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1AB9ADD4-7074-A944-B586-9E6D46963F55}" xr6:coauthVersionLast="47" xr6:coauthVersionMax="47" xr10:uidLastSave="{00000000-0000-0000-0000-000000000000}"/>
  <bookViews>
    <workbookView xWindow="0" yWindow="500" windowWidth="33600" windowHeight="1950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01" i="1" l="1"/>
  <c r="W2101" i="1"/>
  <c r="X2101" i="1" s="1"/>
  <c r="B2101" i="1"/>
  <c r="A2101" i="1" s="1"/>
  <c r="A2101" i="4" s="1"/>
  <c r="Z1806" i="1"/>
  <c r="W1806" i="1"/>
  <c r="X1806" i="1" s="1"/>
  <c r="P1806" i="1"/>
  <c r="Z1797" i="1"/>
  <c r="X1797" i="1"/>
  <c r="W1797" i="1"/>
  <c r="P1797" i="1"/>
  <c r="B1797" i="1"/>
  <c r="Y1797" i="1" s="1"/>
  <c r="Z2082" i="1"/>
  <c r="W2082" i="1"/>
  <c r="X2082" i="1" s="1"/>
  <c r="P2082" i="1"/>
  <c r="H146" i="12"/>
  <c r="I146" i="12" s="1"/>
  <c r="J146" i="12" s="1"/>
  <c r="H145" i="12"/>
  <c r="I145" i="12" s="1"/>
  <c r="J145" i="12" s="1"/>
  <c r="Z1954" i="1"/>
  <c r="W1954" i="1"/>
  <c r="X1954" i="1" s="1"/>
  <c r="P1954" i="1"/>
  <c r="H144" i="12"/>
  <c r="H143" i="12"/>
  <c r="I143" i="12" s="1"/>
  <c r="J143" i="12" s="1"/>
  <c r="H142" i="12"/>
  <c r="I142" i="12" s="1"/>
  <c r="J142" i="12" s="1"/>
  <c r="H141" i="12"/>
  <c r="I141" i="12"/>
  <c r="J141" i="12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W1341" i="1"/>
  <c r="X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Y2101" i="1" l="1"/>
  <c r="S2101" i="1"/>
  <c r="AA2101" i="1"/>
  <c r="AC2101" i="1"/>
  <c r="Q2101" i="1" s="1"/>
  <c r="AC1806" i="1"/>
  <c r="Q1806" i="1" s="1"/>
  <c r="AA1806" i="1"/>
  <c r="A1797" i="1"/>
  <c r="S1797" i="1"/>
  <c r="AA1797" i="1"/>
  <c r="AC1797" i="1"/>
  <c r="Q1797" i="1" s="1"/>
  <c r="AC2082" i="1"/>
  <c r="Q2082" i="1" s="1"/>
  <c r="AC1954" i="1"/>
  <c r="Q1954" i="1" s="1"/>
  <c r="J144" i="12"/>
  <c r="AA2093" i="1" s="1"/>
  <c r="I144" i="12"/>
  <c r="J137" i="12"/>
  <c r="AC1433" i="1"/>
  <c r="Q1433" i="1" s="1"/>
  <c r="AA1433" i="1"/>
  <c r="AC2100" i="1"/>
  <c r="Q2100" i="1" s="1"/>
  <c r="AA2100" i="1"/>
  <c r="AA1341" i="1"/>
  <c r="AC1341" i="1"/>
  <c r="Q1341" i="1" s="1"/>
  <c r="AC2096" i="1"/>
  <c r="Q2096" i="1" s="1"/>
  <c r="AA2096" i="1"/>
  <c r="AC2090" i="1"/>
  <c r="Q2090" i="1" s="1"/>
  <c r="AA2090" i="1"/>
  <c r="AC2094" i="1"/>
  <c r="Q2094" i="1" s="1"/>
  <c r="AA2094" i="1"/>
  <c r="AC2098" i="1"/>
  <c r="Q2098" i="1" s="1"/>
  <c r="AA2098" i="1"/>
  <c r="AC2093" i="1"/>
  <c r="Q2093" i="1" s="1"/>
  <c r="AC2097" i="1"/>
  <c r="Q2097" i="1" s="1"/>
  <c r="AA2097" i="1"/>
  <c r="AC2091" i="1"/>
  <c r="Q2091" i="1" s="1"/>
  <c r="AA2091" i="1"/>
  <c r="AC2095" i="1"/>
  <c r="Q2095" i="1" s="1"/>
  <c r="AA2095" i="1"/>
  <c r="AC2099" i="1"/>
  <c r="Q2099" i="1" s="1"/>
  <c r="AA2099" i="1"/>
  <c r="AC2092" i="1"/>
  <c r="Q2092" i="1" s="1"/>
  <c r="AA2092" i="1"/>
  <c r="AC1703" i="1"/>
  <c r="Q1703" i="1" s="1"/>
  <c r="AA1703" i="1"/>
  <c r="AC1726" i="1"/>
  <c r="Q1726" i="1" s="1"/>
  <c r="AA1726" i="1"/>
  <c r="AC1728" i="1"/>
  <c r="Q1728" i="1" s="1"/>
  <c r="AA1728" i="1"/>
  <c r="AC1937" i="1"/>
  <c r="Q1937" i="1" s="1"/>
  <c r="AA1937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2086" i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2101" i="1" l="1"/>
  <c r="AD1806" i="1"/>
  <c r="AD1797" i="1"/>
  <c r="AD2082" i="1"/>
  <c r="AD1954" i="1"/>
  <c r="AD1433" i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23" i="1"/>
  <c r="AD1929" i="1"/>
  <c r="AD1928" i="1"/>
  <c r="AD1921" i="1"/>
  <c r="AD1930" i="1"/>
  <c r="AD1925" i="1"/>
  <c r="AD1927" i="1"/>
  <c r="AD1811" i="1"/>
  <c r="AD2087" i="1"/>
  <c r="AD1808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A21" i="8"/>
  <c r="E20" i="8"/>
  <c r="E19" i="8"/>
  <c r="E1341" i="1" l="1"/>
  <c r="F1341" i="1" s="1"/>
  <c r="P1341" i="1" s="1"/>
  <c r="Y1341" i="1"/>
  <c r="A1341" i="1"/>
  <c r="A1341" i="4" s="1"/>
  <c r="M1341" i="1"/>
  <c r="Z1341" i="1" s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22" i="8"/>
  <c r="E21" i="8"/>
  <c r="B1342" i="1" l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4" i="1" l="1"/>
  <c r="A1354" i="4" s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A1355" i="1" l="1"/>
  <c r="A1355" i="4" s="1"/>
  <c r="B1356" i="1"/>
  <c r="Y10" i="1"/>
  <c r="S10" i="1"/>
  <c r="C9" i="7"/>
  <c r="A10" i="7" s="1"/>
  <c r="B9" i="7"/>
  <c r="D9" i="7" s="1"/>
  <c r="A10" i="1"/>
  <c r="E24" i="8"/>
  <c r="A25" i="8"/>
  <c r="A1356" i="1" l="1"/>
  <c r="A1356" i="4" s="1"/>
  <c r="B1357" i="1"/>
  <c r="Y11" i="1"/>
  <c r="S11" i="1"/>
  <c r="C10" i="7"/>
  <c r="A11" i="7" s="1"/>
  <c r="B10" i="7"/>
  <c r="D10" i="7" s="1"/>
  <c r="A11" i="1"/>
  <c r="E25" i="8"/>
  <c r="A26" i="8"/>
  <c r="B1358" i="1" l="1"/>
  <c r="A1357" i="1"/>
  <c r="A1357" i="4" s="1"/>
  <c r="Y12" i="1"/>
  <c r="S12" i="1"/>
  <c r="C11" i="7"/>
  <c r="A12" i="7" s="1"/>
  <c r="B11" i="7"/>
  <c r="D11" i="7" s="1"/>
  <c r="A12" i="1"/>
  <c r="E26" i="8"/>
  <c r="A27" i="8"/>
  <c r="A1358" i="1" l="1"/>
  <c r="A1358" i="4" s="1"/>
  <c r="B1359" i="1"/>
  <c r="Y13" i="1"/>
  <c r="S13" i="1"/>
  <c r="C12" i="7"/>
  <c r="A13" i="7" s="1"/>
  <c r="B12" i="7"/>
  <c r="D12" i="7" s="1"/>
  <c r="A13" i="1"/>
  <c r="E27" i="8"/>
  <c r="A28" i="8"/>
  <c r="B1360" i="1" l="1"/>
  <c r="A1359" i="1"/>
  <c r="A1359" i="4" s="1"/>
  <c r="Y14" i="1"/>
  <c r="S14" i="1"/>
  <c r="C13" i="7"/>
  <c r="A14" i="7" s="1"/>
  <c r="B13" i="7"/>
  <c r="D13" i="7" s="1"/>
  <c r="A14" i="1"/>
  <c r="E28" i="8"/>
  <c r="A29" i="8"/>
  <c r="E29" i="8" s="1"/>
  <c r="B1361" i="1" l="1"/>
  <c r="A1360" i="1"/>
  <c r="A1360" i="4" s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2" i="1" l="1"/>
  <c r="A1361" i="1"/>
  <c r="A1361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Y16" i="1"/>
  <c r="C15" i="7"/>
  <c r="A16" i="7" s="1"/>
  <c r="B15" i="7"/>
  <c r="D15" i="7" s="1"/>
  <c r="A16" i="1"/>
  <c r="A1362" i="1" l="1"/>
  <c r="A1362" i="4" s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8" i="1" s="1"/>
  <c r="S1799" i="1" s="1"/>
  <c r="S1800" i="1" s="1"/>
  <c r="S1801" i="1" s="1"/>
  <c r="S1802" i="1" s="1"/>
  <c r="S1803" i="1" s="1"/>
  <c r="S1804" i="1" s="1"/>
  <c r="S1805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S1806" i="1" l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B1364" i="1"/>
  <c r="A1363" i="1"/>
  <c r="A1363" i="4" s="1"/>
  <c r="F4" i="9"/>
  <c r="F5" i="9"/>
  <c r="F7" i="9"/>
  <c r="Y18" i="1"/>
  <c r="F6" i="9"/>
  <c r="C17" i="7"/>
  <c r="A18" i="7" s="1"/>
  <c r="B17" i="7"/>
  <c r="D17" i="7" s="1"/>
  <c r="E8" i="9"/>
  <c r="A18" i="1"/>
  <c r="S2082" i="1" l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B1365" i="1"/>
  <c r="A1364" i="1"/>
  <c r="A1364" i="4" s="1"/>
  <c r="Y19" i="1"/>
  <c r="C18" i="7"/>
  <c r="A19" i="7" s="1"/>
  <c r="B18" i="7"/>
  <c r="D18" i="7" s="1"/>
  <c r="A19" i="1"/>
  <c r="B1366" i="1" l="1"/>
  <c r="A1365" i="1"/>
  <c r="A1365" i="4" s="1"/>
  <c r="Y20" i="1"/>
  <c r="C19" i="7"/>
  <c r="A20" i="7" s="1"/>
  <c r="B19" i="7"/>
  <c r="D19" i="7" s="1"/>
  <c r="A20" i="1"/>
  <c r="A1366" i="1" l="1"/>
  <c r="A1366" i="4" s="1"/>
  <c r="B1367" i="1"/>
  <c r="Y21" i="1"/>
  <c r="C20" i="7"/>
  <c r="A21" i="7" s="1"/>
  <c r="B20" i="7"/>
  <c r="D20" i="7" s="1"/>
  <c r="A21" i="1"/>
  <c r="B1368" i="1" l="1"/>
  <c r="A1367" i="1"/>
  <c r="A1367" i="4" s="1"/>
  <c r="Y22" i="1"/>
  <c r="C21" i="7"/>
  <c r="A22" i="7" s="1"/>
  <c r="B21" i="7"/>
  <c r="D21" i="7" s="1"/>
  <c r="A22" i="1"/>
  <c r="A1368" i="1" l="1"/>
  <c r="A1368" i="4" s="1"/>
  <c r="B1369" i="1"/>
  <c r="Y23" i="1"/>
  <c r="C22" i="7"/>
  <c r="A23" i="7" s="1"/>
  <c r="B22" i="7"/>
  <c r="D22" i="7" s="1"/>
  <c r="A23" i="1"/>
  <c r="A1369" i="1" l="1"/>
  <c r="A1369" i="4" s="1"/>
  <c r="B1370" i="1"/>
  <c r="Y24" i="1"/>
  <c r="C23" i="7"/>
  <c r="A24" i="7" s="1"/>
  <c r="B23" i="7"/>
  <c r="D23" i="7" s="1"/>
  <c r="A25" i="1"/>
  <c r="A24" i="1"/>
  <c r="B1371" i="1" l="1"/>
  <c r="A1370" i="1"/>
  <c r="A1370" i="4" s="1"/>
  <c r="Y25" i="1"/>
  <c r="C24" i="7"/>
  <c r="A25" i="7" s="1"/>
  <c r="B24" i="7"/>
  <c r="D24" i="7" s="1"/>
  <c r="B1372" i="1" l="1"/>
  <c r="A1371" i="1"/>
  <c r="A1371" i="4" s="1"/>
  <c r="Y26" i="1"/>
  <c r="C25" i="7"/>
  <c r="A26" i="7" s="1"/>
  <c r="B25" i="7"/>
  <c r="D25" i="7" s="1"/>
  <c r="A26" i="1"/>
  <c r="B1373" i="1" l="1"/>
  <c r="A1372" i="1"/>
  <c r="A1372" i="4" s="1"/>
  <c r="Y27" i="1"/>
  <c r="C26" i="7"/>
  <c r="A27" i="7" s="1"/>
  <c r="B26" i="7"/>
  <c r="D26" i="7" s="1"/>
  <c r="A27" i="1"/>
  <c r="A1373" i="1" l="1"/>
  <c r="A1373" i="4" s="1"/>
  <c r="B1374" i="1"/>
  <c r="Y28" i="1"/>
  <c r="C27" i="7"/>
  <c r="A28" i="7" s="1"/>
  <c r="B27" i="7"/>
  <c r="D27" i="7" s="1"/>
  <c r="A28" i="1"/>
  <c r="B1375" i="1" l="1"/>
  <c r="A1374" i="1"/>
  <c r="A1374" i="4" s="1"/>
  <c r="Y29" i="1"/>
  <c r="C28" i="7"/>
  <c r="A29" i="7" s="1"/>
  <c r="B28" i="7"/>
  <c r="D28" i="7" s="1"/>
  <c r="A29" i="1"/>
  <c r="B1376" i="1" l="1"/>
  <c r="A1375" i="1"/>
  <c r="A1375" i="4" s="1"/>
  <c r="Y30" i="1"/>
  <c r="C29" i="7"/>
  <c r="A30" i="7" s="1"/>
  <c r="B29" i="7"/>
  <c r="D29" i="7" s="1"/>
  <c r="A30" i="1"/>
  <c r="B1377" i="1" l="1"/>
  <c r="A1376" i="1"/>
  <c r="A1376" i="4" s="1"/>
  <c r="Y31" i="1"/>
  <c r="B30" i="7"/>
  <c r="D30" i="7" s="1"/>
  <c r="C30" i="7"/>
  <c r="A31" i="7" s="1"/>
  <c r="A31" i="1"/>
  <c r="A1377" i="1" l="1"/>
  <c r="A1377" i="4" s="1"/>
  <c r="B1378" i="1"/>
  <c r="Y32" i="1"/>
  <c r="C31" i="7"/>
  <c r="A32" i="7" s="1"/>
  <c r="B31" i="7"/>
  <c r="D31" i="7" s="1"/>
  <c r="A32" i="1"/>
  <c r="B1379" i="1" l="1"/>
  <c r="A1378" i="1"/>
  <c r="A1378" i="4" s="1"/>
  <c r="Y33" i="1"/>
  <c r="C32" i="7"/>
  <c r="A33" i="7" s="1"/>
  <c r="B32" i="7"/>
  <c r="D32" i="7" s="1"/>
  <c r="A33" i="1"/>
  <c r="B1380" i="1" l="1"/>
  <c r="A1379" i="1"/>
  <c r="A1379" i="4" s="1"/>
  <c r="Y34" i="1"/>
  <c r="B33" i="7"/>
  <c r="D33" i="7" s="1"/>
  <c r="C33" i="7"/>
  <c r="A34" i="7" s="1"/>
  <c r="A34" i="1"/>
  <c r="B1381" i="1" l="1"/>
  <c r="A1380" i="1"/>
  <c r="A1380" i="4" s="1"/>
  <c r="Y35" i="1"/>
  <c r="C34" i="7"/>
  <c r="A35" i="7" s="1"/>
  <c r="B34" i="7"/>
  <c r="D34" i="7" s="1"/>
  <c r="A35" i="1"/>
  <c r="B1382" i="1" l="1"/>
  <c r="A1381" i="1"/>
  <c r="A1381" i="4" s="1"/>
  <c r="Y36" i="1"/>
  <c r="C35" i="7"/>
  <c r="A36" i="7" s="1"/>
  <c r="B35" i="7"/>
  <c r="D35" i="7" s="1"/>
  <c r="A36" i="1"/>
  <c r="B1383" i="1" l="1"/>
  <c r="A1382" i="1"/>
  <c r="A1382" i="4" s="1"/>
  <c r="Y37" i="1"/>
  <c r="C36" i="7"/>
  <c r="A37" i="7" s="1"/>
  <c r="B36" i="7"/>
  <c r="D36" i="7" s="1"/>
  <c r="A37" i="1"/>
  <c r="B1384" i="1" l="1"/>
  <c r="A1383" i="1"/>
  <c r="A1383" i="4" s="1"/>
  <c r="Y38" i="1"/>
  <c r="C37" i="7"/>
  <c r="A38" i="7" s="1"/>
  <c r="B37" i="7"/>
  <c r="D37" i="7" s="1"/>
  <c r="A38" i="1"/>
  <c r="B1385" i="1" l="1"/>
  <c r="A1384" i="1"/>
  <c r="A1384" i="4" s="1"/>
  <c r="Y39" i="1"/>
  <c r="C38" i="7"/>
  <c r="A39" i="7" s="1"/>
  <c r="B38" i="7"/>
  <c r="D38" i="7" s="1"/>
  <c r="A39" i="1"/>
  <c r="B1386" i="1" l="1"/>
  <c r="A1385" i="1"/>
  <c r="A1385" i="4" s="1"/>
  <c r="Y40" i="1"/>
  <c r="C39" i="7"/>
  <c r="A40" i="7" s="1"/>
  <c r="B39" i="7"/>
  <c r="D39" i="7" s="1"/>
  <c r="A40" i="1"/>
  <c r="A1386" i="1" l="1"/>
  <c r="A1386" i="4" s="1"/>
  <c r="B1387" i="1"/>
  <c r="Y41" i="1"/>
  <c r="C40" i="7"/>
  <c r="A41" i="7" s="1"/>
  <c r="B40" i="7"/>
  <c r="D40" i="7" s="1"/>
  <c r="A41" i="1"/>
  <c r="A1387" i="1" l="1"/>
  <c r="A1387" i="4" s="1"/>
  <c r="B1388" i="1"/>
  <c r="Y42" i="1"/>
  <c r="B41" i="7"/>
  <c r="D41" i="7" s="1"/>
  <c r="C41" i="7"/>
  <c r="A42" i="7" s="1"/>
  <c r="A43" i="1"/>
  <c r="A42" i="1"/>
  <c r="B1389" i="1" l="1"/>
  <c r="A1388" i="1"/>
  <c r="A1388" i="4" s="1"/>
  <c r="Y43" i="1"/>
  <c r="C42" i="7"/>
  <c r="A43" i="7" s="1"/>
  <c r="B42" i="7"/>
  <c r="D42" i="7" s="1"/>
  <c r="A1389" i="1" l="1"/>
  <c r="A1389" i="4" s="1"/>
  <c r="B1390" i="1"/>
  <c r="Y44" i="1"/>
  <c r="C43" i="7"/>
  <c r="A44" i="7" s="1"/>
  <c r="B43" i="7"/>
  <c r="D43" i="7" s="1"/>
  <c r="A44" i="1"/>
  <c r="A1390" i="1" l="1"/>
  <c r="A1390" i="4" s="1"/>
  <c r="B1391" i="1"/>
  <c r="Y45" i="1"/>
  <c r="C44" i="7"/>
  <c r="A45" i="7" s="1"/>
  <c r="B44" i="7"/>
  <c r="D44" i="7" s="1"/>
  <c r="A45" i="1"/>
  <c r="A1391" i="1" l="1"/>
  <c r="A1391" i="4" s="1"/>
  <c r="B1392" i="1"/>
  <c r="Y46" i="1"/>
  <c r="C45" i="7"/>
  <c r="A46" i="7" s="1"/>
  <c r="B45" i="7"/>
  <c r="D45" i="7" s="1"/>
  <c r="A46" i="1"/>
  <c r="A1392" i="1" l="1"/>
  <c r="A1392" i="4" s="1"/>
  <c r="B1393" i="1"/>
  <c r="Y47" i="1"/>
  <c r="C46" i="7"/>
  <c r="A47" i="7" s="1"/>
  <c r="B46" i="7"/>
  <c r="D46" i="7" s="1"/>
  <c r="A47" i="1"/>
  <c r="B1394" i="1" l="1"/>
  <c r="A1393" i="1"/>
  <c r="A1393" i="4" s="1"/>
  <c r="Y48" i="1"/>
  <c r="C47" i="7"/>
  <c r="A48" i="7" s="1"/>
  <c r="B47" i="7"/>
  <c r="D47" i="7" s="1"/>
  <c r="A48" i="1"/>
  <c r="A1394" i="1" l="1"/>
  <c r="A1394" i="4" s="1"/>
  <c r="B1395" i="1"/>
  <c r="Y49" i="1"/>
  <c r="B48" i="7"/>
  <c r="D48" i="7" s="1"/>
  <c r="C48" i="7"/>
  <c r="A49" i="7" s="1"/>
  <c r="A49" i="1"/>
  <c r="A1395" i="1" l="1"/>
  <c r="A1395" i="4" s="1"/>
  <c r="B1396" i="1"/>
  <c r="Y50" i="1"/>
  <c r="C49" i="7"/>
  <c r="A50" i="7" s="1"/>
  <c r="B49" i="7"/>
  <c r="D49" i="7" s="1"/>
  <c r="A50" i="1"/>
  <c r="A1396" i="1" l="1"/>
  <c r="A1396" i="4" s="1"/>
  <c r="B1397" i="1"/>
  <c r="Y51" i="1"/>
  <c r="C50" i="7"/>
  <c r="A51" i="7" s="1"/>
  <c r="B50" i="7"/>
  <c r="D50" i="7" s="1"/>
  <c r="A51" i="1"/>
  <c r="A1397" i="1" l="1"/>
  <c r="A1397" i="4" s="1"/>
  <c r="B1398" i="1"/>
  <c r="Y52" i="1"/>
  <c r="B51" i="7"/>
  <c r="D51" i="7" s="1"/>
  <c r="C51" i="7"/>
  <c r="A52" i="7" s="1"/>
  <c r="A52" i="1"/>
  <c r="B1399" i="1" l="1"/>
  <c r="A1398" i="1"/>
  <c r="A1398" i="4" s="1"/>
  <c r="A54" i="1"/>
  <c r="Y53" i="1"/>
  <c r="C52" i="7"/>
  <c r="A53" i="7" s="1"/>
  <c r="B52" i="7"/>
  <c r="D52" i="7" s="1"/>
  <c r="A53" i="1"/>
  <c r="A1399" i="1" l="1"/>
  <c r="A1399" i="4" s="1"/>
  <c r="B1400" i="1"/>
  <c r="Y54" i="1"/>
  <c r="C53" i="7"/>
  <c r="A54" i="7" s="1"/>
  <c r="B53" i="7"/>
  <c r="D53" i="7" s="1"/>
  <c r="A55" i="1"/>
  <c r="A1400" i="1" l="1"/>
  <c r="A1400" i="4" s="1"/>
  <c r="B1401" i="1"/>
  <c r="Y55" i="1"/>
  <c r="C54" i="7"/>
  <c r="A55" i="7" s="1"/>
  <c r="B54" i="7"/>
  <c r="D54" i="7" s="1"/>
  <c r="B1402" i="1" l="1"/>
  <c r="A1401" i="1"/>
  <c r="A1401" i="4" s="1"/>
  <c r="Y56" i="1"/>
  <c r="C55" i="7"/>
  <c r="A56" i="7" s="1"/>
  <c r="B55" i="7"/>
  <c r="D55" i="7" s="1"/>
  <c r="A56" i="1"/>
  <c r="A1402" i="1" l="1"/>
  <c r="A1402" i="4" s="1"/>
  <c r="B1403" i="1"/>
  <c r="Y57" i="1"/>
  <c r="C56" i="7"/>
  <c r="A57" i="7" s="1"/>
  <c r="B56" i="7"/>
  <c r="D56" i="7" s="1"/>
  <c r="A57" i="1"/>
  <c r="B1404" i="1" l="1"/>
  <c r="A1403" i="1"/>
  <c r="A1403" i="4" s="1"/>
  <c r="Y58" i="1"/>
  <c r="C57" i="7"/>
  <c r="A58" i="7" s="1"/>
  <c r="B57" i="7"/>
  <c r="D57" i="7" s="1"/>
  <c r="A58" i="1"/>
  <c r="A1404" i="1" l="1"/>
  <c r="A1404" i="4" s="1"/>
  <c r="B1405" i="1"/>
  <c r="Y59" i="1"/>
  <c r="C58" i="7"/>
  <c r="A59" i="7" s="1"/>
  <c r="B58" i="7"/>
  <c r="D58" i="7" s="1"/>
  <c r="A59" i="1"/>
  <c r="A1405" i="1" l="1"/>
  <c r="A1405" i="4" s="1"/>
  <c r="B1406" i="1"/>
  <c r="Y60" i="1"/>
  <c r="B59" i="7"/>
  <c r="D59" i="7" s="1"/>
  <c r="C59" i="7"/>
  <c r="A60" i="7" s="1"/>
  <c r="A61" i="1"/>
  <c r="A60" i="1"/>
  <c r="A1406" i="1" l="1"/>
  <c r="A1406" i="4" s="1"/>
  <c r="B1407" i="1"/>
  <c r="Y61" i="1"/>
  <c r="C60" i="7"/>
  <c r="A61" i="7" s="1"/>
  <c r="B60" i="7"/>
  <c r="D60" i="7" s="1"/>
  <c r="A62" i="1"/>
  <c r="B1408" i="1" l="1"/>
  <c r="A1407" i="1"/>
  <c r="A1407" i="4" s="1"/>
  <c r="Y62" i="1"/>
  <c r="C61" i="7"/>
  <c r="A62" i="7" s="1"/>
  <c r="B61" i="7"/>
  <c r="D61" i="7" s="1"/>
  <c r="A1408" i="1" l="1"/>
  <c r="A1408" i="4" s="1"/>
  <c r="B1409" i="1"/>
  <c r="Y63" i="1"/>
  <c r="B62" i="7"/>
  <c r="D62" i="7" s="1"/>
  <c r="C62" i="7"/>
  <c r="A63" i="7" s="1"/>
  <c r="A63" i="1"/>
  <c r="B1410" i="1" l="1"/>
  <c r="A1409" i="1"/>
  <c r="A1409" i="4" s="1"/>
  <c r="Y64" i="1"/>
  <c r="C63" i="7"/>
  <c r="A64" i="7" s="1"/>
  <c r="B63" i="7"/>
  <c r="D63" i="7" s="1"/>
  <c r="A64" i="1"/>
  <c r="A1410" i="1" l="1"/>
  <c r="A1410" i="4" s="1"/>
  <c r="B1411" i="1"/>
  <c r="Y65" i="1"/>
  <c r="C64" i="7"/>
  <c r="A65" i="7" s="1"/>
  <c r="B64" i="7"/>
  <c r="D64" i="7" s="1"/>
  <c r="A65" i="1"/>
  <c r="A1411" i="1" l="1"/>
  <c r="A1411" i="4" s="1"/>
  <c r="B1412" i="1"/>
  <c r="Y66" i="1"/>
  <c r="C65" i="7"/>
  <c r="A66" i="7" s="1"/>
  <c r="B65" i="7"/>
  <c r="D65" i="7" s="1"/>
  <c r="A66" i="1"/>
  <c r="B1413" i="1" l="1"/>
  <c r="A1412" i="1"/>
  <c r="A1412" i="4" s="1"/>
  <c r="Y67" i="1"/>
  <c r="B66" i="7"/>
  <c r="D66" i="7" s="1"/>
  <c r="C66" i="7"/>
  <c r="A67" i="7" s="1"/>
  <c r="A67" i="1"/>
  <c r="B1414" i="1" l="1"/>
  <c r="A1413" i="1"/>
  <c r="A1413" i="4" s="1"/>
  <c r="Y68" i="1"/>
  <c r="C67" i="7"/>
  <c r="A68" i="7" s="1"/>
  <c r="B67" i="7"/>
  <c r="D67" i="7" s="1"/>
  <c r="A68" i="1"/>
  <c r="B1415" i="1" l="1"/>
  <c r="A1414" i="1"/>
  <c r="A1414" i="4" s="1"/>
  <c r="Y69" i="1"/>
  <c r="C68" i="7"/>
  <c r="A69" i="7" s="1"/>
  <c r="B68" i="7"/>
  <c r="D68" i="7" s="1"/>
  <c r="A69" i="1"/>
  <c r="B1416" i="1" l="1"/>
  <c r="A1415" i="1"/>
  <c r="A1415" i="4" s="1"/>
  <c r="Y70" i="1"/>
  <c r="C69" i="7"/>
  <c r="A70" i="7" s="1"/>
  <c r="B69" i="7"/>
  <c r="D69" i="7" s="1"/>
  <c r="A71" i="1"/>
  <c r="A70" i="1"/>
  <c r="B1417" i="1" l="1"/>
  <c r="A1416" i="1"/>
  <c r="A1416" i="4" s="1"/>
  <c r="Y71" i="1"/>
  <c r="C70" i="7"/>
  <c r="A71" i="7" s="1"/>
  <c r="B70" i="7"/>
  <c r="D70" i="7" s="1"/>
  <c r="A1417" i="1" l="1"/>
  <c r="A1417" i="4" s="1"/>
  <c r="B1418" i="1"/>
  <c r="Y72" i="1"/>
  <c r="C71" i="7"/>
  <c r="A72" i="7" s="1"/>
  <c r="B71" i="7"/>
  <c r="D71" i="7" s="1"/>
  <c r="A72" i="1"/>
  <c r="B1419" i="1" l="1"/>
  <c r="A1418" i="1"/>
  <c r="A1418" i="4" s="1"/>
  <c r="Y73" i="1"/>
  <c r="C72" i="7"/>
  <c r="A73" i="7" s="1"/>
  <c r="B72" i="7"/>
  <c r="D72" i="7" s="1"/>
  <c r="A73" i="1"/>
  <c r="A1419" i="1" l="1"/>
  <c r="A1419" i="4" s="1"/>
  <c r="B1420" i="1"/>
  <c r="Y74" i="1"/>
  <c r="C73" i="7"/>
  <c r="A74" i="7" s="1"/>
  <c r="B73" i="7"/>
  <c r="D73" i="7" s="1"/>
  <c r="A75" i="1"/>
  <c r="A74" i="1"/>
  <c r="B1421" i="1" l="1"/>
  <c r="A1420" i="1"/>
  <c r="A1420" i="4" s="1"/>
  <c r="Y75" i="1"/>
  <c r="C74" i="7"/>
  <c r="A75" i="7" s="1"/>
  <c r="B74" i="7"/>
  <c r="D74" i="7" s="1"/>
  <c r="A1421" i="1" l="1"/>
  <c r="A1421" i="4" s="1"/>
  <c r="B1422" i="1"/>
  <c r="Y76" i="1"/>
  <c r="C75" i="7"/>
  <c r="A76" i="7" s="1"/>
  <c r="B75" i="7"/>
  <c r="D75" i="7" s="1"/>
  <c r="A76" i="1"/>
  <c r="B1423" i="1" l="1"/>
  <c r="A1422" i="1"/>
  <c r="A1422" i="4" s="1"/>
  <c r="Y77" i="1"/>
  <c r="C76" i="7"/>
  <c r="A77" i="7" s="1"/>
  <c r="B76" i="7"/>
  <c r="D76" i="7" s="1"/>
  <c r="A77" i="1"/>
  <c r="B1424" i="1" l="1"/>
  <c r="A1423" i="1"/>
  <c r="A1423" i="4" s="1"/>
  <c r="Y78" i="1"/>
  <c r="B77" i="7"/>
  <c r="D77" i="7" s="1"/>
  <c r="C77" i="7"/>
  <c r="A78" i="7" s="1"/>
  <c r="A78" i="1"/>
  <c r="A1424" i="1" l="1"/>
  <c r="A1424" i="4" s="1"/>
  <c r="B1425" i="1"/>
  <c r="Y79" i="1"/>
  <c r="C78" i="7"/>
  <c r="A79" i="7" s="1"/>
  <c r="B78" i="7"/>
  <c r="D78" i="7" s="1"/>
  <c r="A79" i="1"/>
  <c r="B1426" i="1" l="1"/>
  <c r="A1425" i="1"/>
  <c r="A1425" i="4" s="1"/>
  <c r="Y80" i="1"/>
  <c r="C79" i="7"/>
  <c r="A80" i="7" s="1"/>
  <c r="B79" i="7"/>
  <c r="D79" i="7" s="1"/>
  <c r="A80" i="1"/>
  <c r="B1427" i="1" l="1"/>
  <c r="A1426" i="1"/>
  <c r="A1426" i="4" s="1"/>
  <c r="Y81" i="1"/>
  <c r="C80" i="7"/>
  <c r="A81" i="7" s="1"/>
  <c r="B80" i="7"/>
  <c r="D80" i="7" s="1"/>
  <c r="A82" i="1"/>
  <c r="A81" i="1"/>
  <c r="B1428" i="1" l="1"/>
  <c r="A1427" i="1"/>
  <c r="A1427" i="4" s="1"/>
  <c r="Y82" i="1"/>
  <c r="C81" i="7"/>
  <c r="A82" i="7" s="1"/>
  <c r="B81" i="7"/>
  <c r="D81" i="7" s="1"/>
  <c r="B1429" i="1" l="1"/>
  <c r="A1428" i="1"/>
  <c r="A1428" i="4" s="1"/>
  <c r="Y83" i="1"/>
  <c r="C82" i="7"/>
  <c r="A83" i="7" s="1"/>
  <c r="B82" i="7"/>
  <c r="D82" i="7" s="1"/>
  <c r="A83" i="1"/>
  <c r="A1429" i="1" l="1"/>
  <c r="A1429" i="4" s="1"/>
  <c r="B1430" i="1"/>
  <c r="Y84" i="1"/>
  <c r="C83" i="7"/>
  <c r="A84" i="7" s="1"/>
  <c r="B83" i="7"/>
  <c r="D83" i="7" s="1"/>
  <c r="A84" i="1"/>
  <c r="A1430" i="1" l="1"/>
  <c r="A1430" i="4" s="1"/>
  <c r="B1431" i="1"/>
  <c r="Y85" i="1"/>
  <c r="B84" i="7"/>
  <c r="D84" i="7" s="1"/>
  <c r="C84" i="7"/>
  <c r="A85" i="7" s="1"/>
  <c r="A85" i="1"/>
  <c r="A1431" i="1" l="1"/>
  <c r="A1431" i="4" s="1"/>
  <c r="B1432" i="1"/>
  <c r="B1433" i="1" s="1"/>
  <c r="Y86" i="1"/>
  <c r="C85" i="7"/>
  <c r="A86" i="7" s="1"/>
  <c r="B85" i="7"/>
  <c r="D85" i="7" s="1"/>
  <c r="A86" i="1"/>
  <c r="Y1433" i="1" l="1"/>
  <c r="A1433" i="1"/>
  <c r="A1433" i="4" s="1"/>
  <c r="A1432" i="1"/>
  <c r="A1432" i="4" s="1"/>
  <c r="Y87" i="1"/>
  <c r="C86" i="7"/>
  <c r="A87" i="7" s="1"/>
  <c r="B86" i="7"/>
  <c r="D86" i="7" s="1"/>
  <c r="A87" i="1"/>
  <c r="B1434" i="1" l="1"/>
  <c r="Y88" i="1"/>
  <c r="B87" i="7"/>
  <c r="D87" i="7" s="1"/>
  <c r="C87" i="7"/>
  <c r="A88" i="7" s="1"/>
  <c r="A88" i="1"/>
  <c r="B1435" i="1" l="1"/>
  <c r="A1434" i="1"/>
  <c r="Y89" i="1"/>
  <c r="C88" i="7"/>
  <c r="A89" i="7" s="1"/>
  <c r="B88" i="7"/>
  <c r="D88" i="7" s="1"/>
  <c r="A89" i="1"/>
  <c r="A1435" i="1" l="1"/>
  <c r="B1436" i="1"/>
  <c r="Y90" i="1"/>
  <c r="C89" i="7"/>
  <c r="A90" i="7" s="1"/>
  <c r="B89" i="7"/>
  <c r="D89" i="7" s="1"/>
  <c r="A90" i="1"/>
  <c r="A1436" i="1" l="1"/>
  <c r="B1437" i="1"/>
  <c r="Y91" i="1"/>
  <c r="C90" i="7"/>
  <c r="A91" i="7" s="1"/>
  <c r="B90" i="7"/>
  <c r="D90" i="7" s="1"/>
  <c r="A91" i="1"/>
  <c r="A1437" i="1" l="1"/>
  <c r="B1438" i="1"/>
  <c r="Y92" i="1"/>
  <c r="C91" i="7"/>
  <c r="A92" i="7" s="1"/>
  <c r="B91" i="7"/>
  <c r="D91" i="7" s="1"/>
  <c r="A92" i="1"/>
  <c r="A1438" i="1" l="1"/>
  <c r="B1439" i="1"/>
  <c r="Y93" i="1"/>
  <c r="C92" i="7"/>
  <c r="A93" i="7" s="1"/>
  <c r="B92" i="7"/>
  <c r="D92" i="7" s="1"/>
  <c r="A93" i="1"/>
  <c r="A1439" i="1" l="1"/>
  <c r="B1440" i="1"/>
  <c r="Y94" i="1"/>
  <c r="C93" i="7"/>
  <c r="A94" i="7" s="1"/>
  <c r="B93" i="7"/>
  <c r="D93" i="7" s="1"/>
  <c r="A94" i="1"/>
  <c r="B1441" i="1" l="1"/>
  <c r="A1440" i="1"/>
  <c r="A1440" i="4" s="1"/>
  <c r="Y95" i="1"/>
  <c r="C94" i="7"/>
  <c r="A95" i="7" s="1"/>
  <c r="B94" i="7"/>
  <c r="D94" i="7" s="1"/>
  <c r="A95" i="1"/>
  <c r="B1442" i="1" l="1"/>
  <c r="A1441" i="1"/>
  <c r="A1441" i="4" s="1"/>
  <c r="Y96" i="1"/>
  <c r="B95" i="7"/>
  <c r="D95" i="7" s="1"/>
  <c r="C95" i="7"/>
  <c r="A96" i="7" s="1"/>
  <c r="A96" i="1"/>
  <c r="B1443" i="1" l="1"/>
  <c r="A1442" i="1"/>
  <c r="A1442" i="4" s="1"/>
  <c r="Y97" i="1"/>
  <c r="C96" i="7"/>
  <c r="A97" i="7" s="1"/>
  <c r="B96" i="7"/>
  <c r="D96" i="7" s="1"/>
  <c r="A97" i="1"/>
  <c r="A1443" i="1" l="1"/>
  <c r="A1443" i="4" s="1"/>
  <c r="B1444" i="1"/>
  <c r="Y98" i="1"/>
  <c r="C97" i="7"/>
  <c r="A98" i="7" s="1"/>
  <c r="B97" i="7"/>
  <c r="D97" i="7" s="1"/>
  <c r="A98" i="1"/>
  <c r="B1445" i="1" l="1"/>
  <c r="A1444" i="1"/>
  <c r="A1444" i="4" s="1"/>
  <c r="Y99" i="1"/>
  <c r="C98" i="7"/>
  <c r="A99" i="7" s="1"/>
  <c r="B98" i="7"/>
  <c r="D98" i="7" s="1"/>
  <c r="A99" i="1"/>
  <c r="A1445" i="1" l="1"/>
  <c r="A1445" i="4" s="1"/>
  <c r="B1446" i="1"/>
  <c r="Y100" i="1"/>
  <c r="C99" i="7"/>
  <c r="A100" i="7" s="1"/>
  <c r="B99" i="7"/>
  <c r="D99" i="7" s="1"/>
  <c r="A100" i="1"/>
  <c r="A1446" i="1" l="1"/>
  <c r="A1446" i="4" s="1"/>
  <c r="B1447" i="1"/>
  <c r="Y101" i="1"/>
  <c r="C100" i="7"/>
  <c r="A101" i="7" s="1"/>
  <c r="B100" i="7"/>
  <c r="D100" i="7" s="1"/>
  <c r="A101" i="1"/>
  <c r="A1447" i="1" l="1"/>
  <c r="A1447" i="4" s="1"/>
  <c r="B1448" i="1"/>
  <c r="Y102" i="1"/>
  <c r="C101" i="7"/>
  <c r="A102" i="7" s="1"/>
  <c r="B101" i="7"/>
  <c r="D101" i="7" s="1"/>
  <c r="A102" i="1"/>
  <c r="A1448" i="1" l="1"/>
  <c r="A1448" i="4" s="1"/>
  <c r="B1449" i="1"/>
  <c r="Y103" i="1"/>
  <c r="B102" i="7"/>
  <c r="D102" i="7" s="1"/>
  <c r="C102" i="7"/>
  <c r="A103" i="7" s="1"/>
  <c r="A103" i="1"/>
  <c r="B1450" i="1" l="1"/>
  <c r="A1449" i="1"/>
  <c r="A1449" i="4" s="1"/>
  <c r="Y104" i="1"/>
  <c r="C103" i="7"/>
  <c r="A104" i="7" s="1"/>
  <c r="B103" i="7"/>
  <c r="D103" i="7" s="1"/>
  <c r="A104" i="1"/>
  <c r="B1451" i="1" l="1"/>
  <c r="A1450" i="1"/>
  <c r="A1450" i="4" s="1"/>
  <c r="Y105" i="1"/>
  <c r="C104" i="7"/>
  <c r="A105" i="7" s="1"/>
  <c r="B104" i="7"/>
  <c r="D104" i="7" s="1"/>
  <c r="A106" i="1"/>
  <c r="A106" i="4" s="1"/>
  <c r="A105" i="1"/>
  <c r="B1452" i="1" l="1"/>
  <c r="A1451" i="1"/>
  <c r="A1451" i="4" s="1"/>
  <c r="Y106" i="1"/>
  <c r="B105" i="7"/>
  <c r="D105" i="7" s="1"/>
  <c r="C105" i="7"/>
  <c r="A106" i="7" s="1"/>
  <c r="A1452" i="1" l="1"/>
  <c r="A1452" i="4" s="1"/>
  <c r="B1453" i="1"/>
  <c r="Y107" i="1"/>
  <c r="C106" i="7"/>
  <c r="A107" i="7" s="1"/>
  <c r="B106" i="7"/>
  <c r="D106" i="7" s="1"/>
  <c r="A107" i="1"/>
  <c r="A107" i="4" s="1"/>
  <c r="B1454" i="1" l="1"/>
  <c r="A1453" i="1"/>
  <c r="A1453" i="4" s="1"/>
  <c r="Y108" i="1"/>
  <c r="C107" i="7"/>
  <c r="A108" i="7" s="1"/>
  <c r="B107" i="7"/>
  <c r="D107" i="7" s="1"/>
  <c r="A108" i="1"/>
  <c r="A108" i="4" s="1"/>
  <c r="B1455" i="1" l="1"/>
  <c r="A1454" i="1"/>
  <c r="A1454" i="4" s="1"/>
  <c r="Y109" i="1"/>
  <c r="B108" i="7"/>
  <c r="D108" i="7" s="1"/>
  <c r="C108" i="7"/>
  <c r="A109" i="7" s="1"/>
  <c r="A109" i="1"/>
  <c r="A109" i="4" s="1"/>
  <c r="A1455" i="1" l="1"/>
  <c r="A1455" i="4" s="1"/>
  <c r="B1456" i="1"/>
  <c r="Y110" i="1"/>
  <c r="C109" i="7"/>
  <c r="A110" i="7" s="1"/>
  <c r="B109" i="7"/>
  <c r="D109" i="7" s="1"/>
  <c r="A110" i="1"/>
  <c r="A110" i="4" s="1"/>
  <c r="A1456" i="1" l="1"/>
  <c r="A1456" i="4" s="1"/>
  <c r="B1457" i="1"/>
  <c r="Y111" i="1"/>
  <c r="C110" i="7"/>
  <c r="A111" i="7" s="1"/>
  <c r="B110" i="7"/>
  <c r="D110" i="7" s="1"/>
  <c r="A111" i="1"/>
  <c r="A111" i="4" s="1"/>
  <c r="A1457" i="1" l="1"/>
  <c r="A1457" i="4" s="1"/>
  <c r="B1458" i="1"/>
  <c r="Y112" i="1"/>
  <c r="C111" i="7"/>
  <c r="A112" i="7" s="1"/>
  <c r="B111" i="7"/>
  <c r="D111" i="7" s="1"/>
  <c r="A112" i="1"/>
  <c r="A112" i="4" s="1"/>
  <c r="B1459" i="1" l="1"/>
  <c r="A1458" i="1"/>
  <c r="A1458" i="4" s="1"/>
  <c r="Y113" i="1"/>
  <c r="C112" i="7"/>
  <c r="A113" i="7" s="1"/>
  <c r="B112" i="7"/>
  <c r="D112" i="7" s="1"/>
  <c r="A113" i="1"/>
  <c r="A113" i="4" s="1"/>
  <c r="B1460" i="1" l="1"/>
  <c r="A1459" i="1"/>
  <c r="A1459" i="4" s="1"/>
  <c r="Y114" i="1"/>
  <c r="B113" i="7"/>
  <c r="D113" i="7" s="1"/>
  <c r="C113" i="7"/>
  <c r="A114" i="7" s="1"/>
  <c r="A114" i="1"/>
  <c r="A114" i="4" s="1"/>
  <c r="B1461" i="1" l="1"/>
  <c r="A1460" i="1"/>
  <c r="A1460" i="4" s="1"/>
  <c r="Y115" i="1"/>
  <c r="C114" i="7"/>
  <c r="A115" i="7" s="1"/>
  <c r="B114" i="7"/>
  <c r="D114" i="7" s="1"/>
  <c r="A115" i="1"/>
  <c r="A115" i="4" s="1"/>
  <c r="A1461" i="1" l="1"/>
  <c r="A1461" i="4" s="1"/>
  <c r="B1462" i="1"/>
  <c r="Y116" i="1"/>
  <c r="C115" i="7"/>
  <c r="A116" i="7" s="1"/>
  <c r="B115" i="7"/>
  <c r="D115" i="7" s="1"/>
  <c r="A116" i="1"/>
  <c r="A116" i="4" s="1"/>
  <c r="B1463" i="1" l="1"/>
  <c r="A1462" i="1"/>
  <c r="A1462" i="4" s="1"/>
  <c r="Y117" i="1"/>
  <c r="B116" i="7"/>
  <c r="D116" i="7" s="1"/>
  <c r="C116" i="7"/>
  <c r="A117" i="7" s="1"/>
  <c r="A118" i="1"/>
  <c r="A118" i="4" s="1"/>
  <c r="A117" i="1"/>
  <c r="A117" i="4" s="1"/>
  <c r="P119" i="1"/>
  <c r="B1464" i="1" l="1"/>
  <c r="A1463" i="1"/>
  <c r="A1463" i="4" s="1"/>
  <c r="Y118" i="1"/>
  <c r="C117" i="7"/>
  <c r="A118" i="7" s="1"/>
  <c r="B117" i="7"/>
  <c r="D117" i="7" s="1"/>
  <c r="A1464" i="1" l="1"/>
  <c r="A1464" i="4" s="1"/>
  <c r="B1465" i="1"/>
  <c r="Y119" i="1"/>
  <c r="C118" i="7"/>
  <c r="A119" i="7" s="1"/>
  <c r="B118" i="7"/>
  <c r="D118" i="7" s="1"/>
  <c r="A120" i="1"/>
  <c r="A120" i="4" s="1"/>
  <c r="A119" i="1"/>
  <c r="A119" i="4" s="1"/>
  <c r="B1466" i="1" l="1"/>
  <c r="A1465" i="1"/>
  <c r="A1465" i="4" s="1"/>
  <c r="Y120" i="1"/>
  <c r="C119" i="7"/>
  <c r="A120" i="7" s="1"/>
  <c r="B119" i="7"/>
  <c r="D119" i="7" s="1"/>
  <c r="A121" i="1"/>
  <c r="A121" i="4" s="1"/>
  <c r="B1467" i="1" l="1"/>
  <c r="A1466" i="1"/>
  <c r="A1466" i="4" s="1"/>
  <c r="Y121" i="1"/>
  <c r="B120" i="7"/>
  <c r="D120" i="7" s="1"/>
  <c r="C120" i="7"/>
  <c r="A121" i="7" s="1"/>
  <c r="A122" i="1"/>
  <c r="A122" i="4" s="1"/>
  <c r="A1467" i="1" l="1"/>
  <c r="A1467" i="4" s="1"/>
  <c r="B1468" i="1"/>
  <c r="Y122" i="1"/>
  <c r="C121" i="7"/>
  <c r="A122" i="7" s="1"/>
  <c r="B121" i="7"/>
  <c r="D121" i="7" s="1"/>
  <c r="A123" i="1"/>
  <c r="A123" i="4" s="1"/>
  <c r="A1468" i="1" l="1"/>
  <c r="A1468" i="4" s="1"/>
  <c r="B1469" i="1"/>
  <c r="Y123" i="1"/>
  <c r="C122" i="7"/>
  <c r="A123" i="7" s="1"/>
  <c r="B122" i="7"/>
  <c r="D122" i="7" s="1"/>
  <c r="A124" i="1"/>
  <c r="A124" i="4" s="1"/>
  <c r="B1470" i="1" l="1"/>
  <c r="A1469" i="1"/>
  <c r="A1469" i="4" s="1"/>
  <c r="Y124" i="1"/>
  <c r="C123" i="7"/>
  <c r="A124" i="7" s="1"/>
  <c r="B123" i="7"/>
  <c r="D123" i="7" s="1"/>
  <c r="A125" i="1"/>
  <c r="A125" i="4" s="1"/>
  <c r="A1470" i="1" l="1"/>
  <c r="A1470" i="4" s="1"/>
  <c r="B1471" i="1"/>
  <c r="Y125" i="1"/>
  <c r="C124" i="7"/>
  <c r="A125" i="7" s="1"/>
  <c r="B124" i="7"/>
  <c r="D124" i="7" s="1"/>
  <c r="A126" i="1"/>
  <c r="A126" i="4" s="1"/>
  <c r="A1471" i="1" l="1"/>
  <c r="A1471" i="4" s="1"/>
  <c r="B1472" i="1"/>
  <c r="Y126" i="1"/>
  <c r="C125" i="7"/>
  <c r="A126" i="7" s="1"/>
  <c r="B125" i="7"/>
  <c r="D125" i="7" s="1"/>
  <c r="A127" i="1"/>
  <c r="A127" i="4" s="1"/>
  <c r="A1472" i="1" l="1"/>
  <c r="A1472" i="4" s="1"/>
  <c r="B1473" i="1"/>
  <c r="A128" i="1"/>
  <c r="A128" i="4" s="1"/>
  <c r="Y127" i="1"/>
  <c r="C126" i="7"/>
  <c r="A127" i="7" s="1"/>
  <c r="B126" i="7"/>
  <c r="D126" i="7" s="1"/>
  <c r="B1474" i="1" l="1"/>
  <c r="A1473" i="1"/>
  <c r="A1473" i="4" s="1"/>
  <c r="Y128" i="1"/>
  <c r="C127" i="7"/>
  <c r="A128" i="7" s="1"/>
  <c r="B127" i="7"/>
  <c r="D127" i="7" s="1"/>
  <c r="A129" i="1"/>
  <c r="A129" i="4" s="1"/>
  <c r="B1475" i="1" l="1"/>
  <c r="A1474" i="1"/>
  <c r="A1474" i="4" s="1"/>
  <c r="Y129" i="1"/>
  <c r="C128" i="7"/>
  <c r="A129" i="7" s="1"/>
  <c r="B128" i="7"/>
  <c r="D128" i="7" s="1"/>
  <c r="A130" i="1"/>
  <c r="A130" i="4" s="1"/>
  <c r="B1476" i="1" l="1"/>
  <c r="A1475" i="1"/>
  <c r="A1475" i="4" s="1"/>
  <c r="Y130" i="1"/>
  <c r="C129" i="7"/>
  <c r="A130" i="7" s="1"/>
  <c r="B129" i="7"/>
  <c r="D129" i="7" s="1"/>
  <c r="A131" i="1"/>
  <c r="A131" i="4" s="1"/>
  <c r="A1476" i="1" l="1"/>
  <c r="A1476" i="4" s="1"/>
  <c r="B1477" i="1"/>
  <c r="Y131" i="1"/>
  <c r="C130" i="7"/>
  <c r="A131" i="7" s="1"/>
  <c r="B130" i="7"/>
  <c r="D130" i="7" s="1"/>
  <c r="A132" i="1"/>
  <c r="A132" i="4" s="1"/>
  <c r="B1478" i="1" l="1"/>
  <c r="A1477" i="1"/>
  <c r="A1477" i="4" s="1"/>
  <c r="Y132" i="1"/>
  <c r="B131" i="7"/>
  <c r="D131" i="7" s="1"/>
  <c r="C131" i="7"/>
  <c r="A132" i="7" s="1"/>
  <c r="A133" i="1"/>
  <c r="A133" i="4" s="1"/>
  <c r="B1479" i="1" l="1"/>
  <c r="A1478" i="1"/>
  <c r="A1478" i="4" s="1"/>
  <c r="Y133" i="1"/>
  <c r="C132" i="7"/>
  <c r="A133" i="7" s="1"/>
  <c r="B132" i="7"/>
  <c r="D132" i="7" s="1"/>
  <c r="A134" i="1"/>
  <c r="A134" i="4" s="1"/>
  <c r="B1480" i="1" l="1"/>
  <c r="A1479" i="1"/>
  <c r="A1479" i="4" s="1"/>
  <c r="Y134" i="1"/>
  <c r="C133" i="7"/>
  <c r="A134" i="7" s="1"/>
  <c r="B133" i="7"/>
  <c r="D133" i="7" s="1"/>
  <c r="A135" i="1"/>
  <c r="A135" i="4" s="1"/>
  <c r="B1481" i="1" l="1"/>
  <c r="A1480" i="1"/>
  <c r="A1480" i="4" s="1"/>
  <c r="Y135" i="1"/>
  <c r="C134" i="7"/>
  <c r="A135" i="7" s="1"/>
  <c r="B134" i="7"/>
  <c r="D134" i="7" s="1"/>
  <c r="A136" i="1"/>
  <c r="A136" i="4" s="1"/>
  <c r="A1481" i="1" l="1"/>
  <c r="A1481" i="4" s="1"/>
  <c r="B1482" i="1"/>
  <c r="Y136" i="1"/>
  <c r="C135" i="7"/>
  <c r="A136" i="7" s="1"/>
  <c r="B135" i="7"/>
  <c r="D135" i="7" s="1"/>
  <c r="A137" i="1"/>
  <c r="A137" i="4" s="1"/>
  <c r="B1483" i="1" l="1"/>
  <c r="A1482" i="1"/>
  <c r="A1482" i="4" s="1"/>
  <c r="Y137" i="1"/>
  <c r="C136" i="7"/>
  <c r="A137" i="7" s="1"/>
  <c r="B136" i="7"/>
  <c r="D136" i="7" s="1"/>
  <c r="A138" i="1"/>
  <c r="A138" i="4" s="1"/>
  <c r="A1483" i="1" l="1"/>
  <c r="A1483" i="4" s="1"/>
  <c r="B1484" i="1"/>
  <c r="Y138" i="1"/>
  <c r="C137" i="7"/>
  <c r="A138" i="7" s="1"/>
  <c r="B137" i="7"/>
  <c r="D137" i="7" s="1"/>
  <c r="A139" i="1"/>
  <c r="A139" i="4" s="1"/>
  <c r="A1484" i="1" l="1"/>
  <c r="A1484" i="4" s="1"/>
  <c r="B1485" i="1"/>
  <c r="Y139" i="1"/>
  <c r="B138" i="7"/>
  <c r="D138" i="7" s="1"/>
  <c r="C138" i="7"/>
  <c r="A139" i="7" s="1"/>
  <c r="A140" i="1"/>
  <c r="A140" i="4" s="1"/>
  <c r="A1485" i="1" l="1"/>
  <c r="A1485" i="4" s="1"/>
  <c r="B1486" i="1"/>
  <c r="Y140" i="1"/>
  <c r="C139" i="7"/>
  <c r="A140" i="7" s="1"/>
  <c r="B139" i="7"/>
  <c r="D139" i="7" s="1"/>
  <c r="A141" i="1"/>
  <c r="A141" i="4" s="1"/>
  <c r="A1486" i="1" l="1"/>
  <c r="A1486" i="4" s="1"/>
  <c r="B1487" i="1"/>
  <c r="Y141" i="1"/>
  <c r="C140" i="7"/>
  <c r="A141" i="7" s="1"/>
  <c r="B140" i="7"/>
  <c r="D140" i="7" s="1"/>
  <c r="A142" i="1"/>
  <c r="A142" i="4" s="1"/>
  <c r="A1487" i="1" l="1"/>
  <c r="A1487" i="4" s="1"/>
  <c r="B1488" i="1"/>
  <c r="Y142" i="1"/>
  <c r="C141" i="7"/>
  <c r="A142" i="7" s="1"/>
  <c r="B141" i="7"/>
  <c r="D141" i="7" s="1"/>
  <c r="A143" i="1"/>
  <c r="A143" i="4" s="1"/>
  <c r="B1489" i="1" l="1"/>
  <c r="A1488" i="1"/>
  <c r="A1488" i="4" s="1"/>
  <c r="Y143" i="1"/>
  <c r="C142" i="7"/>
  <c r="A143" i="7" s="1"/>
  <c r="B142" i="7"/>
  <c r="D142" i="7" s="1"/>
  <c r="A144" i="1"/>
  <c r="A144" i="4" s="1"/>
  <c r="B1490" i="1" l="1"/>
  <c r="A1489" i="1"/>
  <c r="A1489" i="4" s="1"/>
  <c r="Y144" i="1"/>
  <c r="C143" i="7"/>
  <c r="A144" i="7" s="1"/>
  <c r="B143" i="7"/>
  <c r="D143" i="7" s="1"/>
  <c r="A145" i="1"/>
  <c r="A145" i="4" s="1"/>
  <c r="A1490" i="1" l="1"/>
  <c r="A1490" i="4" s="1"/>
  <c r="B1491" i="1"/>
  <c r="A146" i="1"/>
  <c r="A146" i="4" s="1"/>
  <c r="Y145" i="1"/>
  <c r="C144" i="7"/>
  <c r="A145" i="7" s="1"/>
  <c r="B144" i="7"/>
  <c r="D144" i="7" s="1"/>
  <c r="A1491" i="1" l="1"/>
  <c r="A1491" i="4" s="1"/>
  <c r="B1492" i="1"/>
  <c r="Y146" i="1"/>
  <c r="C145" i="7"/>
  <c r="A146" i="7" s="1"/>
  <c r="B145" i="7"/>
  <c r="D145" i="7" s="1"/>
  <c r="A147" i="1"/>
  <c r="A147" i="4" s="1"/>
  <c r="A1492" i="1" l="1"/>
  <c r="A1492" i="4" s="1"/>
  <c r="B1493" i="1"/>
  <c r="Y147" i="1"/>
  <c r="C146" i="7"/>
  <c r="A147" i="7" s="1"/>
  <c r="B146" i="7"/>
  <c r="D146" i="7" s="1"/>
  <c r="A148" i="1"/>
  <c r="A148" i="4" s="1"/>
  <c r="B1494" i="1" l="1"/>
  <c r="A1493" i="1"/>
  <c r="A1493" i="4" s="1"/>
  <c r="Y148" i="1"/>
  <c r="C147" i="7"/>
  <c r="A148" i="7" s="1"/>
  <c r="B147" i="7"/>
  <c r="D147" i="7" s="1"/>
  <c r="A149" i="1"/>
  <c r="A149" i="4" s="1"/>
  <c r="B1495" i="1" l="1"/>
  <c r="A1494" i="1"/>
  <c r="A1494" i="4" s="1"/>
  <c r="Y149" i="1"/>
  <c r="C148" i="7"/>
  <c r="A149" i="7" s="1"/>
  <c r="B148" i="7"/>
  <c r="D148" i="7" s="1"/>
  <c r="A150" i="1"/>
  <c r="A150" i="4" s="1"/>
  <c r="B1496" i="1" l="1"/>
  <c r="A1495" i="1"/>
  <c r="A1495" i="4" s="1"/>
  <c r="Y150" i="1"/>
  <c r="B149" i="7"/>
  <c r="D149" i="7" s="1"/>
  <c r="C149" i="7"/>
  <c r="A150" i="7" s="1"/>
  <c r="A151" i="1"/>
  <c r="A151" i="4" s="1"/>
  <c r="B1497" i="1" l="1"/>
  <c r="A1496" i="1"/>
  <c r="A1496" i="4" s="1"/>
  <c r="A152" i="1"/>
  <c r="A152" i="4" s="1"/>
  <c r="Y151" i="1"/>
  <c r="C150" i="7"/>
  <c r="A151" i="7" s="1"/>
  <c r="B150" i="7"/>
  <c r="D150" i="7" s="1"/>
  <c r="B1498" i="1" l="1"/>
  <c r="A1497" i="1"/>
  <c r="A1497" i="4" s="1"/>
  <c r="Y152" i="1"/>
  <c r="C151" i="7"/>
  <c r="A152" i="7" s="1"/>
  <c r="B151" i="7"/>
  <c r="D151" i="7" s="1"/>
  <c r="A153" i="1"/>
  <c r="A153" i="4" s="1"/>
  <c r="B1499" i="1" l="1"/>
  <c r="A1498" i="1"/>
  <c r="A1498" i="4" s="1"/>
  <c r="Y153" i="1"/>
  <c r="B152" i="7"/>
  <c r="D152" i="7" s="1"/>
  <c r="C152" i="7"/>
  <c r="A153" i="7" s="1"/>
  <c r="A154" i="1"/>
  <c r="A154" i="4" s="1"/>
  <c r="B1500" i="1" l="1"/>
  <c r="A1499" i="1"/>
  <c r="A1499" i="4" s="1"/>
  <c r="Y154" i="1"/>
  <c r="C153" i="7"/>
  <c r="A154" i="7" s="1"/>
  <c r="B153" i="7"/>
  <c r="D153" i="7" s="1"/>
  <c r="A155" i="1"/>
  <c r="A155" i="4" s="1"/>
  <c r="A1500" i="1" l="1"/>
  <c r="A1500" i="4" s="1"/>
  <c r="B1501" i="1"/>
  <c r="Y155" i="1"/>
  <c r="C154" i="7"/>
  <c r="A155" i="7" s="1"/>
  <c r="B154" i="7"/>
  <c r="D154" i="7" s="1"/>
  <c r="A156" i="1"/>
  <c r="A156" i="4" s="1"/>
  <c r="B1502" i="1" l="1"/>
  <c r="A1501" i="1"/>
  <c r="A1501" i="4" s="1"/>
  <c r="Y156" i="1"/>
  <c r="B155" i="7"/>
  <c r="D155" i="7" s="1"/>
  <c r="C155" i="7"/>
  <c r="A156" i="7" s="1"/>
  <c r="A157" i="1"/>
  <c r="A157" i="4" s="1"/>
  <c r="B1503" i="1" l="1"/>
  <c r="A1502" i="1"/>
  <c r="A1502" i="4" s="1"/>
  <c r="Y157" i="1"/>
  <c r="B156" i="7"/>
  <c r="D156" i="7" s="1"/>
  <c r="C156" i="7"/>
  <c r="A157" i="7" s="1"/>
  <c r="A158" i="1"/>
  <c r="A158" i="4" s="1"/>
  <c r="A1503" i="1" l="1"/>
  <c r="A1503" i="4" s="1"/>
  <c r="B1504" i="1"/>
  <c r="Y158" i="1"/>
  <c r="C157" i="7"/>
  <c r="A158" i="7" s="1"/>
  <c r="B157" i="7"/>
  <c r="D157" i="7" s="1"/>
  <c r="A159" i="1"/>
  <c r="A159" i="4" s="1"/>
  <c r="B1505" i="1" l="1"/>
  <c r="A1504" i="1"/>
  <c r="A1504" i="4" s="1"/>
  <c r="Y159" i="1"/>
  <c r="C158" i="7"/>
  <c r="A159" i="7" s="1"/>
  <c r="B158" i="7"/>
  <c r="D158" i="7" s="1"/>
  <c r="A160" i="1"/>
  <c r="A160" i="4" s="1"/>
  <c r="A1505" i="1" l="1"/>
  <c r="A1505" i="4" s="1"/>
  <c r="B1506" i="1"/>
  <c r="Y160" i="1"/>
  <c r="C159" i="7"/>
  <c r="A160" i="7" s="1"/>
  <c r="B159" i="7"/>
  <c r="D159" i="7" s="1"/>
  <c r="A161" i="1"/>
  <c r="A161" i="4" s="1"/>
  <c r="B1507" i="1" l="1"/>
  <c r="A1506" i="1"/>
  <c r="A1506" i="4" s="1"/>
  <c r="Y161" i="1"/>
  <c r="C160" i="7"/>
  <c r="A161" i="7" s="1"/>
  <c r="B160" i="7"/>
  <c r="D160" i="7" s="1"/>
  <c r="A162" i="1"/>
  <c r="A162" i="4" s="1"/>
  <c r="A1507" i="1" l="1"/>
  <c r="A1507" i="4" s="1"/>
  <c r="B1508" i="1"/>
  <c r="Y162" i="1"/>
  <c r="C161" i="7"/>
  <c r="A162" i="7" s="1"/>
  <c r="B161" i="7"/>
  <c r="D161" i="7" s="1"/>
  <c r="A163" i="1"/>
  <c r="A163" i="4" s="1"/>
  <c r="A1508" i="1" l="1"/>
  <c r="A1508" i="4" s="1"/>
  <c r="B1509" i="1"/>
  <c r="A164" i="1"/>
  <c r="A164" i="4" s="1"/>
  <c r="Y163" i="1"/>
  <c r="C162" i="7"/>
  <c r="A163" i="7" s="1"/>
  <c r="B162" i="7"/>
  <c r="D162" i="7" s="1"/>
  <c r="A1509" i="1" l="1"/>
  <c r="A1509" i="4" s="1"/>
  <c r="B1510" i="1"/>
  <c r="Y164" i="1"/>
  <c r="C163" i="7"/>
  <c r="A164" i="7" s="1"/>
  <c r="B163" i="7"/>
  <c r="D163" i="7" s="1"/>
  <c r="A165" i="1"/>
  <c r="A165" i="4" s="1"/>
  <c r="B1511" i="1" l="1"/>
  <c r="A1510" i="1"/>
  <c r="A1510" i="4" s="1"/>
  <c r="Y165" i="1"/>
  <c r="C164" i="7"/>
  <c r="A165" i="7" s="1"/>
  <c r="B164" i="7"/>
  <c r="D164" i="7" s="1"/>
  <c r="A166" i="1"/>
  <c r="A166" i="4" s="1"/>
  <c r="B1512" i="1" l="1"/>
  <c r="A1511" i="1"/>
  <c r="A1511" i="4" s="1"/>
  <c r="Y166" i="1"/>
  <c r="C165" i="7"/>
  <c r="A166" i="7" s="1"/>
  <c r="B165" i="7"/>
  <c r="D165" i="7" s="1"/>
  <c r="A167" i="1"/>
  <c r="A167" i="4" s="1"/>
  <c r="B1513" i="1" l="1"/>
  <c r="A1512" i="1"/>
  <c r="A1512" i="4" s="1"/>
  <c r="Y167" i="1"/>
  <c r="C166" i="7"/>
  <c r="A167" i="7" s="1"/>
  <c r="B166" i="7"/>
  <c r="D166" i="7" s="1"/>
  <c r="A168" i="1"/>
  <c r="A168" i="4" s="1"/>
  <c r="A1513" i="1" l="1"/>
  <c r="A1513" i="4" s="1"/>
  <c r="B1514" i="1"/>
  <c r="Y168" i="1"/>
  <c r="C167" i="7"/>
  <c r="A168" i="7" s="1"/>
  <c r="B167" i="7"/>
  <c r="D167" i="7" s="1"/>
  <c r="A169" i="1"/>
  <c r="A169" i="4" s="1"/>
  <c r="A1514" i="1" l="1"/>
  <c r="A1514" i="4" s="1"/>
  <c r="B1515" i="1"/>
  <c r="Y169" i="1"/>
  <c r="C168" i="7"/>
  <c r="A169" i="7" s="1"/>
  <c r="B168" i="7"/>
  <c r="D168" i="7" s="1"/>
  <c r="A170" i="1"/>
  <c r="A170" i="4" s="1"/>
  <c r="B1516" i="1" l="1"/>
  <c r="A1515" i="1"/>
  <c r="A1515" i="4" s="1"/>
  <c r="Y170" i="1"/>
  <c r="C169" i="7"/>
  <c r="A170" i="7" s="1"/>
  <c r="B169" i="7"/>
  <c r="D169" i="7" s="1"/>
  <c r="A171" i="1"/>
  <c r="A171" i="4" s="1"/>
  <c r="A1516" i="1" l="1"/>
  <c r="A1516" i="4" s="1"/>
  <c r="B1517" i="1"/>
  <c r="Y171" i="1"/>
  <c r="B170" i="7"/>
  <c r="D170" i="7" s="1"/>
  <c r="C170" i="7"/>
  <c r="A171" i="7" s="1"/>
  <c r="A172" i="1"/>
  <c r="A172" i="4" s="1"/>
  <c r="B1518" i="1" l="1"/>
  <c r="A1517" i="1"/>
  <c r="A1517" i="4" s="1"/>
  <c r="Y172" i="1"/>
  <c r="C171" i="7"/>
  <c r="A172" i="7" s="1"/>
  <c r="B171" i="7"/>
  <c r="D171" i="7" s="1"/>
  <c r="A173" i="1"/>
  <c r="A173" i="4" s="1"/>
  <c r="B1519" i="1" l="1"/>
  <c r="A1518" i="1"/>
  <c r="A1518" i="4" s="1"/>
  <c r="Y173" i="1"/>
  <c r="C172" i="7"/>
  <c r="A173" i="7" s="1"/>
  <c r="B172" i="7"/>
  <c r="D172" i="7" s="1"/>
  <c r="A174" i="1"/>
  <c r="A174" i="4" s="1"/>
  <c r="B1520" i="1" l="1"/>
  <c r="A1519" i="1"/>
  <c r="A1519" i="4" s="1"/>
  <c r="A175" i="1"/>
  <c r="A175" i="4" s="1"/>
  <c r="Y174" i="1"/>
  <c r="C173" i="7"/>
  <c r="A174" i="7" s="1"/>
  <c r="B173" i="7"/>
  <c r="D173" i="7" s="1"/>
  <c r="B1521" i="1" l="1"/>
  <c r="A1520" i="1"/>
  <c r="A1520" i="4" s="1"/>
  <c r="Y175" i="1"/>
  <c r="C174" i="7"/>
  <c r="A175" i="7" s="1"/>
  <c r="B174" i="7"/>
  <c r="D174" i="7" s="1"/>
  <c r="A176" i="1"/>
  <c r="A176" i="4" s="1"/>
  <c r="B1522" i="1" l="1"/>
  <c r="A1521" i="1"/>
  <c r="A1521" i="4" s="1"/>
  <c r="Y176" i="1"/>
  <c r="C175" i="7"/>
  <c r="A176" i="7" s="1"/>
  <c r="B175" i="7"/>
  <c r="D175" i="7" s="1"/>
  <c r="A177" i="1"/>
  <c r="A177" i="4" s="1"/>
  <c r="A1522" i="1" l="1"/>
  <c r="A1522" i="4" s="1"/>
  <c r="B1523" i="1"/>
  <c r="Y177" i="1"/>
  <c r="C176" i="7"/>
  <c r="A177" i="7" s="1"/>
  <c r="B176" i="7"/>
  <c r="D176" i="7" s="1"/>
  <c r="A178" i="1"/>
  <c r="A178" i="4" s="1"/>
  <c r="A1523" i="1" l="1"/>
  <c r="A1523" i="4" s="1"/>
  <c r="B1524" i="1"/>
  <c r="Y178" i="1"/>
  <c r="C177" i="7"/>
  <c r="A178" i="7" s="1"/>
  <c r="B177" i="7"/>
  <c r="D177" i="7" s="1"/>
  <c r="A179" i="1"/>
  <c r="A179" i="4" s="1"/>
  <c r="B1525" i="1" l="1"/>
  <c r="A1524" i="1"/>
  <c r="A1524" i="4" s="1"/>
  <c r="Y179" i="1"/>
  <c r="C178" i="7"/>
  <c r="A179" i="7" s="1"/>
  <c r="B178" i="7"/>
  <c r="D178" i="7" s="1"/>
  <c r="A180" i="1"/>
  <c r="A180" i="4" s="1"/>
  <c r="B1526" i="1" l="1"/>
  <c r="A1525" i="1"/>
  <c r="A1525" i="4" s="1"/>
  <c r="Y180" i="1"/>
  <c r="C179" i="7"/>
  <c r="A180" i="7" s="1"/>
  <c r="B179" i="7"/>
  <c r="D179" i="7" s="1"/>
  <c r="A181" i="1"/>
  <c r="A181" i="4" s="1"/>
  <c r="A1526" i="1" l="1"/>
  <c r="A1526" i="4" s="1"/>
  <c r="B1527" i="1"/>
  <c r="Y181" i="1"/>
  <c r="C180" i="7"/>
  <c r="A181" i="7" s="1"/>
  <c r="B180" i="7"/>
  <c r="D180" i="7" s="1"/>
  <c r="A182" i="1"/>
  <c r="A182" i="4" s="1"/>
  <c r="B1528" i="1" l="1"/>
  <c r="A1527" i="1"/>
  <c r="A1527" i="4" s="1"/>
  <c r="Y182" i="1"/>
  <c r="C181" i="7"/>
  <c r="A182" i="7" s="1"/>
  <c r="B181" i="7"/>
  <c r="D181" i="7" s="1"/>
  <c r="A183" i="1"/>
  <c r="A183" i="4" s="1"/>
  <c r="A1528" i="1" l="1"/>
  <c r="A1528" i="4" s="1"/>
  <c r="B1529" i="1"/>
  <c r="Y183" i="1"/>
  <c r="B182" i="7"/>
  <c r="D182" i="7" s="1"/>
  <c r="C182" i="7"/>
  <c r="A183" i="7" s="1"/>
  <c r="A184" i="1"/>
  <c r="A184" i="4" s="1"/>
  <c r="A1529" i="1" l="1"/>
  <c r="A1529" i="4" s="1"/>
  <c r="B1530" i="1"/>
  <c r="Y184" i="1"/>
  <c r="B183" i="7"/>
  <c r="D183" i="7" s="1"/>
  <c r="C183" i="7"/>
  <c r="A184" i="7" s="1"/>
  <c r="A185" i="1"/>
  <c r="A185" i="4" s="1"/>
  <c r="B1531" i="1" l="1"/>
  <c r="A1530" i="1"/>
  <c r="A1530" i="4" s="1"/>
  <c r="Y185" i="1"/>
  <c r="C184" i="7"/>
  <c r="A185" i="7" s="1"/>
  <c r="B184" i="7"/>
  <c r="D184" i="7" s="1"/>
  <c r="A186" i="1"/>
  <c r="A186" i="4" s="1"/>
  <c r="B1532" i="1" l="1"/>
  <c r="A1531" i="1"/>
  <c r="A1531" i="4" s="1"/>
  <c r="A187" i="1"/>
  <c r="A187" i="4" s="1"/>
  <c r="Y186" i="1"/>
  <c r="C185" i="7"/>
  <c r="A186" i="7" s="1"/>
  <c r="B185" i="7"/>
  <c r="D185" i="7" s="1"/>
  <c r="A1532" i="1" l="1"/>
  <c r="A1532" i="4" s="1"/>
  <c r="B1533" i="1"/>
  <c r="Y187" i="1"/>
  <c r="B186" i="7"/>
  <c r="D186" i="7" s="1"/>
  <c r="C186" i="7"/>
  <c r="A187" i="7" s="1"/>
  <c r="A188" i="1"/>
  <c r="A188" i="4" s="1"/>
  <c r="A1533" i="1" l="1"/>
  <c r="A1533" i="4" s="1"/>
  <c r="B1534" i="1"/>
  <c r="A189" i="1"/>
  <c r="A189" i="4" s="1"/>
  <c r="Y188" i="1"/>
  <c r="C187" i="7"/>
  <c r="A188" i="7" s="1"/>
  <c r="B187" i="7"/>
  <c r="D187" i="7" s="1"/>
  <c r="B1535" i="1" l="1"/>
  <c r="A1534" i="1"/>
  <c r="A1534" i="4" s="1"/>
  <c r="Y189" i="1"/>
  <c r="C188" i="7"/>
  <c r="A189" i="7" s="1"/>
  <c r="B188" i="7"/>
  <c r="D188" i="7" s="1"/>
  <c r="A190" i="1"/>
  <c r="A190" i="4" s="1"/>
  <c r="A1535" i="1" l="1"/>
  <c r="A1535" i="4" s="1"/>
  <c r="B1536" i="1"/>
  <c r="Y190" i="1"/>
  <c r="C189" i="7"/>
  <c r="A190" i="7" s="1"/>
  <c r="B189" i="7"/>
  <c r="D189" i="7" s="1"/>
  <c r="A191" i="1"/>
  <c r="A191" i="4" s="1"/>
  <c r="B1537" i="1" l="1"/>
  <c r="A1536" i="1"/>
  <c r="A1536" i="4" s="1"/>
  <c r="Y191" i="1"/>
  <c r="C190" i="7"/>
  <c r="A191" i="7" s="1"/>
  <c r="B190" i="7"/>
  <c r="D190" i="7" s="1"/>
  <c r="A192" i="1"/>
  <c r="A192" i="4" s="1"/>
  <c r="A1537" i="1" l="1"/>
  <c r="A1537" i="4" s="1"/>
  <c r="B1538" i="1"/>
  <c r="Y192" i="1"/>
  <c r="C191" i="7"/>
  <c r="A192" i="7" s="1"/>
  <c r="B191" i="7"/>
  <c r="D191" i="7" s="1"/>
  <c r="A193" i="1"/>
  <c r="A193" i="4" s="1"/>
  <c r="A1538" i="1" l="1"/>
  <c r="A1538" i="4" s="1"/>
  <c r="B1539" i="1"/>
  <c r="A194" i="1"/>
  <c r="A194" i="4" s="1"/>
  <c r="Y193" i="1"/>
  <c r="C192" i="7"/>
  <c r="A193" i="7" s="1"/>
  <c r="B192" i="7"/>
  <c r="D192" i="7" s="1"/>
  <c r="B1540" i="1" l="1"/>
  <c r="A1539" i="1"/>
  <c r="A1539" i="4" s="1"/>
  <c r="Y194" i="1"/>
  <c r="C193" i="7"/>
  <c r="A194" i="7" s="1"/>
  <c r="B193" i="7"/>
  <c r="D193" i="7" s="1"/>
  <c r="A195" i="1"/>
  <c r="A195" i="4" s="1"/>
  <c r="A1540" i="1" l="1"/>
  <c r="A1540" i="4" s="1"/>
  <c r="B1541" i="1"/>
  <c r="Y195" i="1"/>
  <c r="B194" i="7"/>
  <c r="D194" i="7" s="1"/>
  <c r="C194" i="7"/>
  <c r="A195" i="7" s="1"/>
  <c r="A196" i="1"/>
  <c r="A196" i="4" s="1"/>
  <c r="B1542" i="1" l="1"/>
  <c r="A1541" i="1"/>
  <c r="A1541" i="4" s="1"/>
  <c r="Y196" i="1"/>
  <c r="C195" i="7"/>
  <c r="A196" i="7" s="1"/>
  <c r="B195" i="7"/>
  <c r="D195" i="7" s="1"/>
  <c r="A197" i="1"/>
  <c r="A197" i="4" s="1"/>
  <c r="A1542" i="1" l="1"/>
  <c r="A1542" i="4" s="1"/>
  <c r="B1543" i="1"/>
  <c r="Y197" i="1"/>
  <c r="C196" i="7"/>
  <c r="A197" i="7" s="1"/>
  <c r="B196" i="7"/>
  <c r="D196" i="7" s="1"/>
  <c r="A198" i="1"/>
  <c r="A198" i="4" s="1"/>
  <c r="A1543" i="1" l="1"/>
  <c r="A1543" i="4" s="1"/>
  <c r="B1544" i="1"/>
  <c r="Y198" i="1"/>
  <c r="C197" i="7"/>
  <c r="A198" i="7" s="1"/>
  <c r="B197" i="7"/>
  <c r="D197" i="7" s="1"/>
  <c r="A199" i="1"/>
  <c r="A199" i="4" s="1"/>
  <c r="A1544" i="1" l="1"/>
  <c r="A1544" i="4" s="1"/>
  <c r="B1545" i="1"/>
  <c r="Y199" i="1"/>
  <c r="C198" i="7"/>
  <c r="A199" i="7" s="1"/>
  <c r="B198" i="7"/>
  <c r="D198" i="7" s="1"/>
  <c r="A200" i="1"/>
  <c r="A200" i="4" s="1"/>
  <c r="B1546" i="1" l="1"/>
  <c r="A1545" i="1"/>
  <c r="A1545" i="4" s="1"/>
  <c r="Y200" i="1"/>
  <c r="C199" i="7"/>
  <c r="A200" i="7" s="1"/>
  <c r="B199" i="7"/>
  <c r="D199" i="7" s="1"/>
  <c r="A201" i="1"/>
  <c r="A201" i="4" s="1"/>
  <c r="B1547" i="1" l="1"/>
  <c r="A1546" i="1"/>
  <c r="A1546" i="4" s="1"/>
  <c r="Y201" i="1"/>
  <c r="C200" i="7"/>
  <c r="A201" i="7" s="1"/>
  <c r="B200" i="7"/>
  <c r="D200" i="7" s="1"/>
  <c r="A202" i="1"/>
  <c r="A202" i="4" s="1"/>
  <c r="A1547" i="1" l="1"/>
  <c r="A1547" i="4" s="1"/>
  <c r="B1548" i="1"/>
  <c r="Y202" i="1"/>
  <c r="C201" i="7"/>
  <c r="A202" i="7" s="1"/>
  <c r="B201" i="7"/>
  <c r="D201" i="7" s="1"/>
  <c r="A203" i="1"/>
  <c r="A203" i="4" s="1"/>
  <c r="B1549" i="1" l="1"/>
  <c r="A1548" i="1"/>
  <c r="A1548" i="4" s="1"/>
  <c r="Y203" i="1"/>
  <c r="C202" i="7"/>
  <c r="A203" i="7" s="1"/>
  <c r="B202" i="7"/>
  <c r="D202" i="7" s="1"/>
  <c r="A204" i="1"/>
  <c r="A204" i="4" s="1"/>
  <c r="A1549" i="1" l="1"/>
  <c r="A1549" i="4" s="1"/>
  <c r="B1550" i="1"/>
  <c r="Y204" i="1"/>
  <c r="C203" i="7"/>
  <c r="A204" i="7" s="1"/>
  <c r="B203" i="7"/>
  <c r="D203" i="7" s="1"/>
  <c r="A205" i="1"/>
  <c r="A205" i="4" s="1"/>
  <c r="B1551" i="1" l="1"/>
  <c r="A1550" i="1"/>
  <c r="A1550" i="4" s="1"/>
  <c r="Y205" i="1"/>
  <c r="C204" i="7"/>
  <c r="A205" i="7" s="1"/>
  <c r="B204" i="7"/>
  <c r="D204" i="7" s="1"/>
  <c r="A206" i="1"/>
  <c r="A206" i="4" s="1"/>
  <c r="A1551" i="1" l="1"/>
  <c r="A1551" i="4" s="1"/>
  <c r="B1552" i="1"/>
  <c r="Y206" i="1"/>
  <c r="C205" i="7"/>
  <c r="A206" i="7" s="1"/>
  <c r="B205" i="7"/>
  <c r="D205" i="7" s="1"/>
  <c r="A207" i="1"/>
  <c r="A207" i="4" s="1"/>
  <c r="P217" i="1"/>
  <c r="B1553" i="1" l="1"/>
  <c r="A1552" i="1"/>
  <c r="A1552" i="4" s="1"/>
  <c r="Y207" i="1"/>
  <c r="B206" i="7"/>
  <c r="D206" i="7" s="1"/>
  <c r="C206" i="7"/>
  <c r="A207" i="7" s="1"/>
  <c r="A208" i="1"/>
  <c r="A208" i="4" s="1"/>
  <c r="P218" i="1"/>
  <c r="A1553" i="1" l="1"/>
  <c r="A1553" i="4" s="1"/>
  <c r="B1554" i="1"/>
  <c r="Y208" i="1"/>
  <c r="B207" i="7"/>
  <c r="D207" i="7" s="1"/>
  <c r="C207" i="7"/>
  <c r="A208" i="7" s="1"/>
  <c r="A209" i="1"/>
  <c r="A209" i="4" s="1"/>
  <c r="P219" i="1"/>
  <c r="A1554" i="1" l="1"/>
  <c r="A1554" i="4" s="1"/>
  <c r="B1555" i="1"/>
  <c r="Y209" i="1"/>
  <c r="C208" i="7"/>
  <c r="A209" i="7" s="1"/>
  <c r="B208" i="7"/>
  <c r="D208" i="7" s="1"/>
  <c r="A210" i="1"/>
  <c r="A210" i="4" s="1"/>
  <c r="P220" i="1"/>
  <c r="B1556" i="1" l="1"/>
  <c r="A1555" i="1"/>
  <c r="A1555" i="4" s="1"/>
  <c r="Y210" i="1"/>
  <c r="C209" i="7"/>
  <c r="A210" i="7" s="1"/>
  <c r="B209" i="7"/>
  <c r="D209" i="7" s="1"/>
  <c r="A211" i="1"/>
  <c r="A211" i="4" s="1"/>
  <c r="P221" i="1"/>
  <c r="B1557" i="1" l="1"/>
  <c r="A1556" i="1"/>
  <c r="A1556" i="4" s="1"/>
  <c r="Y211" i="1"/>
  <c r="C210" i="7"/>
  <c r="A211" i="7" s="1"/>
  <c r="B210" i="7"/>
  <c r="D210" i="7" s="1"/>
  <c r="A212" i="1"/>
  <c r="A212" i="4" s="1"/>
  <c r="P222" i="1"/>
  <c r="P223" i="1"/>
  <c r="A1557" i="1" l="1"/>
  <c r="A1557" i="4" s="1"/>
  <c r="B1558" i="1"/>
  <c r="Y212" i="1"/>
  <c r="C211" i="7"/>
  <c r="A212" i="7" s="1"/>
  <c r="B211" i="7"/>
  <c r="D211" i="7" s="1"/>
  <c r="A213" i="1"/>
  <c r="A213" i="4" s="1"/>
  <c r="B1559" i="1" l="1"/>
  <c r="A1558" i="1"/>
  <c r="A1558" i="4" s="1"/>
  <c r="Y213" i="1"/>
  <c r="C212" i="7"/>
  <c r="A213" i="7" s="1"/>
  <c r="B212" i="7"/>
  <c r="D212" i="7" s="1"/>
  <c r="A214" i="1"/>
  <c r="A214" i="4" s="1"/>
  <c r="P224" i="1"/>
  <c r="B1560" i="1" l="1"/>
  <c r="A1559" i="1"/>
  <c r="A1559" i="4" s="1"/>
  <c r="A215" i="1"/>
  <c r="A215" i="4" s="1"/>
  <c r="Y214" i="1"/>
  <c r="C213" i="7"/>
  <c r="A214" i="7" s="1"/>
  <c r="B213" i="7"/>
  <c r="D213" i="7" s="1"/>
  <c r="P225" i="1"/>
  <c r="A1560" i="1" l="1"/>
  <c r="A1560" i="4" s="1"/>
  <c r="B1561" i="1"/>
  <c r="Y215" i="1"/>
  <c r="C214" i="7"/>
  <c r="A215" i="7" s="1"/>
  <c r="B214" i="7"/>
  <c r="D214" i="7" s="1"/>
  <c r="A216" i="1"/>
  <c r="A216" i="4" s="1"/>
  <c r="P226" i="1"/>
  <c r="B1562" i="1" l="1"/>
  <c r="A1561" i="1"/>
  <c r="A1561" i="4" s="1"/>
  <c r="Y216" i="1"/>
  <c r="C215" i="7"/>
  <c r="A216" i="7" s="1"/>
  <c r="B215" i="7"/>
  <c r="D215" i="7" s="1"/>
  <c r="A217" i="1"/>
  <c r="A217" i="4" s="1"/>
  <c r="P227" i="1"/>
  <c r="A1562" i="1" l="1"/>
  <c r="A1562" i="4" s="1"/>
  <c r="B1563" i="1"/>
  <c r="Y217" i="1"/>
  <c r="C216" i="7"/>
  <c r="A217" i="7" s="1"/>
  <c r="B216" i="7"/>
  <c r="D216" i="7" s="1"/>
  <c r="A218" i="1"/>
  <c r="A218" i="4" s="1"/>
  <c r="P228" i="1"/>
  <c r="B1564" i="1" l="1"/>
  <c r="A1563" i="1"/>
  <c r="A1563" i="4" s="1"/>
  <c r="Y218" i="1"/>
  <c r="C217" i="7"/>
  <c r="A218" i="7" s="1"/>
  <c r="B217" i="7"/>
  <c r="D217" i="7" s="1"/>
  <c r="A219" i="1"/>
  <c r="A219" i="4" s="1"/>
  <c r="B1565" i="1" l="1"/>
  <c r="A1564" i="1"/>
  <c r="A1564" i="4" s="1"/>
  <c r="Y219" i="1"/>
  <c r="B218" i="7"/>
  <c r="D218" i="7" s="1"/>
  <c r="C218" i="7"/>
  <c r="A219" i="7" s="1"/>
  <c r="A220" i="1"/>
  <c r="A220" i="4" s="1"/>
  <c r="B1566" i="1" l="1"/>
  <c r="A1565" i="1"/>
  <c r="A1565" i="4" s="1"/>
  <c r="Y220" i="1"/>
  <c r="C219" i="7"/>
  <c r="A220" i="7" s="1"/>
  <c r="B219" i="7"/>
  <c r="D219" i="7" s="1"/>
  <c r="A221" i="1"/>
  <c r="A221" i="4" s="1"/>
  <c r="A1566" i="1" l="1"/>
  <c r="A1566" i="4" s="1"/>
  <c r="B1567" i="1"/>
  <c r="Y221" i="1"/>
  <c r="C220" i="7"/>
  <c r="A221" i="7" s="1"/>
  <c r="B220" i="7"/>
  <c r="D220" i="7" s="1"/>
  <c r="A222" i="1"/>
  <c r="A222" i="4" s="1"/>
  <c r="A1567" i="1" l="1"/>
  <c r="A1567" i="4" s="1"/>
  <c r="B1568" i="1"/>
  <c r="Y222" i="1"/>
  <c r="C221" i="7"/>
  <c r="A222" i="7" s="1"/>
  <c r="B221" i="7"/>
  <c r="D221" i="7" s="1"/>
  <c r="A223" i="1"/>
  <c r="A223" i="4" s="1"/>
  <c r="B1569" i="1" l="1"/>
  <c r="A1568" i="1"/>
  <c r="A1568" i="4" s="1"/>
  <c r="Y223" i="1"/>
  <c r="B222" i="7"/>
  <c r="D222" i="7" s="1"/>
  <c r="C222" i="7"/>
  <c r="A223" i="7" s="1"/>
  <c r="A224" i="1"/>
  <c r="A224" i="4" s="1"/>
  <c r="B1570" i="1" l="1"/>
  <c r="A1569" i="1"/>
  <c r="A1569" i="4" s="1"/>
  <c r="Y224" i="1"/>
  <c r="C223" i="7"/>
  <c r="A224" i="7" s="1"/>
  <c r="B223" i="7"/>
  <c r="D223" i="7" s="1"/>
  <c r="A225" i="1"/>
  <c r="A225" i="4" s="1"/>
  <c r="B1571" i="1" l="1"/>
  <c r="A1570" i="1"/>
  <c r="A1570" i="4" s="1"/>
  <c r="Y225" i="1"/>
  <c r="B224" i="7"/>
  <c r="D224" i="7" s="1"/>
  <c r="C224" i="7"/>
  <c r="A225" i="7" s="1"/>
  <c r="A226" i="1"/>
  <c r="A226" i="4" s="1"/>
  <c r="B1572" i="1" l="1"/>
  <c r="A1571" i="1"/>
  <c r="A1571" i="4" s="1"/>
  <c r="Y226" i="1"/>
  <c r="C225" i="7"/>
  <c r="A226" i="7" s="1"/>
  <c r="B225" i="7"/>
  <c r="D225" i="7" s="1"/>
  <c r="A227" i="1"/>
  <c r="A227" i="4" s="1"/>
  <c r="B1573" i="1" l="1"/>
  <c r="A1572" i="1"/>
  <c r="A1572" i="4" s="1"/>
  <c r="Y227" i="1"/>
  <c r="C226" i="7"/>
  <c r="A227" i="7" s="1"/>
  <c r="B226" i="7"/>
  <c r="D226" i="7" s="1"/>
  <c r="A228" i="1"/>
  <c r="A228" i="4" s="1"/>
  <c r="A1573" i="1" l="1"/>
  <c r="A1573" i="4" s="1"/>
  <c r="B1574" i="1"/>
  <c r="Y228" i="1"/>
  <c r="B227" i="7"/>
  <c r="D227" i="7" s="1"/>
  <c r="C227" i="7"/>
  <c r="A228" i="7" s="1"/>
  <c r="A229" i="1"/>
  <c r="A229" i="4" s="1"/>
  <c r="A1574" i="1" l="1"/>
  <c r="A1574" i="4" s="1"/>
  <c r="B1575" i="1"/>
  <c r="Y229" i="1"/>
  <c r="C228" i="7"/>
  <c r="A229" i="7" s="1"/>
  <c r="B228" i="7"/>
  <c r="D228" i="7" s="1"/>
  <c r="A230" i="1"/>
  <c r="A230" i="4" s="1"/>
  <c r="A1575" i="1" l="1"/>
  <c r="A1575" i="4" s="1"/>
  <c r="B1576" i="1"/>
  <c r="Y230" i="1"/>
  <c r="C229" i="7"/>
  <c r="A230" i="7" s="1"/>
  <c r="B229" i="7"/>
  <c r="D229" i="7" s="1"/>
  <c r="A231" i="1"/>
  <c r="A231" i="4" s="1"/>
  <c r="B1577" i="1" l="1"/>
  <c r="A1576" i="1"/>
  <c r="A1576" i="4" s="1"/>
  <c r="Y231" i="1"/>
  <c r="C230" i="7"/>
  <c r="A231" i="7" s="1"/>
  <c r="B230" i="7"/>
  <c r="D230" i="7" s="1"/>
  <c r="A232" i="1"/>
  <c r="A232" i="4" s="1"/>
  <c r="B1578" i="1" l="1"/>
  <c r="A1577" i="1"/>
  <c r="A1577" i="4" s="1"/>
  <c r="Y232" i="1"/>
  <c r="B231" i="7"/>
  <c r="D231" i="7" s="1"/>
  <c r="C231" i="7"/>
  <c r="A232" i="7" s="1"/>
  <c r="A233" i="1"/>
  <c r="A233" i="4" s="1"/>
  <c r="B1579" i="1" l="1"/>
  <c r="A1578" i="1"/>
  <c r="A1578" i="4" s="1"/>
  <c r="Y233" i="1"/>
  <c r="C232" i="7"/>
  <c r="A233" i="7" s="1"/>
  <c r="B232" i="7"/>
  <c r="D232" i="7" s="1"/>
  <c r="A234" i="1"/>
  <c r="A234" i="4" s="1"/>
  <c r="B1580" i="1" l="1"/>
  <c r="A1579" i="1"/>
  <c r="A1579" i="4" s="1"/>
  <c r="Y234" i="1"/>
  <c r="C233" i="7"/>
  <c r="A234" i="7" s="1"/>
  <c r="B233" i="7"/>
  <c r="D233" i="7" s="1"/>
  <c r="A235" i="1"/>
  <c r="A235" i="4" s="1"/>
  <c r="A1580" i="1" l="1"/>
  <c r="A1580" i="4" s="1"/>
  <c r="B1581" i="1"/>
  <c r="Y235" i="1"/>
  <c r="C234" i="7"/>
  <c r="A235" i="7" s="1"/>
  <c r="B234" i="7"/>
  <c r="D234" i="7" s="1"/>
  <c r="A236" i="1"/>
  <c r="A236" i="4" s="1"/>
  <c r="B1582" i="1" l="1"/>
  <c r="A1581" i="1"/>
  <c r="A1581" i="4" s="1"/>
  <c r="Y236" i="1"/>
  <c r="C235" i="7"/>
  <c r="A236" i="7" s="1"/>
  <c r="B235" i="7"/>
  <c r="D235" i="7" s="1"/>
  <c r="A237" i="1"/>
  <c r="A237" i="4" s="1"/>
  <c r="A1582" i="1" l="1"/>
  <c r="A1582" i="4" s="1"/>
  <c r="B1583" i="1"/>
  <c r="Y237" i="1"/>
  <c r="B236" i="7"/>
  <c r="D236" i="7" s="1"/>
  <c r="C236" i="7"/>
  <c r="A237" i="7" s="1"/>
  <c r="A238" i="1"/>
  <c r="A238" i="4" s="1"/>
  <c r="B1584" i="1" l="1"/>
  <c r="A1583" i="1"/>
  <c r="A1583" i="4" s="1"/>
  <c r="Y238" i="1"/>
  <c r="C237" i="7"/>
  <c r="A238" i="7" s="1"/>
  <c r="B237" i="7"/>
  <c r="D237" i="7" s="1"/>
  <c r="A239" i="1"/>
  <c r="A239" i="4" s="1"/>
  <c r="A1584" i="1" l="1"/>
  <c r="A1584" i="4" s="1"/>
  <c r="B1585" i="1"/>
  <c r="Y239" i="1"/>
  <c r="C238" i="7"/>
  <c r="A239" i="7" s="1"/>
  <c r="B238" i="7"/>
  <c r="D238" i="7" s="1"/>
  <c r="A240" i="1"/>
  <c r="A240" i="4" s="1"/>
  <c r="B1586" i="1" l="1"/>
  <c r="A1585" i="1"/>
  <c r="A1585" i="4" s="1"/>
  <c r="Y240" i="1"/>
  <c r="C239" i="7"/>
  <c r="A240" i="7" s="1"/>
  <c r="B239" i="7"/>
  <c r="D239" i="7" s="1"/>
  <c r="A241" i="1"/>
  <c r="A241" i="4" s="1"/>
  <c r="B1587" i="1" l="1"/>
  <c r="A1586" i="1"/>
  <c r="A1586" i="4" s="1"/>
  <c r="Y241" i="1"/>
  <c r="B240" i="7"/>
  <c r="D240" i="7" s="1"/>
  <c r="C240" i="7"/>
  <c r="A241" i="7" s="1"/>
  <c r="A242" i="1"/>
  <c r="A242" i="4" s="1"/>
  <c r="B1588" i="1" l="1"/>
  <c r="A1587" i="1"/>
  <c r="A1587" i="4" s="1"/>
  <c r="Y242" i="1"/>
  <c r="C241" i="7"/>
  <c r="A242" i="7" s="1"/>
  <c r="B241" i="7"/>
  <c r="D241" i="7" s="1"/>
  <c r="A243" i="1"/>
  <c r="A243" i="4" s="1"/>
  <c r="B1589" i="1" l="1"/>
  <c r="A1588" i="1"/>
  <c r="A1588" i="4" s="1"/>
  <c r="Y243" i="1"/>
  <c r="C242" i="7"/>
  <c r="A243" i="7" s="1"/>
  <c r="B242" i="7"/>
  <c r="D242" i="7" s="1"/>
  <c r="A244" i="1"/>
  <c r="A244" i="4" s="1"/>
  <c r="B1590" i="1" l="1"/>
  <c r="A1589" i="1"/>
  <c r="A1589" i="4" s="1"/>
  <c r="Y244" i="1"/>
  <c r="C243" i="7"/>
  <c r="A244" i="7" s="1"/>
  <c r="B243" i="7"/>
  <c r="D243" i="7" s="1"/>
  <c r="A245" i="1"/>
  <c r="A245" i="4" s="1"/>
  <c r="B1591" i="1" l="1"/>
  <c r="A1590" i="1"/>
  <c r="A1590" i="4" s="1"/>
  <c r="Y245" i="1"/>
  <c r="C244" i="7"/>
  <c r="A245" i="7" s="1"/>
  <c r="B244" i="7"/>
  <c r="D244" i="7" s="1"/>
  <c r="A246" i="1"/>
  <c r="A246" i="4" s="1"/>
  <c r="A1591" i="1" l="1"/>
  <c r="A1591" i="4" s="1"/>
  <c r="B1592" i="1"/>
  <c r="A247" i="1"/>
  <c r="A247" i="4" s="1"/>
  <c r="Y246" i="1"/>
  <c r="B245" i="7"/>
  <c r="D245" i="7" s="1"/>
  <c r="C245" i="7"/>
  <c r="A246" i="7" s="1"/>
  <c r="B1593" i="1" l="1"/>
  <c r="A1592" i="1"/>
  <c r="A1592" i="4" s="1"/>
  <c r="Y247" i="1"/>
  <c r="B246" i="7"/>
  <c r="D246" i="7" s="1"/>
  <c r="C246" i="7"/>
  <c r="A247" i="7" s="1"/>
  <c r="A248" i="1"/>
  <c r="A248" i="4" s="1"/>
  <c r="A1593" i="1" l="1"/>
  <c r="A1593" i="4" s="1"/>
  <c r="B1594" i="1"/>
  <c r="Y248" i="1"/>
  <c r="C247" i="7"/>
  <c r="A248" i="7" s="1"/>
  <c r="B247" i="7"/>
  <c r="D247" i="7" s="1"/>
  <c r="A249" i="1"/>
  <c r="A249" i="4" s="1"/>
  <c r="B1595" i="1" l="1"/>
  <c r="A1594" i="1"/>
  <c r="A1594" i="4" s="1"/>
  <c r="Y249" i="1"/>
  <c r="C248" i="7"/>
  <c r="A249" i="7" s="1"/>
  <c r="B248" i="7"/>
  <c r="D248" i="7" s="1"/>
  <c r="A250" i="1"/>
  <c r="A250" i="4" s="1"/>
  <c r="A1595" i="1" l="1"/>
  <c r="A1595" i="4" s="1"/>
  <c r="B1596" i="1"/>
  <c r="Y250" i="1"/>
  <c r="B249" i="7"/>
  <c r="D249" i="7" s="1"/>
  <c r="C249" i="7"/>
  <c r="A250" i="7" s="1"/>
  <c r="A251" i="1"/>
  <c r="A251" i="4" s="1"/>
  <c r="B1597" i="1" l="1"/>
  <c r="A1596" i="1"/>
  <c r="A1596" i="4" s="1"/>
  <c r="Y251" i="1"/>
  <c r="C250" i="7"/>
  <c r="A251" i="7" s="1"/>
  <c r="B250" i="7"/>
  <c r="D250" i="7" s="1"/>
  <c r="A252" i="1"/>
  <c r="A252" i="4" s="1"/>
  <c r="A1597" i="1" l="1"/>
  <c r="A1597" i="4" s="1"/>
  <c r="B1598" i="1"/>
  <c r="A253" i="1"/>
  <c r="A253" i="4" s="1"/>
  <c r="Y252" i="1"/>
  <c r="B251" i="7"/>
  <c r="D251" i="7" s="1"/>
  <c r="C251" i="7"/>
  <c r="A252" i="7" s="1"/>
  <c r="A1598" i="1" l="1"/>
  <c r="A1598" i="4" s="1"/>
  <c r="B1599" i="1"/>
  <c r="Y253" i="1"/>
  <c r="C252" i="7"/>
  <c r="A253" i="7" s="1"/>
  <c r="B252" i="7"/>
  <c r="D252" i="7" s="1"/>
  <c r="A254" i="1"/>
  <c r="A254" i="4" s="1"/>
  <c r="A1599" i="1" l="1"/>
  <c r="A1599" i="4" s="1"/>
  <c r="B1600" i="1"/>
  <c r="Y254" i="1"/>
  <c r="C253" i="7"/>
  <c r="A254" i="7" s="1"/>
  <c r="B253" i="7"/>
  <c r="D253" i="7" s="1"/>
  <c r="A255" i="1"/>
  <c r="A255" i="4" s="1"/>
  <c r="A1600" i="1" l="1"/>
  <c r="A1600" i="4" s="1"/>
  <c r="B1601" i="1"/>
  <c r="Y255" i="1"/>
  <c r="B254" i="7"/>
  <c r="D254" i="7" s="1"/>
  <c r="C254" i="7"/>
  <c r="A255" i="7" s="1"/>
  <c r="A256" i="1"/>
  <c r="A256" i="4" s="1"/>
  <c r="A1601" i="1" l="1"/>
  <c r="A1601" i="4" s="1"/>
  <c r="B1602" i="1"/>
  <c r="Y256" i="1"/>
  <c r="C255" i="7"/>
  <c r="A256" i="7" s="1"/>
  <c r="B255" i="7"/>
  <c r="D255" i="7" s="1"/>
  <c r="A257" i="1"/>
  <c r="A257" i="4" s="1"/>
  <c r="A1602" i="1" l="1"/>
  <c r="A1602" i="4" s="1"/>
  <c r="B1603" i="1"/>
  <c r="Y257" i="1"/>
  <c r="C256" i="7"/>
  <c r="A257" i="7" s="1"/>
  <c r="B256" i="7"/>
  <c r="D256" i="7" s="1"/>
  <c r="A258" i="1"/>
  <c r="A258" i="4" s="1"/>
  <c r="B1604" i="1" l="1"/>
  <c r="A1603" i="1"/>
  <c r="A1603" i="4" s="1"/>
  <c r="Y258" i="1"/>
  <c r="C257" i="7"/>
  <c r="A258" i="7" s="1"/>
  <c r="B257" i="7"/>
  <c r="D257" i="7" s="1"/>
  <c r="A259" i="1"/>
  <c r="A259" i="4" s="1"/>
  <c r="A1604" i="1" l="1"/>
  <c r="A1604" i="4" s="1"/>
  <c r="B1605" i="1"/>
  <c r="Y259" i="1"/>
  <c r="B258" i="7"/>
  <c r="D258" i="7" s="1"/>
  <c r="C258" i="7"/>
  <c r="A259" i="7" s="1"/>
  <c r="A260" i="1"/>
  <c r="A260" i="4" s="1"/>
  <c r="B1606" i="1" l="1"/>
  <c r="A1605" i="1"/>
  <c r="A1605" i="4" s="1"/>
  <c r="A261" i="1"/>
  <c r="A261" i="4" s="1"/>
  <c r="Y260" i="1"/>
  <c r="C259" i="7"/>
  <c r="A260" i="7" s="1"/>
  <c r="B259" i="7"/>
  <c r="D259" i="7" s="1"/>
  <c r="A1606" i="1" l="1"/>
  <c r="A1606" i="4" s="1"/>
  <c r="B1607" i="1"/>
  <c r="A262" i="1"/>
  <c r="A262" i="4" s="1"/>
  <c r="Y261" i="1"/>
  <c r="C260" i="7"/>
  <c r="A261" i="7" s="1"/>
  <c r="B260" i="7"/>
  <c r="D260" i="7" s="1"/>
  <c r="B1608" i="1" l="1"/>
  <c r="A1607" i="1"/>
  <c r="A1607" i="4" s="1"/>
  <c r="Y262" i="1"/>
  <c r="C261" i="7"/>
  <c r="A262" i="7" s="1"/>
  <c r="B261" i="7"/>
  <c r="D261" i="7" s="1"/>
  <c r="A263" i="1"/>
  <c r="A263" i="4" s="1"/>
  <c r="A1608" i="1" l="1"/>
  <c r="A1608" i="4" s="1"/>
  <c r="B1609" i="1"/>
  <c r="Y263" i="1"/>
  <c r="C262" i="7"/>
  <c r="A263" i="7" s="1"/>
  <c r="B262" i="7"/>
  <c r="D262" i="7" s="1"/>
  <c r="A264" i="1"/>
  <c r="A264" i="4" s="1"/>
  <c r="A1609" i="1" l="1"/>
  <c r="A1609" i="4" s="1"/>
  <c r="B1610" i="1"/>
  <c r="A265" i="1"/>
  <c r="A265" i="4" s="1"/>
  <c r="Y264" i="1"/>
  <c r="B263" i="7"/>
  <c r="D263" i="7" s="1"/>
  <c r="C263" i="7"/>
  <c r="A264" i="7" s="1"/>
  <c r="B1611" i="1" l="1"/>
  <c r="A1610" i="1"/>
  <c r="A1610" i="4" s="1"/>
  <c r="Y265" i="1"/>
  <c r="C264" i="7"/>
  <c r="A265" i="7" s="1"/>
  <c r="B264" i="7"/>
  <c r="D264" i="7" s="1"/>
  <c r="A266" i="1"/>
  <c r="A266" i="4" s="1"/>
  <c r="A1611" i="1" l="1"/>
  <c r="A1611" i="4" s="1"/>
  <c r="B1612" i="1"/>
  <c r="Y266" i="1"/>
  <c r="C265" i="7"/>
  <c r="A266" i="7" s="1"/>
  <c r="B265" i="7"/>
  <c r="D265" i="7" s="1"/>
  <c r="A267" i="1"/>
  <c r="A267" i="4" s="1"/>
  <c r="B1613" i="1" l="1"/>
  <c r="A1612" i="1"/>
  <c r="A1612" i="4" s="1"/>
  <c r="A268" i="1"/>
  <c r="A268" i="4" s="1"/>
  <c r="Y267" i="1"/>
  <c r="C266" i="7"/>
  <c r="A267" i="7" s="1"/>
  <c r="B266" i="7"/>
  <c r="D266" i="7" s="1"/>
  <c r="A1613" i="1" l="1"/>
  <c r="A1613" i="4" s="1"/>
  <c r="B1614" i="1"/>
  <c r="Y268" i="1"/>
  <c r="B267" i="7"/>
  <c r="D267" i="7" s="1"/>
  <c r="C267" i="7"/>
  <c r="A268" i="7" s="1"/>
  <c r="A269" i="1"/>
  <c r="A269" i="4" s="1"/>
  <c r="B1615" i="1" l="1"/>
  <c r="A1614" i="1"/>
  <c r="A1614" i="4" s="1"/>
  <c r="Y269" i="1"/>
  <c r="C268" i="7"/>
  <c r="A269" i="7" s="1"/>
  <c r="B268" i="7"/>
  <c r="D268" i="7" s="1"/>
  <c r="A270" i="1"/>
  <c r="A270" i="4" s="1"/>
  <c r="B1616" i="1" l="1"/>
  <c r="A1615" i="1"/>
  <c r="A1615" i="4" s="1"/>
  <c r="Y270" i="1"/>
  <c r="B269" i="7"/>
  <c r="D269" i="7" s="1"/>
  <c r="C269" i="7"/>
  <c r="A270" i="7" s="1"/>
  <c r="A271" i="1"/>
  <c r="A271" i="4" s="1"/>
  <c r="A1616" i="1" l="1"/>
  <c r="A1616" i="4" s="1"/>
  <c r="B1617" i="1"/>
  <c r="Y271" i="1"/>
  <c r="C270" i="7"/>
  <c r="A271" i="7" s="1"/>
  <c r="B270" i="7"/>
  <c r="D270" i="7" s="1"/>
  <c r="A272" i="1"/>
  <c r="A272" i="4" s="1"/>
  <c r="A1617" i="1" l="1"/>
  <c r="A1617" i="4" s="1"/>
  <c r="B1618" i="1"/>
  <c r="Y272" i="1"/>
  <c r="C271" i="7"/>
  <c r="A272" i="7" s="1"/>
  <c r="B271" i="7"/>
  <c r="D271" i="7" s="1"/>
  <c r="A273" i="1"/>
  <c r="A273" i="4" s="1"/>
  <c r="A1618" i="1" l="1"/>
  <c r="A1618" i="4" s="1"/>
  <c r="B1619" i="1"/>
  <c r="Y273" i="1"/>
  <c r="B272" i="7"/>
  <c r="D272" i="7" s="1"/>
  <c r="C272" i="7"/>
  <c r="A273" i="7" s="1"/>
  <c r="A274" i="1"/>
  <c r="A274" i="4" s="1"/>
  <c r="A1619" i="1" l="1"/>
  <c r="A1619" i="4" s="1"/>
  <c r="B1620" i="1"/>
  <c r="Y274" i="1"/>
  <c r="B273" i="7"/>
  <c r="D273" i="7" s="1"/>
  <c r="C273" i="7"/>
  <c r="A274" i="7" s="1"/>
  <c r="A275" i="1"/>
  <c r="A275" i="4" s="1"/>
  <c r="A1620" i="1" l="1"/>
  <c r="A1620" i="4" s="1"/>
  <c r="B1621" i="1"/>
  <c r="Y275" i="1"/>
  <c r="C274" i="7"/>
  <c r="A275" i="7" s="1"/>
  <c r="B274" i="7"/>
  <c r="D274" i="7" s="1"/>
  <c r="A276" i="1"/>
  <c r="A276" i="4" s="1"/>
  <c r="A1621" i="1" l="1"/>
  <c r="A1621" i="4" s="1"/>
  <c r="B1622" i="1"/>
  <c r="Y276" i="1"/>
  <c r="C275" i="7"/>
  <c r="A276" i="7" s="1"/>
  <c r="B275" i="7"/>
  <c r="D275" i="7" s="1"/>
  <c r="A277" i="1"/>
  <c r="A277" i="4" s="1"/>
  <c r="B1623" i="1" l="1"/>
  <c r="A1622" i="1"/>
  <c r="A1622" i="4" s="1"/>
  <c r="Y277" i="1"/>
  <c r="B276" i="7"/>
  <c r="D276" i="7" s="1"/>
  <c r="C276" i="7"/>
  <c r="A277" i="7" s="1"/>
  <c r="A278" i="1"/>
  <c r="A278" i="4" s="1"/>
  <c r="A1623" i="1" l="1"/>
  <c r="A1623" i="4" s="1"/>
  <c r="B1624" i="1"/>
  <c r="A279" i="1"/>
  <c r="A279" i="4" s="1"/>
  <c r="Y278" i="1"/>
  <c r="C277" i="7"/>
  <c r="A278" i="7" s="1"/>
  <c r="B277" i="7"/>
  <c r="D277" i="7" s="1"/>
  <c r="A1624" i="1" l="1"/>
  <c r="A1624" i="4" s="1"/>
  <c r="B1625" i="1"/>
  <c r="Y279" i="1"/>
  <c r="B278" i="7"/>
  <c r="D278" i="7" s="1"/>
  <c r="C278" i="7"/>
  <c r="A279" i="7" s="1"/>
  <c r="A280" i="1"/>
  <c r="A280" i="4" s="1"/>
  <c r="B1626" i="1" l="1"/>
  <c r="A1625" i="1"/>
  <c r="A1625" i="4" s="1"/>
  <c r="Y280" i="1"/>
  <c r="C279" i="7"/>
  <c r="A280" i="7" s="1"/>
  <c r="B279" i="7"/>
  <c r="D279" i="7" s="1"/>
  <c r="A281" i="1"/>
  <c r="A281" i="4" s="1"/>
  <c r="A1626" i="1" l="1"/>
  <c r="A1626" i="4" s="1"/>
  <c r="B1627" i="1"/>
  <c r="Y281" i="1"/>
  <c r="C280" i="7"/>
  <c r="A281" i="7" s="1"/>
  <c r="B280" i="7"/>
  <c r="D280" i="7" s="1"/>
  <c r="A282" i="1"/>
  <c r="A282" i="4" s="1"/>
  <c r="A1627" i="1" l="1"/>
  <c r="A1627" i="4" s="1"/>
  <c r="B1628" i="1"/>
  <c r="Y282" i="1"/>
  <c r="B281" i="7"/>
  <c r="D281" i="7" s="1"/>
  <c r="C281" i="7"/>
  <c r="A282" i="7" s="1"/>
  <c r="A283" i="1"/>
  <c r="A283" i="4" s="1"/>
  <c r="B1629" i="1" l="1"/>
  <c r="A1628" i="1"/>
  <c r="A1628" i="4" s="1"/>
  <c r="A284" i="1"/>
  <c r="A284" i="4" s="1"/>
  <c r="Y283" i="1"/>
  <c r="C282" i="7"/>
  <c r="A283" i="7" s="1"/>
  <c r="B282" i="7"/>
  <c r="D282" i="7" s="1"/>
  <c r="B1630" i="1" l="1"/>
  <c r="A1629" i="1"/>
  <c r="A1629" i="4" s="1"/>
  <c r="Y284" i="1"/>
  <c r="C283" i="7"/>
  <c r="A284" i="7" s="1"/>
  <c r="B283" i="7"/>
  <c r="D283" i="7" s="1"/>
  <c r="A285" i="1"/>
  <c r="A285" i="4" s="1"/>
  <c r="B1631" i="1" l="1"/>
  <c r="A1630" i="1"/>
  <c r="A1630" i="4" s="1"/>
  <c r="Y285" i="1"/>
  <c r="C284" i="7"/>
  <c r="A285" i="7" s="1"/>
  <c r="B284" i="7"/>
  <c r="D284" i="7" s="1"/>
  <c r="A286" i="1"/>
  <c r="A286" i="4" s="1"/>
  <c r="B1632" i="1" l="1"/>
  <c r="A1631" i="1"/>
  <c r="A1631" i="4" s="1"/>
  <c r="Y286" i="1"/>
  <c r="B285" i="7"/>
  <c r="D285" i="7" s="1"/>
  <c r="C285" i="7"/>
  <c r="A286" i="7" s="1"/>
  <c r="A287" i="1"/>
  <c r="A287" i="4" s="1"/>
  <c r="A1632" i="1" l="1"/>
  <c r="A1632" i="4" s="1"/>
  <c r="B1633" i="1"/>
  <c r="Y287" i="1"/>
  <c r="C286" i="7"/>
  <c r="A287" i="7" s="1"/>
  <c r="B286" i="7"/>
  <c r="D286" i="7" s="1"/>
  <c r="A288" i="1"/>
  <c r="A288" i="4" s="1"/>
  <c r="A1633" i="1" l="1"/>
  <c r="A1633" i="4" s="1"/>
  <c r="B1634" i="1"/>
  <c r="Y288" i="1"/>
  <c r="C287" i="7"/>
  <c r="A288" i="7" s="1"/>
  <c r="B287" i="7"/>
  <c r="D287" i="7" s="1"/>
  <c r="A289" i="1"/>
  <c r="A289" i="4" s="1"/>
  <c r="A1634" i="1" l="1"/>
  <c r="A1634" i="4" s="1"/>
  <c r="B1635" i="1"/>
  <c r="A290" i="1"/>
  <c r="A290" i="4" s="1"/>
  <c r="Y289" i="1"/>
  <c r="C288" i="7"/>
  <c r="A289" i="7" s="1"/>
  <c r="B288" i="7"/>
  <c r="D288" i="7" s="1"/>
  <c r="A1635" i="1" l="1"/>
  <c r="A1635" i="4" s="1"/>
  <c r="B1636" i="1"/>
  <c r="Y290" i="1"/>
  <c r="C289" i="7"/>
  <c r="A290" i="7" s="1"/>
  <c r="B289" i="7"/>
  <c r="D289" i="7" s="1"/>
  <c r="A291" i="1"/>
  <c r="A291" i="4" s="1"/>
  <c r="B1637" i="1" l="1"/>
  <c r="A1636" i="1"/>
  <c r="A1636" i="4" s="1"/>
  <c r="Y291" i="1"/>
  <c r="B290" i="7"/>
  <c r="D290" i="7" s="1"/>
  <c r="C290" i="7"/>
  <c r="A291" i="7" s="1"/>
  <c r="A292" i="1"/>
  <c r="A292" i="4" s="1"/>
  <c r="A1637" i="1" l="1"/>
  <c r="A1637" i="4" s="1"/>
  <c r="B1638" i="1"/>
  <c r="Y292" i="1"/>
  <c r="B291" i="7"/>
  <c r="D291" i="7" s="1"/>
  <c r="C291" i="7"/>
  <c r="A292" i="7" s="1"/>
  <c r="A293" i="1"/>
  <c r="A293" i="4" s="1"/>
  <c r="B1639" i="1" l="1"/>
  <c r="A1638" i="1"/>
  <c r="A1638" i="4" s="1"/>
  <c r="Y293" i="1"/>
  <c r="C292" i="7"/>
  <c r="A293" i="7" s="1"/>
  <c r="B292" i="7"/>
  <c r="D292" i="7" s="1"/>
  <c r="A294" i="1"/>
  <c r="A294" i="4" s="1"/>
  <c r="A1639" i="1" l="1"/>
  <c r="A1639" i="4" s="1"/>
  <c r="B1640" i="1"/>
  <c r="Y294" i="1"/>
  <c r="C293" i="7"/>
  <c r="A294" i="7" s="1"/>
  <c r="B293" i="7"/>
  <c r="D293" i="7" s="1"/>
  <c r="A295" i="1"/>
  <c r="A295" i="4" s="1"/>
  <c r="B1641" i="1" l="1"/>
  <c r="A1640" i="1"/>
  <c r="A1640" i="4" s="1"/>
  <c r="Y295" i="1"/>
  <c r="B294" i="7"/>
  <c r="D294" i="7" s="1"/>
  <c r="C294" i="7"/>
  <c r="A295" i="7" s="1"/>
  <c r="A296" i="1"/>
  <c r="A296" i="4" s="1"/>
  <c r="B1642" i="1" l="1"/>
  <c r="A1641" i="1"/>
  <c r="A1641" i="4" s="1"/>
  <c r="A297" i="1"/>
  <c r="A297" i="4" s="1"/>
  <c r="Y296" i="1"/>
  <c r="C295" i="7"/>
  <c r="A296" i="7" s="1"/>
  <c r="B295" i="7"/>
  <c r="D295" i="7" s="1"/>
  <c r="B1643" i="1" l="1"/>
  <c r="A1642" i="1"/>
  <c r="A1642" i="4" s="1"/>
  <c r="Y297" i="1"/>
  <c r="C296" i="7"/>
  <c r="A297" i="7" s="1"/>
  <c r="B296" i="7"/>
  <c r="D296" i="7" s="1"/>
  <c r="A298" i="1"/>
  <c r="A298" i="4" s="1"/>
  <c r="A1643" i="1" l="1"/>
  <c r="A1643" i="4" s="1"/>
  <c r="B1644" i="1"/>
  <c r="Y298" i="1"/>
  <c r="C297" i="7"/>
  <c r="A298" i="7" s="1"/>
  <c r="B297" i="7"/>
  <c r="D297" i="7" s="1"/>
  <c r="A299" i="1"/>
  <c r="A299" i="4" s="1"/>
  <c r="A1644" i="1" l="1"/>
  <c r="A1644" i="4" s="1"/>
  <c r="B1645" i="1"/>
  <c r="Y299" i="1"/>
  <c r="C298" i="7"/>
  <c r="A299" i="7" s="1"/>
  <c r="B298" i="7"/>
  <c r="D298" i="7" s="1"/>
  <c r="A300" i="1"/>
  <c r="A300" i="4" s="1"/>
  <c r="A1645" i="1" l="1"/>
  <c r="A1645" i="4" s="1"/>
  <c r="B1646" i="1"/>
  <c r="Y300" i="1"/>
  <c r="B299" i="7"/>
  <c r="D299" i="7" s="1"/>
  <c r="C299" i="7"/>
  <c r="A300" i="7" s="1"/>
  <c r="A301" i="1"/>
  <c r="A301" i="4" s="1"/>
  <c r="A1646" i="1" l="1"/>
  <c r="A1646" i="4" s="1"/>
  <c r="B1647" i="1"/>
  <c r="Y301" i="1"/>
  <c r="C300" i="7"/>
  <c r="A301" i="7" s="1"/>
  <c r="B300" i="7"/>
  <c r="D300" i="7" s="1"/>
  <c r="A302" i="1"/>
  <c r="A302" i="4" s="1"/>
  <c r="B1648" i="1" l="1"/>
  <c r="A1647" i="1"/>
  <c r="A1647" i="4" s="1"/>
  <c r="Y302" i="1"/>
  <c r="C301" i="7"/>
  <c r="A302" i="7" s="1"/>
  <c r="B301" i="7"/>
  <c r="D301" i="7" s="1"/>
  <c r="A303" i="1"/>
  <c r="A303" i="4" s="1"/>
  <c r="B1649" i="1" l="1"/>
  <c r="A1648" i="1"/>
  <c r="A1648" i="4" s="1"/>
  <c r="Y303" i="1"/>
  <c r="C302" i="7"/>
  <c r="A303" i="7" s="1"/>
  <c r="B302" i="7"/>
  <c r="D302" i="7" s="1"/>
  <c r="A304" i="1"/>
  <c r="A304" i="4" s="1"/>
  <c r="A1649" i="1" l="1"/>
  <c r="A1649" i="4" s="1"/>
  <c r="B1650" i="1"/>
  <c r="Y304" i="1"/>
  <c r="B303" i="7"/>
  <c r="D303" i="7" s="1"/>
  <c r="C303" i="7"/>
  <c r="A304" i="7" s="1"/>
  <c r="A305" i="1"/>
  <c r="A305" i="4" s="1"/>
  <c r="A1650" i="1" l="1"/>
  <c r="A1650" i="4" s="1"/>
  <c r="B1651" i="1"/>
  <c r="A306" i="1"/>
  <c r="A306" i="4" s="1"/>
  <c r="Y305" i="1"/>
  <c r="C304" i="7"/>
  <c r="A305" i="7" s="1"/>
  <c r="B304" i="7"/>
  <c r="D304" i="7" s="1"/>
  <c r="B1652" i="1" l="1"/>
  <c r="A1651" i="1"/>
  <c r="A1651" i="4" s="1"/>
  <c r="Y306" i="1"/>
  <c r="C305" i="7"/>
  <c r="A306" i="7" s="1"/>
  <c r="B305" i="7"/>
  <c r="D305" i="7" s="1"/>
  <c r="A307" i="1"/>
  <c r="A307" i="4" s="1"/>
  <c r="B1653" i="1" l="1"/>
  <c r="A1652" i="1"/>
  <c r="A1652" i="4" s="1"/>
  <c r="Y307" i="1"/>
  <c r="B306" i="7"/>
  <c r="D306" i="7" s="1"/>
  <c r="C306" i="7"/>
  <c r="A307" i="7" s="1"/>
  <c r="A308" i="1"/>
  <c r="A308" i="4" s="1"/>
  <c r="A1653" i="1" l="1"/>
  <c r="A1653" i="4" s="1"/>
  <c r="B1654" i="1"/>
  <c r="A309" i="1"/>
  <c r="A309" i="4" s="1"/>
  <c r="Y308" i="1"/>
  <c r="C307" i="7"/>
  <c r="A308" i="7" s="1"/>
  <c r="B307" i="7"/>
  <c r="D307" i="7" s="1"/>
  <c r="A1654" i="1" l="1"/>
  <c r="A1654" i="4" s="1"/>
  <c r="B1655" i="1"/>
  <c r="Y309" i="1"/>
  <c r="C308" i="7"/>
  <c r="A309" i="7" s="1"/>
  <c r="B308" i="7"/>
  <c r="D308" i="7" s="1"/>
  <c r="A310" i="1"/>
  <c r="A310" i="4" s="1"/>
  <c r="A1655" i="1" l="1"/>
  <c r="A1655" i="4" s="1"/>
  <c r="B1656" i="1"/>
  <c r="A311" i="1"/>
  <c r="A311" i="4" s="1"/>
  <c r="Y310" i="1"/>
  <c r="B309" i="7"/>
  <c r="D309" i="7" s="1"/>
  <c r="C309" i="7"/>
  <c r="A310" i="7" s="1"/>
  <c r="A1656" i="1" l="1"/>
  <c r="A1656" i="4" s="1"/>
  <c r="B1657" i="1"/>
  <c r="Y311" i="1"/>
  <c r="C310" i="7"/>
  <c r="A311" i="7" s="1"/>
  <c r="B310" i="7"/>
  <c r="D310" i="7" s="1"/>
  <c r="A312" i="1"/>
  <c r="A312" i="4" s="1"/>
  <c r="A1657" i="1" l="1"/>
  <c r="A1657" i="4" s="1"/>
  <c r="B1658" i="1"/>
  <c r="Y312" i="1"/>
  <c r="B311" i="7"/>
  <c r="D311" i="7" s="1"/>
  <c r="C311" i="7"/>
  <c r="A312" i="7" s="1"/>
  <c r="A313" i="1"/>
  <c r="A313" i="4" s="1"/>
  <c r="A1658" i="1" l="1"/>
  <c r="A1658" i="4" s="1"/>
  <c r="B1659" i="1"/>
  <c r="Y313" i="1"/>
  <c r="B312" i="7"/>
  <c r="D312" i="7" s="1"/>
  <c r="C312" i="7"/>
  <c r="A313" i="7" s="1"/>
  <c r="A314" i="1"/>
  <c r="A314" i="4" s="1"/>
  <c r="A1659" i="1" l="1"/>
  <c r="A1659" i="4" s="1"/>
  <c r="B1660" i="1"/>
  <c r="Y314" i="1"/>
  <c r="C313" i="7"/>
  <c r="A314" i="7" s="1"/>
  <c r="B313" i="7"/>
  <c r="D313" i="7" s="1"/>
  <c r="A315" i="1"/>
  <c r="A315" i="4" s="1"/>
  <c r="A1660" i="1" l="1"/>
  <c r="A1660" i="4" s="1"/>
  <c r="B1661" i="1"/>
  <c r="Y315" i="1"/>
  <c r="B314" i="7"/>
  <c r="D314" i="7" s="1"/>
  <c r="C314" i="7"/>
  <c r="A315" i="7" s="1"/>
  <c r="A316" i="1"/>
  <c r="A316" i="4" s="1"/>
  <c r="B1662" i="1" l="1"/>
  <c r="A1661" i="1"/>
  <c r="A1661" i="4" s="1"/>
  <c r="Y316" i="1"/>
  <c r="B315" i="7"/>
  <c r="D315" i="7" s="1"/>
  <c r="C315" i="7"/>
  <c r="A316" i="7" s="1"/>
  <c r="A317" i="1"/>
  <c r="A317" i="4" s="1"/>
  <c r="A1662" i="1" l="1"/>
  <c r="A1662" i="4" s="1"/>
  <c r="B1663" i="1"/>
  <c r="Y317" i="1"/>
  <c r="C316" i="7"/>
  <c r="A317" i="7" s="1"/>
  <c r="B316" i="7"/>
  <c r="D316" i="7" s="1"/>
  <c r="A318" i="1"/>
  <c r="A318" i="4" s="1"/>
  <c r="A1663" i="1" l="1"/>
  <c r="A1663" i="4" s="1"/>
  <c r="B1664" i="1"/>
  <c r="Y318" i="1"/>
  <c r="C317" i="7"/>
  <c r="A318" i="7" s="1"/>
  <c r="B317" i="7"/>
  <c r="D317" i="7" s="1"/>
  <c r="A319" i="1"/>
  <c r="A319" i="4" s="1"/>
  <c r="B1665" i="1" l="1"/>
  <c r="A1664" i="1"/>
  <c r="A1664" i="4" s="1"/>
  <c r="Y319" i="1"/>
  <c r="B318" i="7"/>
  <c r="D318" i="7" s="1"/>
  <c r="C318" i="7"/>
  <c r="A319" i="7" s="1"/>
  <c r="A320" i="1"/>
  <c r="A320" i="4" s="1"/>
  <c r="B1666" i="1" l="1"/>
  <c r="A1665" i="1"/>
  <c r="A1665" i="4" s="1"/>
  <c r="Y320" i="1"/>
  <c r="C319" i="7"/>
  <c r="A320" i="7" s="1"/>
  <c r="B319" i="7"/>
  <c r="D319" i="7" s="1"/>
  <c r="A321" i="1"/>
  <c r="A321" i="4" s="1"/>
  <c r="B1667" i="1" l="1"/>
  <c r="A1666" i="1"/>
  <c r="A1666" i="4" s="1"/>
  <c r="A322" i="1"/>
  <c r="A322" i="4" s="1"/>
  <c r="Y321" i="1"/>
  <c r="C320" i="7"/>
  <c r="A321" i="7" s="1"/>
  <c r="B320" i="7"/>
  <c r="D320" i="7" s="1"/>
  <c r="B1668" i="1" l="1"/>
  <c r="A1667" i="1"/>
  <c r="A1667" i="4" s="1"/>
  <c r="Y322" i="1"/>
  <c r="B321" i="7"/>
  <c r="D321" i="7" s="1"/>
  <c r="C321" i="7"/>
  <c r="A322" i="7" s="1"/>
  <c r="A323" i="1"/>
  <c r="A323" i="4" s="1"/>
  <c r="B1669" i="1" l="1"/>
  <c r="A1668" i="1"/>
  <c r="A1668" i="4" s="1"/>
  <c r="Y323" i="1"/>
  <c r="C322" i="7"/>
  <c r="A323" i="7" s="1"/>
  <c r="B322" i="7"/>
  <c r="D322" i="7" s="1"/>
  <c r="A324" i="1"/>
  <c r="A324" i="4" s="1"/>
  <c r="B1670" i="1" l="1"/>
  <c r="A1669" i="1"/>
  <c r="A1669" i="4" s="1"/>
  <c r="Y324" i="1"/>
  <c r="C323" i="7"/>
  <c r="A324" i="7" s="1"/>
  <c r="B323" i="7"/>
  <c r="D323" i="7" s="1"/>
  <c r="A325" i="1"/>
  <c r="A325" i="4" s="1"/>
  <c r="B1671" i="1" l="1"/>
  <c r="A1670" i="1"/>
  <c r="A1670" i="4" s="1"/>
  <c r="Y325" i="1"/>
  <c r="B324" i="7"/>
  <c r="D324" i="7" s="1"/>
  <c r="C324" i="7"/>
  <c r="A325" i="7" s="1"/>
  <c r="A326" i="1"/>
  <c r="A326" i="4" s="1"/>
  <c r="A1671" i="1" l="1"/>
  <c r="A1671" i="4" s="1"/>
  <c r="B1672" i="1"/>
  <c r="Y326" i="1"/>
  <c r="C325" i="7"/>
  <c r="A326" i="7" s="1"/>
  <c r="B325" i="7"/>
  <c r="D325" i="7" s="1"/>
  <c r="A327" i="1"/>
  <c r="A327" i="4" s="1"/>
  <c r="A1672" i="1" l="1"/>
  <c r="A1672" i="4" s="1"/>
  <c r="B1673" i="1"/>
  <c r="A328" i="1"/>
  <c r="A328" i="4" s="1"/>
  <c r="Y327" i="1"/>
  <c r="C326" i="7"/>
  <c r="A327" i="7" s="1"/>
  <c r="B326" i="7"/>
  <c r="D326" i="7" s="1"/>
  <c r="A1673" i="1" l="1"/>
  <c r="A1673" i="4" s="1"/>
  <c r="B1674" i="1"/>
  <c r="Y328" i="1"/>
  <c r="C327" i="7"/>
  <c r="A328" i="7" s="1"/>
  <c r="B327" i="7"/>
  <c r="D327" i="7" s="1"/>
  <c r="A329" i="1"/>
  <c r="A329" i="4" s="1"/>
  <c r="A1674" i="1" l="1"/>
  <c r="A1674" i="4" s="1"/>
  <c r="B1675" i="1"/>
  <c r="A330" i="1"/>
  <c r="A330" i="4" s="1"/>
  <c r="Y329" i="1"/>
  <c r="C328" i="7"/>
  <c r="A329" i="7" s="1"/>
  <c r="B328" i="7"/>
  <c r="D328" i="7" s="1"/>
  <c r="B1676" i="1" l="1"/>
  <c r="A1675" i="1"/>
  <c r="A1675" i="4" s="1"/>
  <c r="A331" i="1"/>
  <c r="A331" i="4" s="1"/>
  <c r="Y330" i="1"/>
  <c r="C329" i="7"/>
  <c r="A330" i="7" s="1"/>
  <c r="B329" i="7"/>
  <c r="D329" i="7" s="1"/>
  <c r="B1677" i="1" l="1"/>
  <c r="A1676" i="1"/>
  <c r="A1676" i="4" s="1"/>
  <c r="Y331" i="1"/>
  <c r="C330" i="7"/>
  <c r="A331" i="7" s="1"/>
  <c r="B330" i="7"/>
  <c r="D330" i="7" s="1"/>
  <c r="A332" i="1"/>
  <c r="A332" i="4" s="1"/>
  <c r="B1678" i="1" l="1"/>
  <c r="A1677" i="1"/>
  <c r="A1677" i="4" s="1"/>
  <c r="A333" i="1"/>
  <c r="A333" i="4" s="1"/>
  <c r="Y332" i="1"/>
  <c r="C331" i="7"/>
  <c r="A332" i="7" s="1"/>
  <c r="B331" i="7"/>
  <c r="D331" i="7" s="1"/>
  <c r="B1679" i="1" l="1"/>
  <c r="A1678" i="1"/>
  <c r="A1678" i="4" s="1"/>
  <c r="A334" i="1"/>
  <c r="A334" i="4" s="1"/>
  <c r="Y333" i="1"/>
  <c r="B332" i="7"/>
  <c r="D332" i="7" s="1"/>
  <c r="C332" i="7"/>
  <c r="A333" i="7" s="1"/>
  <c r="B1680" i="1" l="1"/>
  <c r="A1679" i="1"/>
  <c r="A1679" i="4" s="1"/>
  <c r="Y334" i="1"/>
  <c r="C333" i="7"/>
  <c r="A334" i="7" s="1"/>
  <c r="B333" i="7"/>
  <c r="D333" i="7" s="1"/>
  <c r="A335" i="1"/>
  <c r="A335" i="4" s="1"/>
  <c r="A1680" i="1" l="1"/>
  <c r="A1680" i="4" s="1"/>
  <c r="B1681" i="1"/>
  <c r="Y335" i="1"/>
  <c r="C334" i="7"/>
  <c r="A335" i="7" s="1"/>
  <c r="B334" i="7"/>
  <c r="D334" i="7" s="1"/>
  <c r="A336" i="1"/>
  <c r="A336" i="4" s="1"/>
  <c r="A1681" i="1" l="1"/>
  <c r="A1681" i="4" s="1"/>
  <c r="B1682" i="1"/>
  <c r="Y336" i="1"/>
  <c r="C335" i="7"/>
  <c r="A336" i="7" s="1"/>
  <c r="B335" i="7"/>
  <c r="D335" i="7" s="1"/>
  <c r="A337" i="1"/>
  <c r="A337" i="4" s="1"/>
  <c r="B1683" i="1" l="1"/>
  <c r="A1682" i="1"/>
  <c r="A1682" i="4" s="1"/>
  <c r="Y337" i="1"/>
  <c r="C336" i="7"/>
  <c r="A337" i="7" s="1"/>
  <c r="B336" i="7"/>
  <c r="D336" i="7" s="1"/>
  <c r="A338" i="1"/>
  <c r="A338" i="4" s="1"/>
  <c r="A1683" i="1" l="1"/>
  <c r="A1683" i="4" s="1"/>
  <c r="B1684" i="1"/>
  <c r="Y338" i="1"/>
  <c r="C337" i="7"/>
  <c r="A338" i="7" s="1"/>
  <c r="B337" i="7"/>
  <c r="D337" i="7" s="1"/>
  <c r="A339" i="1"/>
  <c r="A339" i="4" s="1"/>
  <c r="B1685" i="1" l="1"/>
  <c r="A1684" i="1"/>
  <c r="A1684" i="4" s="1"/>
  <c r="Y339" i="1"/>
  <c r="B338" i="7"/>
  <c r="D338" i="7" s="1"/>
  <c r="C338" i="7"/>
  <c r="A339" i="7" s="1"/>
  <c r="A340" i="1"/>
  <c r="A340" i="4" s="1"/>
  <c r="A1685" i="1" l="1"/>
  <c r="A1685" i="4" s="1"/>
  <c r="B1686" i="1"/>
  <c r="Y340" i="1"/>
  <c r="C339" i="7"/>
  <c r="A340" i="7" s="1"/>
  <c r="B339" i="7"/>
  <c r="D339" i="7" s="1"/>
  <c r="A341" i="1"/>
  <c r="A341" i="4" s="1"/>
  <c r="B1687" i="1" l="1"/>
  <c r="A1686" i="1"/>
  <c r="A1686" i="4" s="1"/>
  <c r="Y341" i="1"/>
  <c r="C340" i="7"/>
  <c r="A341" i="7" s="1"/>
  <c r="B340" i="7"/>
  <c r="D340" i="7" s="1"/>
  <c r="A342" i="1"/>
  <c r="A342" i="4" s="1"/>
  <c r="B1688" i="1" l="1"/>
  <c r="A1687" i="1"/>
  <c r="A1687" i="4" s="1"/>
  <c r="A343" i="1"/>
  <c r="A343" i="4" s="1"/>
  <c r="Y342" i="1"/>
  <c r="C341" i="7"/>
  <c r="A342" i="7" s="1"/>
  <c r="B341" i="7"/>
  <c r="D341" i="7" s="1"/>
  <c r="B1689" i="1" l="1"/>
  <c r="A1688" i="1"/>
  <c r="A1688" i="4" s="1"/>
  <c r="Y343" i="1"/>
  <c r="C342" i="7"/>
  <c r="A343" i="7" s="1"/>
  <c r="B342" i="7"/>
  <c r="D342" i="7" s="1"/>
  <c r="A344" i="1"/>
  <c r="A344" i="4" s="1"/>
  <c r="B1690" i="1" l="1"/>
  <c r="A1689" i="1"/>
  <c r="A1689" i="4" s="1"/>
  <c r="Y344" i="1"/>
  <c r="C343" i="7"/>
  <c r="A344" i="7" s="1"/>
  <c r="B343" i="7"/>
  <c r="D343" i="7" s="1"/>
  <c r="A345" i="1"/>
  <c r="A345" i="4" s="1"/>
  <c r="B1691" i="1" l="1"/>
  <c r="A1690" i="1"/>
  <c r="A1690" i="4" s="1"/>
  <c r="Y345" i="1"/>
  <c r="C344" i="7"/>
  <c r="A345" i="7" s="1"/>
  <c r="B344" i="7"/>
  <c r="D344" i="7" s="1"/>
  <c r="A346" i="1"/>
  <c r="A346" i="4" s="1"/>
  <c r="A1691" i="1" l="1"/>
  <c r="A1691" i="4" s="1"/>
  <c r="B1692" i="1"/>
  <c r="Y346" i="1"/>
  <c r="C345" i="7"/>
  <c r="A346" i="7" s="1"/>
  <c r="B345" i="7"/>
  <c r="D345" i="7" s="1"/>
  <c r="A347" i="1"/>
  <c r="A347" i="4" s="1"/>
  <c r="B1693" i="1" l="1"/>
  <c r="A1692" i="1"/>
  <c r="A1692" i="4" s="1"/>
  <c r="Y347" i="1"/>
  <c r="C346" i="7"/>
  <c r="A347" i="7" s="1"/>
  <c r="B346" i="7"/>
  <c r="D346" i="7" s="1"/>
  <c r="A348" i="1"/>
  <c r="A348" i="4" s="1"/>
  <c r="A1693" i="1" l="1"/>
  <c r="A1693" i="4" s="1"/>
  <c r="B1694" i="1"/>
  <c r="A349" i="1"/>
  <c r="A349" i="4" s="1"/>
  <c r="Y348" i="1"/>
  <c r="C347" i="7"/>
  <c r="A348" i="7" s="1"/>
  <c r="B347" i="7"/>
  <c r="D347" i="7" s="1"/>
  <c r="B1695" i="1" l="1"/>
  <c r="A1694" i="1"/>
  <c r="A1694" i="4" s="1"/>
  <c r="Y349" i="1"/>
  <c r="C348" i="7"/>
  <c r="A349" i="7" s="1"/>
  <c r="B348" i="7"/>
  <c r="D348" i="7" s="1"/>
  <c r="A350" i="1"/>
  <c r="A350" i="4" s="1"/>
  <c r="A1695" i="1" l="1"/>
  <c r="A1695" i="4" s="1"/>
  <c r="B1696" i="1"/>
  <c r="Y350" i="1"/>
  <c r="C349" i="7"/>
  <c r="A350" i="7" s="1"/>
  <c r="B349" i="7"/>
  <c r="D349" i="7" s="1"/>
  <c r="A351" i="1"/>
  <c r="A351" i="4" s="1"/>
  <c r="B1697" i="1" l="1"/>
  <c r="A1696" i="1"/>
  <c r="A1696" i="4" s="1"/>
  <c r="Y351" i="1"/>
  <c r="C350" i="7"/>
  <c r="A351" i="7" s="1"/>
  <c r="B350" i="7"/>
  <c r="D350" i="7" s="1"/>
  <c r="A352" i="1"/>
  <c r="A352" i="4" s="1"/>
  <c r="A1697" i="1" l="1"/>
  <c r="A1697" i="4" s="1"/>
  <c r="B1698" i="1"/>
  <c r="Y352" i="1"/>
  <c r="C351" i="7"/>
  <c r="A352" i="7" s="1"/>
  <c r="B351" i="7"/>
  <c r="D351" i="7" s="1"/>
  <c r="A353" i="1"/>
  <c r="A353" i="4" s="1"/>
  <c r="B1699" i="1" l="1"/>
  <c r="A1698" i="1"/>
  <c r="A1698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354" i="4" s="1"/>
  <c r="B1700" i="1" l="1"/>
  <c r="A1699" i="1"/>
  <c r="A1699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701" i="1" l="1"/>
  <c r="A1700" i="1"/>
  <c r="A1700" i="4" s="1"/>
  <c r="Y355" i="1"/>
  <c r="A355" i="1"/>
  <c r="A355" i="4" s="1"/>
  <c r="C354" i="7"/>
  <c r="A355" i="7" s="1"/>
  <c r="B354" i="7"/>
  <c r="D354" i="7" s="1"/>
  <c r="A356" i="1"/>
  <c r="A356" i="4" s="1"/>
  <c r="B1702" i="1" l="1"/>
  <c r="A1701" i="1"/>
  <c r="A1701" i="4" s="1"/>
  <c r="Y356" i="1"/>
  <c r="C355" i="7"/>
  <c r="A356" i="7" s="1"/>
  <c r="B355" i="7"/>
  <c r="D355" i="7" s="1"/>
  <c r="A357" i="1"/>
  <c r="A357" i="4" s="1"/>
  <c r="B1703" i="1" l="1"/>
  <c r="A1702" i="1"/>
  <c r="A1702" i="4" s="1"/>
  <c r="Y357" i="1"/>
  <c r="C356" i="7"/>
  <c r="A357" i="7" s="1"/>
  <c r="B356" i="7"/>
  <c r="D356" i="7" s="1"/>
  <c r="A358" i="1"/>
  <c r="A358" i="4" s="1"/>
  <c r="P1703" i="1" l="1"/>
  <c r="Z1703" i="1"/>
  <c r="Y1703" i="1"/>
  <c r="A1703" i="1"/>
  <c r="A1703" i="4" s="1"/>
  <c r="B1704" i="1"/>
  <c r="Y358" i="1"/>
  <c r="C357" i="7"/>
  <c r="A358" i="7" s="1"/>
  <c r="B357" i="7"/>
  <c r="D357" i="7" s="1"/>
  <c r="A359" i="1"/>
  <c r="A359" i="4" s="1"/>
  <c r="B1705" i="1" l="1"/>
  <c r="A1704" i="1"/>
  <c r="A1704" i="4" s="1"/>
  <c r="Y359" i="1"/>
  <c r="C358" i="7"/>
  <c r="A359" i="7" s="1"/>
  <c r="B358" i="7"/>
  <c r="D358" i="7" s="1"/>
  <c r="A360" i="1"/>
  <c r="A360" i="4" s="1"/>
  <c r="B1706" i="1" l="1"/>
  <c r="A1705" i="1"/>
  <c r="A1705" i="4" s="1"/>
  <c r="A361" i="1"/>
  <c r="A361" i="4" s="1"/>
  <c r="Y360" i="1"/>
  <c r="C359" i="7"/>
  <c r="A360" i="7" s="1"/>
  <c r="B359" i="7"/>
  <c r="D359" i="7" s="1"/>
  <c r="B1707" i="1" l="1"/>
  <c r="A1706" i="1"/>
  <c r="A1706" i="4" s="1"/>
  <c r="Y361" i="1"/>
  <c r="C360" i="7"/>
  <c r="A361" i="7" s="1"/>
  <c r="B360" i="7"/>
  <c r="D360" i="7" s="1"/>
  <c r="A362" i="1"/>
  <c r="A362" i="4" s="1"/>
  <c r="A1707" i="1" l="1"/>
  <c r="A1707" i="4" s="1"/>
  <c r="B1708" i="1"/>
  <c r="Y362" i="1"/>
  <c r="C361" i="7"/>
  <c r="A362" i="7" s="1"/>
  <c r="B361" i="7"/>
  <c r="D361" i="7" s="1"/>
  <c r="A363" i="1"/>
  <c r="A363" i="4" s="1"/>
  <c r="B1709" i="1" l="1"/>
  <c r="A1708" i="1"/>
  <c r="A1708" i="4" s="1"/>
  <c r="Y363" i="1"/>
  <c r="C362" i="7"/>
  <c r="A363" i="7" s="1"/>
  <c r="B362" i="7"/>
  <c r="D362" i="7" s="1"/>
  <c r="A364" i="1"/>
  <c r="A364" i="4" s="1"/>
  <c r="A1709" i="1" l="1"/>
  <c r="A1709" i="4" s="1"/>
  <c r="B1710" i="1"/>
  <c r="Y364" i="1"/>
  <c r="C363" i="7"/>
  <c r="A364" i="7" s="1"/>
  <c r="B363" i="7"/>
  <c r="D363" i="7" s="1"/>
  <c r="A365" i="1"/>
  <c r="A365" i="4" s="1"/>
  <c r="B1711" i="1" l="1"/>
  <c r="A1710" i="1"/>
  <c r="A1710" i="4" s="1"/>
  <c r="Y365" i="1"/>
  <c r="C364" i="7"/>
  <c r="A365" i="7" s="1"/>
  <c r="B364" i="7"/>
  <c r="D364" i="7" s="1"/>
  <c r="A366" i="1"/>
  <c r="A366" i="4" s="1"/>
  <c r="B1712" i="1" l="1"/>
  <c r="A1711" i="1"/>
  <c r="A1711" i="4" s="1"/>
  <c r="Y366" i="1"/>
  <c r="C365" i="7"/>
  <c r="A366" i="7" s="1"/>
  <c r="B365" i="7"/>
  <c r="D365" i="7" s="1"/>
  <c r="A367" i="1"/>
  <c r="A367" i="4" s="1"/>
  <c r="B1713" i="1" l="1"/>
  <c r="A1712" i="1"/>
  <c r="A1712" i="4" s="1"/>
  <c r="Y367" i="1"/>
  <c r="C366" i="7"/>
  <c r="A367" i="7" s="1"/>
  <c r="B366" i="7"/>
  <c r="D366" i="7" s="1"/>
  <c r="A368" i="1"/>
  <c r="A368" i="4" s="1"/>
  <c r="A1713" i="1" l="1"/>
  <c r="A1713" i="4" s="1"/>
  <c r="B1714" i="1"/>
  <c r="Y368" i="1"/>
  <c r="C367" i="7"/>
  <c r="A368" i="7" s="1"/>
  <c r="B367" i="7"/>
  <c r="D367" i="7" s="1"/>
  <c r="A369" i="1"/>
  <c r="A369" i="4" s="1"/>
  <c r="B1715" i="1" l="1"/>
  <c r="A1714" i="1"/>
  <c r="A1714" i="4" s="1"/>
  <c r="Y369" i="1"/>
  <c r="C368" i="7"/>
  <c r="A369" i="7" s="1"/>
  <c r="B368" i="7"/>
  <c r="D368" i="7" s="1"/>
  <c r="A370" i="1"/>
  <c r="A370" i="4" s="1"/>
  <c r="A1715" i="1" l="1"/>
  <c r="A1715" i="4" s="1"/>
  <c r="B1716" i="1"/>
  <c r="A371" i="1"/>
  <c r="A371" i="4" s="1"/>
  <c r="Y370" i="1"/>
  <c r="C369" i="7"/>
  <c r="A370" i="7" s="1"/>
  <c r="B369" i="7"/>
  <c r="D369" i="7" s="1"/>
  <c r="B1717" i="1" l="1"/>
  <c r="A1716" i="1"/>
  <c r="A1716" i="4" s="1"/>
  <c r="Y371" i="1"/>
  <c r="C370" i="7"/>
  <c r="A371" i="7" s="1"/>
  <c r="B370" i="7"/>
  <c r="D370" i="7" s="1"/>
  <c r="A372" i="1"/>
  <c r="A372" i="4" s="1"/>
  <c r="A1717" i="1" l="1"/>
  <c r="A1717" i="4" s="1"/>
  <c r="B1718" i="1"/>
  <c r="Y372" i="1"/>
  <c r="C371" i="7"/>
  <c r="A372" i="7" s="1"/>
  <c r="B371" i="7"/>
  <c r="D371" i="7" s="1"/>
  <c r="A373" i="1"/>
  <c r="A373" i="4" s="1"/>
  <c r="A1718" i="1" l="1"/>
  <c r="A1718" i="4" s="1"/>
  <c r="B1719" i="1"/>
  <c r="Y373" i="1"/>
  <c r="C372" i="7"/>
  <c r="A373" i="7" s="1"/>
  <c r="B372" i="7"/>
  <c r="D372" i="7" s="1"/>
  <c r="A374" i="1"/>
  <c r="A374" i="4" s="1"/>
  <c r="A1719" i="1" l="1"/>
  <c r="A1719" i="4" s="1"/>
  <c r="B1720" i="1"/>
  <c r="Y374" i="1"/>
  <c r="C373" i="7"/>
  <c r="A374" i="7" s="1"/>
  <c r="B373" i="7"/>
  <c r="D373" i="7" s="1"/>
  <c r="A375" i="1"/>
  <c r="A375" i="4" s="1"/>
  <c r="P384" i="1"/>
  <c r="A1720" i="1" l="1"/>
  <c r="A1720" i="4" s="1"/>
  <c r="B1721" i="1"/>
  <c r="Y375" i="1"/>
  <c r="B374" i="7"/>
  <c r="D374" i="7" s="1"/>
  <c r="C374" i="7"/>
  <c r="A375" i="7" s="1"/>
  <c r="A376" i="1"/>
  <c r="A376" i="4" s="1"/>
  <c r="P385" i="1"/>
  <c r="B1722" i="1" l="1"/>
  <c r="A1721" i="1"/>
  <c r="A1721" i="4" s="1"/>
  <c r="Y376" i="1"/>
  <c r="C375" i="7"/>
  <c r="A376" i="7" s="1"/>
  <c r="B375" i="7"/>
  <c r="D375" i="7" s="1"/>
  <c r="A377" i="1"/>
  <c r="A377" i="4" s="1"/>
  <c r="P387" i="1"/>
  <c r="P386" i="1"/>
  <c r="A1722" i="1" l="1"/>
  <c r="A1722" i="4" s="1"/>
  <c r="B1723" i="1"/>
  <c r="Y377" i="1"/>
  <c r="C376" i="7"/>
  <c r="A377" i="7" s="1"/>
  <c r="B376" i="7"/>
  <c r="D376" i="7" s="1"/>
  <c r="A378" i="1"/>
  <c r="A378" i="4" s="1"/>
  <c r="B1724" i="1" l="1"/>
  <c r="A1723" i="1"/>
  <c r="A1723" i="4" s="1"/>
  <c r="Y378" i="1"/>
  <c r="B377" i="7"/>
  <c r="D377" i="7" s="1"/>
  <c r="C377" i="7"/>
  <c r="A378" i="7" s="1"/>
  <c r="A379" i="1"/>
  <c r="A379" i="4" s="1"/>
  <c r="P389" i="1"/>
  <c r="P388" i="1"/>
  <c r="B1725" i="1" l="1"/>
  <c r="A1724" i="1"/>
  <c r="A1724" i="4" s="1"/>
  <c r="Y379" i="1"/>
  <c r="C378" i="7"/>
  <c r="A379" i="7" s="1"/>
  <c r="B378" i="7"/>
  <c r="D378" i="7" s="1"/>
  <c r="A380" i="1"/>
  <c r="A380" i="4" s="1"/>
  <c r="P390" i="1"/>
  <c r="B1726" i="1" l="1"/>
  <c r="A1725" i="1"/>
  <c r="A1725" i="4" s="1"/>
  <c r="Y380" i="1"/>
  <c r="C379" i="7"/>
  <c r="A380" i="7" s="1"/>
  <c r="B379" i="7"/>
  <c r="D379" i="7" s="1"/>
  <c r="A381" i="1"/>
  <c r="A381" i="4" s="1"/>
  <c r="A1726" i="1" l="1"/>
  <c r="A1726" i="4" s="1"/>
  <c r="Y1726" i="1"/>
  <c r="B1727" i="1"/>
  <c r="Y381" i="1"/>
  <c r="C380" i="7"/>
  <c r="A381" i="7" s="1"/>
  <c r="B380" i="7"/>
  <c r="D380" i="7" s="1"/>
  <c r="A382" i="1"/>
  <c r="A382" i="4" s="1"/>
  <c r="P391" i="1"/>
  <c r="B1728" i="1" l="1"/>
  <c r="A1727" i="1"/>
  <c r="A1727" i="4" s="1"/>
  <c r="Y382" i="1"/>
  <c r="C381" i="7"/>
  <c r="A382" i="7" s="1"/>
  <c r="B381" i="7"/>
  <c r="D381" i="7" s="1"/>
  <c r="A383" i="1"/>
  <c r="A383" i="4" s="1"/>
  <c r="P392" i="1"/>
  <c r="A1728" i="1" l="1"/>
  <c r="A1728" i="4" s="1"/>
  <c r="Y1728" i="1"/>
  <c r="B1729" i="1"/>
  <c r="Y383" i="1"/>
  <c r="C382" i="7"/>
  <c r="A383" i="7" s="1"/>
  <c r="B382" i="7"/>
  <c r="D382" i="7" s="1"/>
  <c r="A384" i="1"/>
  <c r="A384" i="4" s="1"/>
  <c r="P393" i="1"/>
  <c r="A1729" i="1" l="1"/>
  <c r="A1729" i="4" s="1"/>
  <c r="B1730" i="1"/>
  <c r="Y384" i="1"/>
  <c r="C383" i="7"/>
  <c r="A384" i="7" s="1"/>
  <c r="B383" i="7"/>
  <c r="D383" i="7" s="1"/>
  <c r="A385" i="1"/>
  <c r="A385" i="4" s="1"/>
  <c r="P394" i="1"/>
  <c r="A1730" i="1" l="1"/>
  <c r="A1730" i="4" s="1"/>
  <c r="B1731" i="1"/>
  <c r="Y385" i="1"/>
  <c r="C384" i="7"/>
  <c r="A385" i="7" s="1"/>
  <c r="B384" i="7"/>
  <c r="D384" i="7" s="1"/>
  <c r="A386" i="1"/>
  <c r="A386" i="4" s="1"/>
  <c r="A1731" i="1" l="1"/>
  <c r="A1731" i="4" s="1"/>
  <c r="B1732" i="1"/>
  <c r="A387" i="1"/>
  <c r="A387" i="4" s="1"/>
  <c r="Y386" i="1"/>
  <c r="B385" i="7"/>
  <c r="D385" i="7" s="1"/>
  <c r="C385" i="7"/>
  <c r="A386" i="7" s="1"/>
  <c r="A1732" i="1" l="1"/>
  <c r="A1732" i="4" s="1"/>
  <c r="B1733" i="1"/>
  <c r="Y387" i="1"/>
  <c r="C386" i="7"/>
  <c r="A387" i="7" s="1"/>
  <c r="B386" i="7"/>
  <c r="D386" i="7" s="1"/>
  <c r="A388" i="1"/>
  <c r="A388" i="4" s="1"/>
  <c r="A1733" i="1" l="1"/>
  <c r="A1733" i="4" s="1"/>
  <c r="B1734" i="1"/>
  <c r="Y388" i="1"/>
  <c r="C387" i="7"/>
  <c r="A388" i="7" s="1"/>
  <c r="B387" i="7"/>
  <c r="D387" i="7" s="1"/>
  <c r="A389" i="1"/>
  <c r="A389" i="4" s="1"/>
  <c r="B1735" i="1" l="1"/>
  <c r="A1734" i="1"/>
  <c r="A1734" i="4" s="1"/>
  <c r="Y389" i="1"/>
  <c r="B388" i="7"/>
  <c r="D388" i="7" s="1"/>
  <c r="C388" i="7"/>
  <c r="A389" i="7" s="1"/>
  <c r="A390" i="1"/>
  <c r="A390" i="4" s="1"/>
  <c r="A1735" i="1" l="1"/>
  <c r="A1735" i="4" s="1"/>
  <c r="B1736" i="1"/>
  <c r="Y390" i="1"/>
  <c r="B389" i="7"/>
  <c r="D389" i="7" s="1"/>
  <c r="C389" i="7"/>
  <c r="A390" i="7" s="1"/>
  <c r="A391" i="1"/>
  <c r="A391" i="4" s="1"/>
  <c r="B1737" i="1" l="1"/>
  <c r="A1736" i="1"/>
  <c r="A1736" i="4" s="1"/>
  <c r="Y391" i="1"/>
  <c r="C390" i="7"/>
  <c r="A391" i="7" s="1"/>
  <c r="B390" i="7"/>
  <c r="D390" i="7" s="1"/>
  <c r="A392" i="1"/>
  <c r="A392" i="4" s="1"/>
  <c r="A1737" i="1" l="1"/>
  <c r="A1737" i="4" s="1"/>
  <c r="B1738" i="1"/>
  <c r="Y392" i="1"/>
  <c r="B391" i="7"/>
  <c r="D391" i="7" s="1"/>
  <c r="C391" i="7"/>
  <c r="A392" i="7" s="1"/>
  <c r="A393" i="1"/>
  <c r="A393" i="4" s="1"/>
  <c r="A1738" i="1" l="1"/>
  <c r="A1738" i="4" s="1"/>
  <c r="B1739" i="1"/>
  <c r="Y393" i="1"/>
  <c r="C392" i="7"/>
  <c r="A393" i="7" s="1"/>
  <c r="B392" i="7"/>
  <c r="D392" i="7" s="1"/>
  <c r="A394" i="1"/>
  <c r="A394" i="4" s="1"/>
  <c r="A1739" i="1" l="1"/>
  <c r="A1739" i="4" s="1"/>
  <c r="B1740" i="1"/>
  <c r="Y394" i="1"/>
  <c r="C393" i="7"/>
  <c r="A394" i="7" s="1"/>
  <c r="B393" i="7"/>
  <c r="D393" i="7" s="1"/>
  <c r="P395" i="1"/>
  <c r="A1740" i="1" l="1"/>
  <c r="A1740" i="4" s="1"/>
  <c r="B1741" i="1"/>
  <c r="Y395" i="1"/>
  <c r="A395" i="1"/>
  <c r="A395" i="4" s="1"/>
  <c r="B394" i="7"/>
  <c r="D394" i="7" s="1"/>
  <c r="C394" i="7"/>
  <c r="A395" i="7" s="1"/>
  <c r="A1741" i="1" l="1"/>
  <c r="A1741" i="4" s="1"/>
  <c r="B1742" i="1"/>
  <c r="Y396" i="1"/>
  <c r="A396" i="1"/>
  <c r="A396" i="4" s="1"/>
  <c r="C395" i="7"/>
  <c r="A396" i="7" s="1"/>
  <c r="B395" i="7"/>
  <c r="D395" i="7" s="1"/>
  <c r="P397" i="1"/>
  <c r="A1742" i="1" l="1"/>
  <c r="A1742" i="4" s="1"/>
  <c r="B1743" i="1"/>
  <c r="Y397" i="1"/>
  <c r="A397" i="1"/>
  <c r="A397" i="4" s="1"/>
  <c r="C396" i="7"/>
  <c r="A397" i="7" s="1"/>
  <c r="B396" i="7"/>
  <c r="D396" i="7" s="1"/>
  <c r="B1744" i="1" l="1"/>
  <c r="A1743" i="1"/>
  <c r="A1743" i="4" s="1"/>
  <c r="Y398" i="1"/>
  <c r="A398" i="1"/>
  <c r="A398" i="4" s="1"/>
  <c r="B397" i="7"/>
  <c r="D397" i="7" s="1"/>
  <c r="C397" i="7"/>
  <c r="A398" i="7" s="1"/>
  <c r="A1744" i="1" l="1"/>
  <c r="A1744" i="4" s="1"/>
  <c r="B1745" i="1"/>
  <c r="Y399" i="1"/>
  <c r="A399" i="1"/>
  <c r="A399" i="4" s="1"/>
  <c r="C398" i="7"/>
  <c r="A399" i="7" s="1"/>
  <c r="B398" i="7"/>
  <c r="D398" i="7" s="1"/>
  <c r="B1746" i="1" l="1"/>
  <c r="A1745" i="1"/>
  <c r="A1745" i="4" s="1"/>
  <c r="Y400" i="1"/>
  <c r="M400" i="1"/>
  <c r="Z400" i="1" s="1"/>
  <c r="E400" i="1"/>
  <c r="F400" i="1" s="1"/>
  <c r="P400" i="1" s="1"/>
  <c r="A400" i="1"/>
  <c r="A400" i="4" s="1"/>
  <c r="C399" i="7"/>
  <c r="A400" i="7" s="1"/>
  <c r="B399" i="7"/>
  <c r="D399" i="7" s="1"/>
  <c r="A1746" i="1" l="1"/>
  <c r="A1746" i="4" s="1"/>
  <c r="B1747" i="1"/>
  <c r="Y401" i="1"/>
  <c r="M401" i="1"/>
  <c r="Z401" i="1" s="1"/>
  <c r="E401" i="1"/>
  <c r="F401" i="1" s="1"/>
  <c r="P401" i="1" s="1"/>
  <c r="A401" i="1"/>
  <c r="A401" i="4" s="1"/>
  <c r="B400" i="7"/>
  <c r="D400" i="7" s="1"/>
  <c r="C400" i="7"/>
  <c r="A401" i="7" s="1"/>
  <c r="A1747" i="1" l="1"/>
  <c r="A1747" i="4" s="1"/>
  <c r="B1748" i="1"/>
  <c r="Y402" i="1"/>
  <c r="E402" i="1"/>
  <c r="F402" i="1" s="1"/>
  <c r="P402" i="1" s="1"/>
  <c r="A402" i="1"/>
  <c r="A402" i="4" s="1"/>
  <c r="M402" i="1"/>
  <c r="Z402" i="1" s="1"/>
  <c r="B401" i="7"/>
  <c r="D401" i="7" s="1"/>
  <c r="C401" i="7"/>
  <c r="A402" i="7" s="1"/>
  <c r="B1749" i="1" l="1"/>
  <c r="A1748" i="1"/>
  <c r="A1748" i="4" s="1"/>
  <c r="Y403" i="1"/>
  <c r="A403" i="1"/>
  <c r="A403" i="4" s="1"/>
  <c r="M403" i="1"/>
  <c r="Z403" i="1" s="1"/>
  <c r="E403" i="1"/>
  <c r="F403" i="1" s="1"/>
  <c r="P403" i="1" s="1"/>
  <c r="C402" i="7"/>
  <c r="A403" i="7" s="1"/>
  <c r="B402" i="7"/>
  <c r="D402" i="7" s="1"/>
  <c r="A1749" i="1" l="1"/>
  <c r="A1749" i="4" s="1"/>
  <c r="B1750" i="1"/>
  <c r="Y404" i="1"/>
  <c r="M404" i="1"/>
  <c r="Z404" i="1" s="1"/>
  <c r="E404" i="1"/>
  <c r="F404" i="1" s="1"/>
  <c r="A404" i="1"/>
  <c r="A404" i="4" s="1"/>
  <c r="B403" i="7"/>
  <c r="D403" i="7" s="1"/>
  <c r="C403" i="7"/>
  <c r="A404" i="7" s="1"/>
  <c r="B1751" i="1" l="1"/>
  <c r="A1750" i="1"/>
  <c r="A1750" i="4" s="1"/>
  <c r="P404" i="1"/>
  <c r="Y405" i="1"/>
  <c r="E405" i="1"/>
  <c r="F405" i="1" s="1"/>
  <c r="M405" i="1"/>
  <c r="Z405" i="1" s="1"/>
  <c r="A405" i="1"/>
  <c r="A405" i="4" s="1"/>
  <c r="C404" i="7"/>
  <c r="A405" i="7" s="1"/>
  <c r="B404" i="7"/>
  <c r="D404" i="7" s="1"/>
  <c r="A1751" i="1" l="1"/>
  <c r="A1751" i="4" s="1"/>
  <c r="B1752" i="1"/>
  <c r="P405" i="1"/>
  <c r="Y406" i="1"/>
  <c r="M406" i="1"/>
  <c r="Z406" i="1" s="1"/>
  <c r="E406" i="1"/>
  <c r="F406" i="1" s="1"/>
  <c r="P406" i="1" s="1"/>
  <c r="A406" i="1"/>
  <c r="A406" i="4" s="1"/>
  <c r="C405" i="7"/>
  <c r="A406" i="7" s="1"/>
  <c r="B405" i="7"/>
  <c r="D405" i="7" s="1"/>
  <c r="B1753" i="1" l="1"/>
  <c r="A1752" i="1"/>
  <c r="A1752" i="4" s="1"/>
  <c r="Y407" i="1"/>
  <c r="A407" i="1"/>
  <c r="A407" i="4" s="1"/>
  <c r="M407" i="1"/>
  <c r="Z407" i="1" s="1"/>
  <c r="E407" i="1"/>
  <c r="F407" i="1" s="1"/>
  <c r="P407" i="1" s="1"/>
  <c r="B406" i="7"/>
  <c r="D406" i="7" s="1"/>
  <c r="C406" i="7"/>
  <c r="A407" i="7" s="1"/>
  <c r="B1754" i="1" l="1"/>
  <c r="A1753" i="1"/>
  <c r="A1753" i="4" s="1"/>
  <c r="Y408" i="1"/>
  <c r="A408" i="1"/>
  <c r="A408" i="4" s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A1754" i="4" s="1"/>
  <c r="B1755" i="1"/>
  <c r="Y409" i="1"/>
  <c r="A409" i="1"/>
  <c r="A409" i="4" s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A1755" i="4" s="1"/>
  <c r="W81" i="9"/>
  <c r="W78" i="9"/>
  <c r="Y410" i="1"/>
  <c r="A410" i="1"/>
  <c r="A410" i="4" s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A1756" i="4" s="1"/>
  <c r="B1757" i="1"/>
  <c r="Y411" i="1"/>
  <c r="A411" i="1"/>
  <c r="A411" i="4" s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A1757" i="4" s="1"/>
  <c r="Y412" i="1"/>
  <c r="A412" i="1"/>
  <c r="A412" i="4" s="1"/>
  <c r="C411" i="7"/>
  <c r="A412" i="7" s="1"/>
  <c r="B411" i="7"/>
  <c r="D411" i="7" s="1"/>
  <c r="N6" i="9"/>
  <c r="Y6" i="9" s="1"/>
  <c r="U7" i="9"/>
  <c r="A1758" i="1" l="1"/>
  <c r="A1758" i="4" s="1"/>
  <c r="B1759" i="1"/>
  <c r="Y413" i="1"/>
  <c r="A413" i="1"/>
  <c r="A413" i="4" s="1"/>
  <c r="B412" i="7"/>
  <c r="D412" i="7" s="1"/>
  <c r="C412" i="7"/>
  <c r="A413" i="7" s="1"/>
  <c r="N7" i="9"/>
  <c r="Y7" i="9" s="1"/>
  <c r="U8" i="9"/>
  <c r="B1760" i="1" l="1"/>
  <c r="A1759" i="1"/>
  <c r="A1759" i="4" s="1"/>
  <c r="Y414" i="1"/>
  <c r="A414" i="1"/>
  <c r="A414" i="4" s="1"/>
  <c r="C413" i="7"/>
  <c r="A414" i="7" s="1"/>
  <c r="B413" i="7"/>
  <c r="D413" i="7" s="1"/>
  <c r="N8" i="9"/>
  <c r="Y8" i="9" s="1"/>
  <c r="U9" i="9"/>
  <c r="B1761" i="1" l="1"/>
  <c r="A1760" i="1"/>
  <c r="A1760" i="4" s="1"/>
  <c r="Y415" i="1"/>
  <c r="A415" i="1"/>
  <c r="A415" i="4" s="1"/>
  <c r="C414" i="7"/>
  <c r="A415" i="7" s="1"/>
  <c r="B414" i="7"/>
  <c r="D414" i="7" s="1"/>
  <c r="I86" i="9"/>
  <c r="N9" i="9"/>
  <c r="Y9" i="9" s="1"/>
  <c r="U10" i="9"/>
  <c r="A1761" i="1" l="1"/>
  <c r="A1761" i="4" s="1"/>
  <c r="B1762" i="1"/>
  <c r="Y416" i="1"/>
  <c r="A416" i="1"/>
  <c r="A416" i="4" s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A1762" i="4" s="1"/>
  <c r="Y417" i="1"/>
  <c r="A417" i="1"/>
  <c r="A417" i="4" s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A1763" i="4" s="1"/>
  <c r="Y418" i="1"/>
  <c r="A418" i="1"/>
  <c r="A418" i="4" s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A1764" i="4" s="1"/>
  <c r="Y419" i="1"/>
  <c r="A419" i="1"/>
  <c r="A419" i="4" s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A1765" i="4" s="1"/>
  <c r="Y420" i="1"/>
  <c r="A420" i="1"/>
  <c r="A420" i="4" s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A1766" i="1" l="1"/>
  <c r="A1766" i="4" s="1"/>
  <c r="B1767" i="1"/>
  <c r="Y421" i="1"/>
  <c r="A421" i="1"/>
  <c r="A421" i="4" s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A1767" i="4" s="1"/>
  <c r="B1768" i="1"/>
  <c r="Y422" i="1"/>
  <c r="A422" i="1"/>
  <c r="A422" i="4" s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A1768" i="4" s="1"/>
  <c r="Y423" i="1"/>
  <c r="A423" i="1"/>
  <c r="A423" i="4" s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A1769" i="1" l="1"/>
  <c r="A1769" i="4" s="1"/>
  <c r="B1770" i="1"/>
  <c r="Y424" i="1"/>
  <c r="A424" i="1"/>
  <c r="A424" i="4" s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70" i="1" l="1"/>
  <c r="A1770" i="4" s="1"/>
  <c r="B1771" i="1"/>
  <c r="Y425" i="1"/>
  <c r="A425" i="1"/>
  <c r="A425" i="4" s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A1771" i="4" s="1"/>
  <c r="Y426" i="1"/>
  <c r="A426" i="1"/>
  <c r="A426" i="4" s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A1772" i="4" s="1"/>
  <c r="Y427" i="1"/>
  <c r="A427" i="1"/>
  <c r="A427" i="4" s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A1773" i="4" s="1"/>
  <c r="Y428" i="1"/>
  <c r="A428" i="1"/>
  <c r="A428" i="4" s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A1774" i="4" s="1"/>
  <c r="Y429" i="1"/>
  <c r="A429" i="1"/>
  <c r="A429" i="4" s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A1775" i="4" s="1"/>
  <c r="Y430" i="1"/>
  <c r="A430" i="1"/>
  <c r="A430" i="4" s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A1776" i="4" s="1"/>
  <c r="B1777" i="1"/>
  <c r="Y431" i="1"/>
  <c r="A431" i="1"/>
  <c r="A431" i="4" s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A1777" i="4" s="1"/>
  <c r="Y432" i="1"/>
  <c r="A432" i="1"/>
  <c r="A432" i="4" s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A1778" i="4" s="1"/>
  <c r="Y433" i="1"/>
  <c r="A433" i="1"/>
  <c r="A433" i="4" s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A1779" i="4" s="1"/>
  <c r="Y434" i="1"/>
  <c r="A434" i="1"/>
  <c r="A434" i="4" s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A1780" i="4" s="1"/>
  <c r="Y435" i="1"/>
  <c r="A435" i="1"/>
  <c r="A435" i="4" s="1"/>
  <c r="V104" i="9"/>
  <c r="C434" i="7"/>
  <c r="A435" i="7" s="1"/>
  <c r="B434" i="7"/>
  <c r="D434" i="7" s="1"/>
  <c r="X105" i="9"/>
  <c r="M105" i="9"/>
  <c r="Q105" i="9"/>
  <c r="K105" i="9" s="1"/>
  <c r="W105" i="9"/>
  <c r="I106" i="9"/>
  <c r="N30" i="9"/>
  <c r="Y30" i="9" s="1"/>
  <c r="U31" i="9"/>
  <c r="V105" i="9" l="1"/>
  <c r="A1781" i="1"/>
  <c r="A1781" i="4" s="1"/>
  <c r="B1782" i="1"/>
  <c r="Y436" i="1"/>
  <c r="A436" i="1"/>
  <c r="A436" i="4" s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3" i="1" l="1"/>
  <c r="A1782" i="1"/>
  <c r="A1782" i="4" s="1"/>
  <c r="Y437" i="1"/>
  <c r="A437" i="1"/>
  <c r="A437" i="4" s="1"/>
  <c r="B436" i="7"/>
  <c r="D436" i="7" s="1"/>
  <c r="C436" i="7"/>
  <c r="A437" i="7" s="1"/>
  <c r="N32" i="9"/>
  <c r="Y32" i="9" s="1"/>
  <c r="U33" i="9"/>
  <c r="A1783" i="1" l="1"/>
  <c r="A1783" i="4" s="1"/>
  <c r="B1784" i="1"/>
  <c r="Y438" i="1"/>
  <c r="A438" i="1"/>
  <c r="A438" i="4" s="1"/>
  <c r="C437" i="7"/>
  <c r="A438" i="7" s="1"/>
  <c r="B437" i="7"/>
  <c r="D437" i="7" s="1"/>
  <c r="N33" i="9"/>
  <c r="Y33" i="9" s="1"/>
  <c r="U34" i="9"/>
  <c r="A1784" i="1" l="1"/>
  <c r="A1784" i="4" s="1"/>
  <c r="B1785" i="1"/>
  <c r="Y439" i="1"/>
  <c r="A439" i="1"/>
  <c r="A439" i="4" s="1"/>
  <c r="C438" i="7"/>
  <c r="A439" i="7" s="1"/>
  <c r="B438" i="7"/>
  <c r="D438" i="7" s="1"/>
  <c r="N34" i="9"/>
  <c r="Y34" i="9" s="1"/>
  <c r="U35" i="9"/>
  <c r="B1786" i="1" l="1"/>
  <c r="A1785" i="1"/>
  <c r="A1785" i="4" s="1"/>
  <c r="Y440" i="1"/>
  <c r="A440" i="1"/>
  <c r="A440" i="4" s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6" i="1" l="1"/>
  <c r="A1786" i="4" s="1"/>
  <c r="B1787" i="1"/>
  <c r="Y441" i="1"/>
  <c r="M441" i="1"/>
  <c r="Z441" i="1" s="1"/>
  <c r="A441" i="1"/>
  <c r="A441" i="4" s="1"/>
  <c r="E441" i="1"/>
  <c r="F441" i="1" s="1"/>
  <c r="P441" i="1" s="1"/>
  <c r="C440" i="7"/>
  <c r="A441" i="7" s="1"/>
  <c r="B440" i="7"/>
  <c r="D440" i="7" s="1"/>
  <c r="N36" i="9"/>
  <c r="Y36" i="9" s="1"/>
  <c r="U37" i="9"/>
  <c r="B1788" i="1" l="1"/>
  <c r="A1787" i="1"/>
  <c r="A1787" i="4" s="1"/>
  <c r="Y442" i="1"/>
  <c r="M442" i="1"/>
  <c r="Z442" i="1" s="1"/>
  <c r="A442" i="1"/>
  <c r="A442" i="4" s="1"/>
  <c r="E442" i="1"/>
  <c r="F442" i="1" s="1"/>
  <c r="C441" i="7"/>
  <c r="A442" i="7" s="1"/>
  <c r="B441" i="7"/>
  <c r="D441" i="7" s="1"/>
  <c r="N37" i="9"/>
  <c r="Y37" i="9" s="1"/>
  <c r="U38" i="9"/>
  <c r="A1788" i="1" l="1"/>
  <c r="A1788" i="4" s="1"/>
  <c r="B1789" i="1"/>
  <c r="P442" i="1"/>
  <c r="Y443" i="1"/>
  <c r="A443" i="1"/>
  <c r="A443" i="4" s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0" i="1" l="1"/>
  <c r="A1789" i="1"/>
  <c r="A1789" i="4" s="1"/>
  <c r="Y444" i="1"/>
  <c r="A444" i="1"/>
  <c r="A444" i="4" s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90" i="1" l="1"/>
  <c r="A1790" i="4" s="1"/>
  <c r="B1791" i="1"/>
  <c r="Y445" i="1"/>
  <c r="M445" i="1"/>
  <c r="Z445" i="1" s="1"/>
  <c r="E445" i="1"/>
  <c r="F445" i="1" s="1"/>
  <c r="P445" i="1" s="1"/>
  <c r="A445" i="1"/>
  <c r="A445" i="4" s="1"/>
  <c r="C444" i="7"/>
  <c r="A445" i="7" s="1"/>
  <c r="B444" i="7"/>
  <c r="D444" i="7" s="1"/>
  <c r="N40" i="9"/>
  <c r="Y40" i="9" s="1"/>
  <c r="U41" i="9"/>
  <c r="A1791" i="1" l="1"/>
  <c r="A1791" i="4" s="1"/>
  <c r="B1792" i="1"/>
  <c r="Y446" i="1"/>
  <c r="A446" i="1"/>
  <c r="A446" i="4" s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B1793" i="1" l="1"/>
  <c r="A1792" i="1"/>
  <c r="A1792" i="4" s="1"/>
  <c r="Y447" i="1"/>
  <c r="M447" i="1"/>
  <c r="Z447" i="1" s="1"/>
  <c r="E447" i="1"/>
  <c r="F447" i="1" s="1"/>
  <c r="P447" i="1" s="1"/>
  <c r="A447" i="1"/>
  <c r="A447" i="4" s="1"/>
  <c r="C446" i="7"/>
  <c r="A447" i="7" s="1"/>
  <c r="B446" i="7"/>
  <c r="D446" i="7" s="1"/>
  <c r="N42" i="9"/>
  <c r="Y42" i="9" s="1"/>
  <c r="U43" i="9"/>
  <c r="B1794" i="1" l="1"/>
  <c r="A1793" i="1"/>
  <c r="A1793" i="4" s="1"/>
  <c r="Y448" i="1"/>
  <c r="A448" i="1"/>
  <c r="A448" i="4" s="1"/>
  <c r="C447" i="7"/>
  <c r="A448" i="7" s="1"/>
  <c r="B447" i="7"/>
  <c r="D447" i="7" s="1"/>
  <c r="N43" i="9"/>
  <c r="Y43" i="9" s="1"/>
  <c r="U44" i="9"/>
  <c r="A1794" i="1" l="1"/>
  <c r="A1794" i="4" s="1"/>
  <c r="B1795" i="1"/>
  <c r="Y449" i="1"/>
  <c r="A449" i="1"/>
  <c r="A449" i="4" s="1"/>
  <c r="B448" i="7"/>
  <c r="D448" i="7" s="1"/>
  <c r="C448" i="7"/>
  <c r="A449" i="7" s="1"/>
  <c r="N44" i="9"/>
  <c r="Y44" i="9" s="1"/>
  <c r="U45" i="9"/>
  <c r="A1795" i="1" l="1"/>
  <c r="A1795" i="4" s="1"/>
  <c r="B1796" i="1"/>
  <c r="Y450" i="1"/>
  <c r="A450" i="1"/>
  <c r="A450" i="4" s="1"/>
  <c r="C449" i="7"/>
  <c r="A450" i="7" s="1"/>
  <c r="B449" i="7"/>
  <c r="D449" i="7" s="1"/>
  <c r="N45" i="9"/>
  <c r="Y45" i="9" s="1"/>
  <c r="U46" i="9"/>
  <c r="N46" i="9" s="1"/>
  <c r="A1796" i="1" l="1"/>
  <c r="A1796" i="4" s="1"/>
  <c r="Y451" i="1"/>
  <c r="A451" i="1"/>
  <c r="A451" i="4" s="1"/>
  <c r="C450" i="7"/>
  <c r="A451" i="7" s="1"/>
  <c r="B450" i="7"/>
  <c r="D450" i="7" s="1"/>
  <c r="I110" i="9"/>
  <c r="Y46" i="9"/>
  <c r="U47" i="9"/>
  <c r="B1798" i="1" l="1"/>
  <c r="Y452" i="1"/>
  <c r="A452" i="1"/>
  <c r="A452" i="4" s="1"/>
  <c r="B451" i="7"/>
  <c r="D451" i="7" s="1"/>
  <c r="C451" i="7"/>
  <c r="A452" i="7" s="1"/>
  <c r="X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A1798" i="4" s="1"/>
  <c r="Y453" i="1"/>
  <c r="A453" i="1"/>
  <c r="A453" i="4" s="1"/>
  <c r="C452" i="7"/>
  <c r="A453" i="7" s="1"/>
  <c r="B452" i="7"/>
  <c r="D452" i="7" s="1"/>
  <c r="X111" i="9"/>
  <c r="W111" i="9"/>
  <c r="M111" i="9"/>
  <c r="Q111" i="9"/>
  <c r="K111" i="9" s="1"/>
  <c r="N48" i="9"/>
  <c r="Y48" i="9" s="1"/>
  <c r="U49" i="9"/>
  <c r="Y1799" i="1" l="1"/>
  <c r="B1800" i="1"/>
  <c r="A1799" i="1"/>
  <c r="A1799" i="4" s="1"/>
  <c r="Y454" i="1"/>
  <c r="A454" i="1"/>
  <c r="A454" i="4" s="1"/>
  <c r="C453" i="7"/>
  <c r="A454" i="7" s="1"/>
  <c r="B453" i="7"/>
  <c r="D453" i="7" s="1"/>
  <c r="N49" i="9"/>
  <c r="Y49" i="9" s="1"/>
  <c r="U50" i="9"/>
  <c r="B1801" i="1" l="1"/>
  <c r="Y1800" i="1"/>
  <c r="A1800" i="1"/>
  <c r="A1800" i="4" s="1"/>
  <c r="Y455" i="1"/>
  <c r="A455" i="1"/>
  <c r="A455" i="4" s="1"/>
  <c r="B454" i="7"/>
  <c r="D454" i="7" s="1"/>
  <c r="C454" i="7"/>
  <c r="A455" i="7" s="1"/>
  <c r="N50" i="9"/>
  <c r="Y50" i="9" s="1"/>
  <c r="U51" i="9"/>
  <c r="B1802" i="1" l="1"/>
  <c r="A1801" i="1"/>
  <c r="A1801" i="4" s="1"/>
  <c r="Y1801" i="1"/>
  <c r="Y456" i="1"/>
  <c r="A456" i="1"/>
  <c r="A456" i="4" s="1"/>
  <c r="C455" i="7"/>
  <c r="A456" i="7" s="1"/>
  <c r="B455" i="7"/>
  <c r="D455" i="7" s="1"/>
  <c r="N51" i="9"/>
  <c r="Y51" i="9" s="1"/>
  <c r="U52" i="9"/>
  <c r="B1803" i="1" l="1"/>
  <c r="Y1802" i="1"/>
  <c r="A1802" i="1"/>
  <c r="A1802" i="4" s="1"/>
  <c r="Y457" i="1"/>
  <c r="A457" i="1"/>
  <c r="A457" i="4" s="1"/>
  <c r="C456" i="7"/>
  <c r="A457" i="7" s="1"/>
  <c r="B456" i="7"/>
  <c r="D456" i="7" s="1"/>
  <c r="I107" i="9"/>
  <c r="N52" i="9"/>
  <c r="Y52" i="9" s="1"/>
  <c r="U53" i="9"/>
  <c r="A1803" i="1" l="1"/>
  <c r="A1803" i="4" s="1"/>
  <c r="Y1803" i="1"/>
  <c r="P1803" i="1"/>
  <c r="Z1803" i="1"/>
  <c r="B1804" i="1"/>
  <c r="Y458" i="1"/>
  <c r="A458" i="1"/>
  <c r="A458" i="4" s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P1804" i="1" l="1"/>
  <c r="Y1804" i="1"/>
  <c r="A1804" i="1"/>
  <c r="A1804" i="4" s="1"/>
  <c r="B1805" i="1"/>
  <c r="B1806" i="1" s="1"/>
  <c r="Z1804" i="1"/>
  <c r="Y459" i="1"/>
  <c r="A459" i="1"/>
  <c r="A459" i="4" s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Y1806" i="1" l="1"/>
  <c r="A1806" i="1"/>
  <c r="A1805" i="1"/>
  <c r="A1805" i="4" s="1"/>
  <c r="Z1805" i="1"/>
  <c r="Y1805" i="1"/>
  <c r="P1805" i="1"/>
  <c r="Y460" i="1"/>
  <c r="A460" i="1"/>
  <c r="A460" i="4" s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Y461" i="1"/>
  <c r="A461" i="1"/>
  <c r="A461" i="4" s="1"/>
  <c r="B460" i="7"/>
  <c r="D460" i="7" s="1"/>
  <c r="C460" i="7"/>
  <c r="A461" i="7" s="1"/>
  <c r="Y109" i="9"/>
  <c r="N57" i="9"/>
  <c r="Y57" i="9" s="1"/>
  <c r="U58" i="9"/>
  <c r="A1806" i="4" l="1"/>
  <c r="Y1807" i="1"/>
  <c r="E1807" i="1"/>
  <c r="F1807" i="1" s="1"/>
  <c r="P1807" i="1" s="1"/>
  <c r="M1807" i="1"/>
  <c r="Z1807" i="1" s="1"/>
  <c r="B1808" i="1"/>
  <c r="A1807" i="1"/>
  <c r="A1807" i="4" s="1"/>
  <c r="Y462" i="1"/>
  <c r="A462" i="1"/>
  <c r="A462" i="4" s="1"/>
  <c r="B461" i="7"/>
  <c r="D461" i="7" s="1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A463" i="4" s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08" i="4" l="1"/>
  <c r="A1809" i="1"/>
  <c r="A1809" i="4" s="1"/>
  <c r="Y1809" i="1"/>
  <c r="B1810" i="1"/>
  <c r="Y464" i="1"/>
  <c r="A464" i="1"/>
  <c r="A464" i="4" s="1"/>
  <c r="B463" i="7"/>
  <c r="D463" i="7" s="1"/>
  <c r="C463" i="7"/>
  <c r="A464" i="7" s="1"/>
  <c r="U61" i="9"/>
  <c r="U62" i="9" s="1"/>
  <c r="N60" i="9"/>
  <c r="Y60" i="9" s="1"/>
  <c r="N61" i="9"/>
  <c r="Y61" i="9" s="1"/>
  <c r="A1810" i="1" l="1"/>
  <c r="A1810" i="4" s="1"/>
  <c r="Y1810" i="1"/>
  <c r="B1811" i="1"/>
  <c r="Y465" i="1"/>
  <c r="A465" i="1"/>
  <c r="A465" i="4" s="1"/>
  <c r="C464" i="7"/>
  <c r="A465" i="7" s="1"/>
  <c r="B464" i="7"/>
  <c r="D464" i="7" s="1"/>
  <c r="N62" i="9"/>
  <c r="Y62" i="9" s="1"/>
  <c r="U63" i="9"/>
  <c r="A1811" i="1" l="1"/>
  <c r="A1811" i="4" s="1"/>
  <c r="Y1811" i="1"/>
  <c r="B1812" i="1"/>
  <c r="Y466" i="1"/>
  <c r="A466" i="1"/>
  <c r="A466" i="4" s="1"/>
  <c r="C465" i="7"/>
  <c r="A466" i="7" s="1"/>
  <c r="B465" i="7"/>
  <c r="D465" i="7" s="1"/>
  <c r="N63" i="9"/>
  <c r="Y63" i="9" s="1"/>
  <c r="U64" i="9"/>
  <c r="A1812" i="1" l="1"/>
  <c r="A1812" i="4" s="1"/>
  <c r="B1813" i="1"/>
  <c r="Y1812" i="1"/>
  <c r="Y467" i="1"/>
  <c r="A467" i="1"/>
  <c r="A467" i="4" s="1"/>
  <c r="B466" i="7"/>
  <c r="D466" i="7" s="1"/>
  <c r="C466" i="7"/>
  <c r="A467" i="7" s="1"/>
  <c r="U65" i="9"/>
  <c r="U66" i="9" s="1"/>
  <c r="N64" i="9"/>
  <c r="Y64" i="9" s="1"/>
  <c r="N65" i="9"/>
  <c r="Y65" i="9" s="1"/>
  <c r="A1813" i="1" l="1"/>
  <c r="A1813" i="4" s="1"/>
  <c r="B1814" i="1"/>
  <c r="A468" i="1"/>
  <c r="A468" i="4" s="1"/>
  <c r="Y468" i="1"/>
  <c r="C467" i="7"/>
  <c r="A468" i="7" s="1"/>
  <c r="B467" i="7"/>
  <c r="D467" i="7" s="1"/>
  <c r="U67" i="9"/>
  <c r="N66" i="9"/>
  <c r="Y66" i="9" s="1"/>
  <c r="A1814" i="1" l="1"/>
  <c r="A1814" i="4" s="1"/>
  <c r="B1815" i="1"/>
  <c r="Y469" i="1"/>
  <c r="A469" i="1"/>
  <c r="A469" i="4" s="1"/>
  <c r="C468" i="7"/>
  <c r="A469" i="7" s="1"/>
  <c r="B468" i="7"/>
  <c r="D468" i="7" s="1"/>
  <c r="U68" i="9"/>
  <c r="N67" i="9"/>
  <c r="Y67" i="9" s="1"/>
  <c r="N70" i="9"/>
  <c r="Y70" i="9" s="1"/>
  <c r="B1816" i="1" l="1"/>
  <c r="A1815" i="1"/>
  <c r="A1815" i="4" s="1"/>
  <c r="Y470" i="1"/>
  <c r="A470" i="1"/>
  <c r="A470" i="4" s="1"/>
  <c r="B469" i="7"/>
  <c r="D469" i="7" s="1"/>
  <c r="C469" i="7"/>
  <c r="A470" i="7" s="1"/>
  <c r="U69" i="9"/>
  <c r="N68" i="9"/>
  <c r="Y68" i="9" s="1"/>
  <c r="A1816" i="1" l="1"/>
  <c r="A1816" i="4" s="1"/>
  <c r="B1817" i="1"/>
  <c r="Y471" i="1"/>
  <c r="A471" i="1"/>
  <c r="A471" i="4" s="1"/>
  <c r="C470" i="7"/>
  <c r="A471" i="7" s="1"/>
  <c r="B470" i="7"/>
  <c r="D470" i="7" s="1"/>
  <c r="U70" i="9"/>
  <c r="U71" i="9" s="1"/>
  <c r="N69" i="9"/>
  <c r="Y69" i="9" s="1"/>
  <c r="A1817" i="1" l="1"/>
  <c r="A1817" i="4" s="1"/>
  <c r="B1818" i="1"/>
  <c r="Y472" i="1"/>
  <c r="A472" i="1"/>
  <c r="A472" i="4" s="1"/>
  <c r="C471" i="7"/>
  <c r="A472" i="7" s="1"/>
  <c r="B471" i="7"/>
  <c r="D471" i="7" s="1"/>
  <c r="N71" i="9"/>
  <c r="Y71" i="9" s="1"/>
  <c r="U72" i="9"/>
  <c r="B1819" i="1" l="1"/>
  <c r="A1818" i="1"/>
  <c r="A1818" i="4" s="1"/>
  <c r="Y473" i="1"/>
  <c r="A473" i="1"/>
  <c r="A473" i="4" s="1"/>
  <c r="B472" i="7"/>
  <c r="D472" i="7" s="1"/>
  <c r="C472" i="7"/>
  <c r="A473" i="7" s="1"/>
  <c r="U73" i="9"/>
  <c r="N72" i="9"/>
  <c r="Y72" i="9" s="1"/>
  <c r="B1820" i="1" l="1"/>
  <c r="A1819" i="1"/>
  <c r="A1819" i="4" s="1"/>
  <c r="Y474" i="1"/>
  <c r="A474" i="1"/>
  <c r="A474" i="4" s="1"/>
  <c r="C473" i="7"/>
  <c r="A474" i="7" s="1"/>
  <c r="B473" i="7"/>
  <c r="D473" i="7" s="1"/>
  <c r="U74" i="9"/>
  <c r="N73" i="9"/>
  <c r="Y73" i="9" s="1"/>
  <c r="A1820" i="1" l="1"/>
  <c r="A1820" i="4" s="1"/>
  <c r="B1821" i="1"/>
  <c r="Y475" i="1"/>
  <c r="A475" i="1"/>
  <c r="A475" i="4" s="1"/>
  <c r="C474" i="7"/>
  <c r="A475" i="7" s="1"/>
  <c r="B474" i="7"/>
  <c r="D474" i="7" s="1"/>
  <c r="U75" i="9"/>
  <c r="N74" i="9"/>
  <c r="Y74" i="9" s="1"/>
  <c r="B1822" i="1" l="1"/>
  <c r="A1821" i="1"/>
  <c r="A1821" i="4" s="1"/>
  <c r="Y476" i="1"/>
  <c r="A476" i="1"/>
  <c r="A476" i="4" s="1"/>
  <c r="B475" i="7"/>
  <c r="D475" i="7" s="1"/>
  <c r="C475" i="7"/>
  <c r="A476" i="7" s="1"/>
  <c r="U76" i="9"/>
  <c r="N75" i="9"/>
  <c r="Y75" i="9" s="1"/>
  <c r="B1823" i="1" l="1"/>
  <c r="A1822" i="1"/>
  <c r="A1822" i="4" s="1"/>
  <c r="Y477" i="1"/>
  <c r="E477" i="1"/>
  <c r="F477" i="1" s="1"/>
  <c r="P477" i="1" s="1"/>
  <c r="A477" i="1"/>
  <c r="A477" i="4" s="1"/>
  <c r="M477" i="1"/>
  <c r="Z477" i="1" s="1"/>
  <c r="B476" i="7"/>
  <c r="D476" i="7" s="1"/>
  <c r="C476" i="7"/>
  <c r="A477" i="7" s="1"/>
  <c r="U77" i="9"/>
  <c r="N76" i="9"/>
  <c r="Y76" i="9" s="1"/>
  <c r="A1823" i="1" l="1"/>
  <c r="A1823" i="4" s="1"/>
  <c r="B1824" i="1"/>
  <c r="Y478" i="1"/>
  <c r="M478" i="1"/>
  <c r="Z478" i="1" s="1"/>
  <c r="A478" i="1"/>
  <c r="A478" i="4" s="1"/>
  <c r="E478" i="1"/>
  <c r="F478" i="1" s="1"/>
  <c r="P478" i="1" s="1"/>
  <c r="C477" i="7"/>
  <c r="A478" i="7" s="1"/>
  <c r="B477" i="7"/>
  <c r="D477" i="7" s="1"/>
  <c r="U78" i="9"/>
  <c r="N77" i="9"/>
  <c r="Y77" i="9" s="1"/>
  <c r="A1824" i="1" l="1"/>
  <c r="A1824" i="4" s="1"/>
  <c r="B1825" i="1"/>
  <c r="Y479" i="1"/>
  <c r="M479" i="1"/>
  <c r="Z479" i="1" s="1"/>
  <c r="A479" i="1"/>
  <c r="A479" i="4" s="1"/>
  <c r="E479" i="1"/>
  <c r="F479" i="1" s="1"/>
  <c r="P479" i="1" s="1"/>
  <c r="B478" i="7"/>
  <c r="D478" i="7" s="1"/>
  <c r="C478" i="7"/>
  <c r="A479" i="7" s="1"/>
  <c r="U79" i="9"/>
  <c r="N78" i="9"/>
  <c r="Y78" i="9" s="1"/>
  <c r="B1826" i="1" l="1"/>
  <c r="A1825" i="1"/>
  <c r="A1825" i="4" s="1"/>
  <c r="Y480" i="1"/>
  <c r="M480" i="1"/>
  <c r="Z480" i="1" s="1"/>
  <c r="E480" i="1"/>
  <c r="F480" i="1" s="1"/>
  <c r="P480" i="1" s="1"/>
  <c r="A480" i="1"/>
  <c r="A480" i="4" s="1"/>
  <c r="B479" i="7"/>
  <c r="D479" i="7" s="1"/>
  <c r="C479" i="7"/>
  <c r="A480" i="7" s="1"/>
  <c r="U80" i="9"/>
  <c r="N79" i="9"/>
  <c r="Y79" i="9" s="1"/>
  <c r="A1826" i="1" l="1"/>
  <c r="A1826" i="4" s="1"/>
  <c r="B1827" i="1"/>
  <c r="Y481" i="1"/>
  <c r="A481" i="1"/>
  <c r="A481" i="4" s="1"/>
  <c r="C480" i="7"/>
  <c r="A481" i="7" s="1"/>
  <c r="B480" i="7"/>
  <c r="D480" i="7" s="1"/>
  <c r="U81" i="9"/>
  <c r="N80" i="9"/>
  <c r="Y80" i="9" s="1"/>
  <c r="A1827" i="1" l="1"/>
  <c r="A1827" i="4" s="1"/>
  <c r="B1828" i="1"/>
  <c r="Y482" i="1"/>
  <c r="A482" i="1"/>
  <c r="A482" i="4" s="1"/>
  <c r="B481" i="7"/>
  <c r="D481" i="7" s="1"/>
  <c r="C481" i="7"/>
  <c r="A482" i="7" s="1"/>
  <c r="U82" i="9"/>
  <c r="N81" i="9"/>
  <c r="Y81" i="9" s="1"/>
  <c r="B1829" i="1" l="1"/>
  <c r="A1828" i="1"/>
  <c r="A1828" i="4" s="1"/>
  <c r="Y483" i="1"/>
  <c r="A483" i="1"/>
  <c r="A483" i="4" s="1"/>
  <c r="C482" i="7"/>
  <c r="A483" i="7" s="1"/>
  <c r="B482" i="7"/>
  <c r="D482" i="7" s="1"/>
  <c r="U83" i="9"/>
  <c r="N82" i="9"/>
  <c r="Y82" i="9" s="1"/>
  <c r="A1829" i="1" l="1"/>
  <c r="A1829" i="4" s="1"/>
  <c r="B1830" i="1"/>
  <c r="Y484" i="1"/>
  <c r="A484" i="1"/>
  <c r="A484" i="4" s="1"/>
  <c r="C483" i="7"/>
  <c r="A484" i="7" s="1"/>
  <c r="B483" i="7"/>
  <c r="D483" i="7" s="1"/>
  <c r="U84" i="9"/>
  <c r="N83" i="9"/>
  <c r="Y83" i="9" s="1"/>
  <c r="B1831" i="1" l="1"/>
  <c r="A1830" i="1"/>
  <c r="A1830" i="4" s="1"/>
  <c r="Y485" i="1"/>
  <c r="A485" i="1"/>
  <c r="A485" i="4" s="1"/>
  <c r="U85" i="9"/>
  <c r="N84" i="9"/>
  <c r="Y84" i="9" s="1"/>
  <c r="B484" i="7"/>
  <c r="D484" i="7" s="1"/>
  <c r="C484" i="7"/>
  <c r="A485" i="7" s="1"/>
  <c r="N93" i="9"/>
  <c r="Y93" i="9" s="1"/>
  <c r="U86" i="9" l="1"/>
  <c r="N85" i="9"/>
  <c r="Y85" i="9" s="1"/>
  <c r="B1832" i="1"/>
  <c r="A1831" i="1"/>
  <c r="A1831" i="4" s="1"/>
  <c r="Y486" i="1"/>
  <c r="A486" i="1"/>
  <c r="A486" i="4" s="1"/>
  <c r="U87" i="9"/>
  <c r="N86" i="9"/>
  <c r="Y86" i="9" s="1"/>
  <c r="C485" i="7"/>
  <c r="A486" i="7" s="1"/>
  <c r="B485" i="7"/>
  <c r="D485" i="7" s="1"/>
  <c r="N89" i="9"/>
  <c r="Y89" i="9" s="1"/>
  <c r="A1832" i="1" l="1"/>
  <c r="A1832" i="4" s="1"/>
  <c r="B1833" i="1"/>
  <c r="Y487" i="1"/>
  <c r="A487" i="1"/>
  <c r="A487" i="4" s="1"/>
  <c r="U88" i="9"/>
  <c r="N87" i="9"/>
  <c r="Y87" i="9" s="1"/>
  <c r="C486" i="7"/>
  <c r="A487" i="7" s="1"/>
  <c r="B486" i="7"/>
  <c r="D486" i="7" s="1"/>
  <c r="N96" i="9"/>
  <c r="Y96" i="9" s="1"/>
  <c r="B1834" i="1" l="1"/>
  <c r="A1833" i="1"/>
  <c r="A1833" i="4" s="1"/>
  <c r="Y488" i="1"/>
  <c r="A488" i="1"/>
  <c r="A488" i="4" s="1"/>
  <c r="U89" i="9"/>
  <c r="U90" i="9" s="1"/>
  <c r="N88" i="9"/>
  <c r="Y88" i="9" s="1"/>
  <c r="B487" i="7"/>
  <c r="D487" i="7" s="1"/>
  <c r="C487" i="7"/>
  <c r="A488" i="7" s="1"/>
  <c r="U91" i="9" l="1"/>
  <c r="N90" i="9"/>
  <c r="Y90" i="9" s="1"/>
  <c r="B1835" i="1"/>
  <c r="A1834" i="1"/>
  <c r="A1834" i="4" s="1"/>
  <c r="Y489" i="1"/>
  <c r="A489" i="1"/>
  <c r="A489" i="4" s="1"/>
  <c r="C488" i="7"/>
  <c r="A489" i="7" s="1"/>
  <c r="B488" i="7"/>
  <c r="D488" i="7" s="1"/>
  <c r="N94" i="9"/>
  <c r="Y94" i="9" s="1"/>
  <c r="N100" i="9"/>
  <c r="Y100" i="9" s="1"/>
  <c r="U92" i="9" l="1"/>
  <c r="N91" i="9"/>
  <c r="Y91" i="9" s="1"/>
  <c r="A1835" i="1"/>
  <c r="A1835" i="4" s="1"/>
  <c r="B1836" i="1"/>
  <c r="Y490" i="1"/>
  <c r="A490" i="1"/>
  <c r="A490" i="4" s="1"/>
  <c r="C489" i="7"/>
  <c r="A490" i="7" s="1"/>
  <c r="B489" i="7"/>
  <c r="D489" i="7" s="1"/>
  <c r="N95" i="9"/>
  <c r="Y95" i="9" s="1"/>
  <c r="U93" i="9" l="1"/>
  <c r="U94" i="9" s="1"/>
  <c r="U95" i="9" s="1"/>
  <c r="U96" i="9" s="1"/>
  <c r="U97" i="9" s="1"/>
  <c r="N92" i="9"/>
  <c r="Y92" i="9" s="1"/>
  <c r="U98" i="9"/>
  <c r="N97" i="9"/>
  <c r="Y97" i="9" s="1"/>
  <c r="B1837" i="1"/>
  <c r="A1836" i="1"/>
  <c r="A1836" i="4" s="1"/>
  <c r="Y491" i="1"/>
  <c r="A491" i="1"/>
  <c r="A491" i="4" s="1"/>
  <c r="U99" i="9"/>
  <c r="U100" i="9" s="1"/>
  <c r="U101" i="9" s="1"/>
  <c r="N98" i="9"/>
  <c r="Y98" i="9" s="1"/>
  <c r="B490" i="7"/>
  <c r="D490" i="7" s="1"/>
  <c r="C490" i="7"/>
  <c r="A491" i="7" s="1"/>
  <c r="N105" i="9"/>
  <c r="Y105" i="9" s="1"/>
  <c r="U102" i="9" l="1"/>
  <c r="N101" i="9"/>
  <c r="Y101" i="9" s="1"/>
  <c r="B1838" i="1"/>
  <c r="A1837" i="1"/>
  <c r="A1837" i="4" s="1"/>
  <c r="Y492" i="1"/>
  <c r="A492" i="1"/>
  <c r="A492" i="4" s="1"/>
  <c r="U103" i="9"/>
  <c r="N102" i="9"/>
  <c r="Y102" i="9" s="1"/>
  <c r="C491" i="7"/>
  <c r="A492" i="7" s="1"/>
  <c r="B491" i="7"/>
  <c r="D491" i="7" s="1"/>
  <c r="N106" i="9"/>
  <c r="Y106" i="9" s="1"/>
  <c r="A1838" i="1" l="1"/>
  <c r="A1838" i="4" s="1"/>
  <c r="B1839" i="1"/>
  <c r="Y493" i="1"/>
  <c r="A493" i="1"/>
  <c r="A493" i="4" s="1"/>
  <c r="U104" i="9"/>
  <c r="N103" i="9"/>
  <c r="Y103" i="9" s="1"/>
  <c r="C492" i="7"/>
  <c r="A493" i="7" s="1"/>
  <c r="B492" i="7"/>
  <c r="D492" i="7" s="1"/>
  <c r="N107" i="9"/>
  <c r="Y107" i="9" s="1"/>
  <c r="A1839" i="1" l="1"/>
  <c r="A1839" i="4" s="1"/>
  <c r="B1840" i="1"/>
  <c r="Y494" i="1"/>
  <c r="A494" i="1"/>
  <c r="A494" i="4" s="1"/>
  <c r="U105" i="9"/>
  <c r="U106" i="9" s="1"/>
  <c r="U107" i="9" s="1"/>
  <c r="U108" i="9" s="1"/>
  <c r="U109" i="9" s="1"/>
  <c r="U110" i="9" s="1"/>
  <c r="N104" i="9"/>
  <c r="Y104" i="9" s="1"/>
  <c r="B493" i="7"/>
  <c r="D493" i="7" s="1"/>
  <c r="C493" i="7"/>
  <c r="A494" i="7" s="1"/>
  <c r="U111" i="9" l="1"/>
  <c r="U112" i="9" s="1"/>
  <c r="N112" i="9" s="1"/>
  <c r="Y112" i="9" s="1"/>
  <c r="N110" i="9"/>
  <c r="Y110" i="9" s="1"/>
  <c r="A1840" i="1"/>
  <c r="A1840" i="4" s="1"/>
  <c r="B1841" i="1"/>
  <c r="Y495" i="1"/>
  <c r="A495" i="1"/>
  <c r="A495" i="4" s="1"/>
  <c r="N111" i="9"/>
  <c r="Y111" i="9" s="1"/>
  <c r="B494" i="7"/>
  <c r="D494" i="7" s="1"/>
  <c r="C494" i="7"/>
  <c r="A495" i="7" s="1"/>
  <c r="A1841" i="1" l="1"/>
  <c r="A1841" i="4" s="1"/>
  <c r="B1842" i="1"/>
  <c r="Y496" i="1"/>
  <c r="A496" i="1"/>
  <c r="A496" i="4" s="1"/>
  <c r="C495" i="7"/>
  <c r="A496" i="7" s="1"/>
  <c r="B495" i="7"/>
  <c r="D495" i="7" s="1"/>
  <c r="B1843" i="1" l="1"/>
  <c r="A1842" i="1"/>
  <c r="A1842" i="4" s="1"/>
  <c r="Y497" i="1"/>
  <c r="A497" i="1"/>
  <c r="A497" i="4" s="1"/>
  <c r="B496" i="7"/>
  <c r="D496" i="7" s="1"/>
  <c r="C496" i="7"/>
  <c r="A497" i="7" s="1"/>
  <c r="A1843" i="1" l="1"/>
  <c r="A1843" i="4" s="1"/>
  <c r="B1844" i="1"/>
  <c r="Y498" i="1"/>
  <c r="A498" i="1"/>
  <c r="A498" i="4" s="1"/>
  <c r="C497" i="7"/>
  <c r="A498" i="7" s="1"/>
  <c r="B497" i="7"/>
  <c r="D497" i="7" s="1"/>
  <c r="A1844" i="1" l="1"/>
  <c r="A1844" i="4" s="1"/>
  <c r="B1845" i="1"/>
  <c r="Y499" i="1"/>
  <c r="A499" i="1"/>
  <c r="A499" i="4" s="1"/>
  <c r="C498" i="7"/>
  <c r="A499" i="7" s="1"/>
  <c r="B498" i="7"/>
  <c r="D498" i="7" s="1"/>
  <c r="B1846" i="1" l="1"/>
  <c r="A1845" i="1"/>
  <c r="A1845" i="4" s="1"/>
  <c r="Y500" i="1"/>
  <c r="A500" i="1"/>
  <c r="A500" i="4" s="1"/>
  <c r="B499" i="7"/>
  <c r="D499" i="7" s="1"/>
  <c r="C499" i="7"/>
  <c r="A500" i="7" s="1"/>
  <c r="A1846" i="1" l="1"/>
  <c r="A1846" i="4" s="1"/>
  <c r="B1847" i="1"/>
  <c r="Y501" i="1"/>
  <c r="A501" i="1"/>
  <c r="A501" i="4" s="1"/>
  <c r="C500" i="7"/>
  <c r="A501" i="7" s="1"/>
  <c r="B500" i="7"/>
  <c r="D500" i="7" s="1"/>
  <c r="B1848" i="1" l="1"/>
  <c r="A1847" i="1"/>
  <c r="A1847" i="4" s="1"/>
  <c r="Y502" i="1"/>
  <c r="A502" i="1"/>
  <c r="A502" i="4" s="1"/>
  <c r="C501" i="7"/>
  <c r="A502" i="7" s="1"/>
  <c r="B501" i="7"/>
  <c r="D501" i="7" s="1"/>
  <c r="A1848" i="1" l="1"/>
  <c r="A1848" i="4" s="1"/>
  <c r="B1849" i="1"/>
  <c r="Y503" i="1"/>
  <c r="A503" i="1"/>
  <c r="A503" i="4" s="1"/>
  <c r="B502" i="7"/>
  <c r="D502" i="7" s="1"/>
  <c r="C502" i="7"/>
  <c r="A503" i="7" s="1"/>
  <c r="A1849" i="1" l="1"/>
  <c r="A1849" i="4" s="1"/>
  <c r="B1850" i="1"/>
  <c r="Y504" i="1"/>
  <c r="A504" i="1"/>
  <c r="A504" i="4" s="1"/>
  <c r="B503" i="7"/>
  <c r="D503" i="7" s="1"/>
  <c r="C503" i="7"/>
  <c r="A504" i="7" s="1"/>
  <c r="B1851" i="1" l="1"/>
  <c r="A1850" i="1"/>
  <c r="A1850" i="4" s="1"/>
  <c r="Y505" i="1"/>
  <c r="A505" i="1"/>
  <c r="A505" i="4" s="1"/>
  <c r="C504" i="7"/>
  <c r="A505" i="7" s="1"/>
  <c r="B504" i="7"/>
  <c r="D504" i="7" s="1"/>
  <c r="A1851" i="1" l="1"/>
  <c r="A1851" i="4" s="1"/>
  <c r="B1852" i="1"/>
  <c r="Y506" i="1"/>
  <c r="A506" i="1"/>
  <c r="A506" i="4" s="1"/>
  <c r="B505" i="7"/>
  <c r="D505" i="7" s="1"/>
  <c r="C505" i="7"/>
  <c r="A506" i="7" s="1"/>
  <c r="B1853" i="1" l="1"/>
  <c r="A1852" i="1"/>
  <c r="A1852" i="4" s="1"/>
  <c r="Y507" i="1"/>
  <c r="A507" i="1"/>
  <c r="A507" i="4" s="1"/>
  <c r="C506" i="7"/>
  <c r="A507" i="7" s="1"/>
  <c r="B506" i="7"/>
  <c r="D506" i="7" s="1"/>
  <c r="B1854" i="1" l="1"/>
  <c r="A1853" i="1"/>
  <c r="A1853" i="4" s="1"/>
  <c r="Y508" i="1"/>
  <c r="A508" i="1"/>
  <c r="A508" i="4" s="1"/>
  <c r="C507" i="7"/>
  <c r="A508" i="7" s="1"/>
  <c r="B507" i="7"/>
  <c r="D507" i="7" s="1"/>
  <c r="B1855" i="1" l="1"/>
  <c r="A1854" i="1"/>
  <c r="A1854" i="4" s="1"/>
  <c r="Y509" i="1"/>
  <c r="A509" i="1"/>
  <c r="A509" i="4" s="1"/>
  <c r="B508" i="7"/>
  <c r="D508" i="7" s="1"/>
  <c r="C508" i="7"/>
  <c r="A509" i="7" s="1"/>
  <c r="B1856" i="1" l="1"/>
  <c r="A1855" i="1"/>
  <c r="A1855" i="4" s="1"/>
  <c r="Y510" i="1"/>
  <c r="A510" i="1"/>
  <c r="A510" i="4" s="1"/>
  <c r="C509" i="7"/>
  <c r="A510" i="7" s="1"/>
  <c r="B509" i="7"/>
  <c r="D509" i="7" s="1"/>
  <c r="A1856" i="1" l="1"/>
  <c r="A1856" i="4" s="1"/>
  <c r="B1857" i="1"/>
  <c r="Y511" i="1"/>
  <c r="A511" i="1"/>
  <c r="A511" i="4" s="1"/>
  <c r="C510" i="7"/>
  <c r="A511" i="7" s="1"/>
  <c r="B510" i="7"/>
  <c r="D510" i="7" s="1"/>
  <c r="B1858" i="1" l="1"/>
  <c r="A1857" i="1"/>
  <c r="A1857" i="4" s="1"/>
  <c r="Y512" i="1"/>
  <c r="A512" i="1"/>
  <c r="A512" i="4" s="1"/>
  <c r="B511" i="7"/>
  <c r="D511" i="7" s="1"/>
  <c r="C511" i="7"/>
  <c r="A512" i="7" s="1"/>
  <c r="B1859" i="1" l="1"/>
  <c r="A1858" i="1"/>
  <c r="A1858" i="4" s="1"/>
  <c r="Y513" i="1"/>
  <c r="A513" i="1"/>
  <c r="A513" i="4" s="1"/>
  <c r="B512" i="7"/>
  <c r="D512" i="7" s="1"/>
  <c r="C512" i="7"/>
  <c r="A513" i="7" s="1"/>
  <c r="B1860" i="1" l="1"/>
  <c r="A1859" i="1"/>
  <c r="A1859" i="4" s="1"/>
  <c r="Y514" i="1"/>
  <c r="A514" i="1"/>
  <c r="A514" i="4" s="1"/>
  <c r="C513" i="7"/>
  <c r="A514" i="7" s="1"/>
  <c r="B513" i="7"/>
  <c r="D513" i="7" s="1"/>
  <c r="A1860" i="1" l="1"/>
  <c r="A1860" i="4" s="1"/>
  <c r="B1861" i="1"/>
  <c r="Y515" i="1"/>
  <c r="A515" i="1"/>
  <c r="A515" i="4" s="1"/>
  <c r="B514" i="7"/>
  <c r="D514" i="7" s="1"/>
  <c r="C514" i="7"/>
  <c r="A515" i="7" s="1"/>
  <c r="A1861" i="1" l="1"/>
  <c r="A1861" i="4" s="1"/>
  <c r="B1862" i="1"/>
  <c r="Y516" i="1"/>
  <c r="A516" i="1"/>
  <c r="A516" i="4" s="1"/>
  <c r="C515" i="7"/>
  <c r="A516" i="7" s="1"/>
  <c r="B515" i="7"/>
  <c r="D515" i="7" s="1"/>
  <c r="B1863" i="1" l="1"/>
  <c r="A1862" i="1"/>
  <c r="A1862" i="4" s="1"/>
  <c r="Y517" i="1"/>
  <c r="A517" i="1"/>
  <c r="A517" i="4" s="1"/>
  <c r="C516" i="7"/>
  <c r="A517" i="7" s="1"/>
  <c r="B516" i="7"/>
  <c r="D516" i="7" s="1"/>
  <c r="A1863" i="1" l="1"/>
  <c r="A1863" i="4" s="1"/>
  <c r="B1864" i="1"/>
  <c r="Y518" i="1"/>
  <c r="A518" i="1"/>
  <c r="A518" i="4" s="1"/>
  <c r="B517" i="7"/>
  <c r="D517" i="7" s="1"/>
  <c r="C517" i="7"/>
  <c r="A518" i="7" s="1"/>
  <c r="A1864" i="1" l="1"/>
  <c r="A1864" i="4" s="1"/>
  <c r="B1865" i="1"/>
  <c r="Y519" i="1"/>
  <c r="A519" i="1"/>
  <c r="A519" i="4" s="1"/>
  <c r="C518" i="7"/>
  <c r="A519" i="7" s="1"/>
  <c r="B518" i="7"/>
  <c r="D518" i="7" s="1"/>
  <c r="B1866" i="1" l="1"/>
  <c r="A1865" i="1"/>
  <c r="A1865" i="4" s="1"/>
  <c r="Y520" i="1"/>
  <c r="A520" i="1"/>
  <c r="A520" i="4" s="1"/>
  <c r="C519" i="7"/>
  <c r="A520" i="7" s="1"/>
  <c r="B519" i="7"/>
  <c r="D519" i="7" s="1"/>
  <c r="B1867" i="1" l="1"/>
  <c r="A1866" i="1"/>
  <c r="A1866" i="4" s="1"/>
  <c r="Y521" i="1"/>
  <c r="A521" i="1"/>
  <c r="A521" i="4" s="1"/>
  <c r="B520" i="7"/>
  <c r="D520" i="7" s="1"/>
  <c r="C520" i="7"/>
  <c r="A521" i="7" s="1"/>
  <c r="A1867" i="1" l="1"/>
  <c r="A1867" i="4" s="1"/>
  <c r="B1868" i="1"/>
  <c r="Y522" i="1"/>
  <c r="A522" i="1"/>
  <c r="A522" i="4" s="1"/>
  <c r="B521" i="7"/>
  <c r="D521" i="7" s="1"/>
  <c r="C521" i="7"/>
  <c r="A522" i="7" s="1"/>
  <c r="B1869" i="1" l="1"/>
  <c r="A1868" i="1"/>
  <c r="A1868" i="4" s="1"/>
  <c r="Y523" i="1"/>
  <c r="A523" i="1"/>
  <c r="A523" i="4" s="1"/>
  <c r="C522" i="7"/>
  <c r="A523" i="7" s="1"/>
  <c r="B522" i="7"/>
  <c r="D522" i="7" s="1"/>
  <c r="B1870" i="1" l="1"/>
  <c r="A1869" i="1"/>
  <c r="A1869" i="4" s="1"/>
  <c r="Y524" i="1"/>
  <c r="A524" i="1"/>
  <c r="A524" i="4" s="1"/>
  <c r="B523" i="7"/>
  <c r="D523" i="7" s="1"/>
  <c r="C523" i="7"/>
  <c r="A524" i="7" s="1"/>
  <c r="A1870" i="1" l="1"/>
  <c r="A1870" i="4" s="1"/>
  <c r="B1871" i="1"/>
  <c r="Y525" i="1"/>
  <c r="M525" i="1"/>
  <c r="Z525" i="1" s="1"/>
  <c r="A525" i="1"/>
  <c r="A525" i="4" s="1"/>
  <c r="E525" i="1"/>
  <c r="F525" i="1" s="1"/>
  <c r="P525" i="1" s="1"/>
  <c r="C524" i="7"/>
  <c r="A525" i="7" s="1"/>
  <c r="B524" i="7"/>
  <c r="D524" i="7" s="1"/>
  <c r="A1871" i="1" l="1"/>
  <c r="A1871" i="4" s="1"/>
  <c r="B1872" i="1"/>
  <c r="Y526" i="1"/>
  <c r="A526" i="1"/>
  <c r="A526" i="4" s="1"/>
  <c r="E526" i="1"/>
  <c r="F526" i="1" s="1"/>
  <c r="P526" i="1" s="1"/>
  <c r="M526" i="1"/>
  <c r="Z526" i="1" s="1"/>
  <c r="C525" i="7"/>
  <c r="A526" i="7" s="1"/>
  <c r="B525" i="7"/>
  <c r="D525" i="7" s="1"/>
  <c r="A1872" i="1" l="1"/>
  <c r="A1872" i="4" s="1"/>
  <c r="B1873" i="1"/>
  <c r="Y527" i="1"/>
  <c r="E527" i="1"/>
  <c r="F527" i="1" s="1"/>
  <c r="P527" i="1" s="1"/>
  <c r="M527" i="1"/>
  <c r="Z527" i="1" s="1"/>
  <c r="A527" i="1"/>
  <c r="A527" i="4" s="1"/>
  <c r="B526" i="7"/>
  <c r="D526" i="7" s="1"/>
  <c r="C526" i="7"/>
  <c r="A527" i="7" s="1"/>
  <c r="A1873" i="1" l="1"/>
  <c r="A1873" i="4" s="1"/>
  <c r="B1874" i="1"/>
  <c r="Y528" i="1"/>
  <c r="M528" i="1"/>
  <c r="Z528" i="1" s="1"/>
  <c r="E528" i="1"/>
  <c r="F528" i="1" s="1"/>
  <c r="P528" i="1" s="1"/>
  <c r="A528" i="1"/>
  <c r="A528" i="4" s="1"/>
  <c r="B527" i="7"/>
  <c r="D527" i="7" s="1"/>
  <c r="C527" i="7"/>
  <c r="A528" i="7" s="1"/>
  <c r="A1874" i="1" l="1"/>
  <c r="A1874" i="4" s="1"/>
  <c r="B1875" i="1"/>
  <c r="Y529" i="1"/>
  <c r="M529" i="1"/>
  <c r="Z529" i="1" s="1"/>
  <c r="E529" i="1"/>
  <c r="F529" i="1" s="1"/>
  <c r="P529" i="1" s="1"/>
  <c r="A529" i="1"/>
  <c r="A529" i="4" s="1"/>
  <c r="C528" i="7"/>
  <c r="A529" i="7" s="1"/>
  <c r="B528" i="7"/>
  <c r="D528" i="7" s="1"/>
  <c r="A1875" i="1" l="1"/>
  <c r="A1875" i="4" s="1"/>
  <c r="B1876" i="1"/>
  <c r="Y530" i="1"/>
  <c r="E530" i="1"/>
  <c r="F530" i="1" s="1"/>
  <c r="P530" i="1" s="1"/>
  <c r="A530" i="1"/>
  <c r="A530" i="4" s="1"/>
  <c r="M530" i="1"/>
  <c r="Z530" i="1" s="1"/>
  <c r="C529" i="7"/>
  <c r="A530" i="7" s="1"/>
  <c r="B529" i="7"/>
  <c r="D529" i="7" s="1"/>
  <c r="A1876" i="1" l="1"/>
  <c r="A1876" i="4" s="1"/>
  <c r="B1877" i="1"/>
  <c r="Y531" i="1"/>
  <c r="E531" i="1"/>
  <c r="F531" i="1" s="1"/>
  <c r="P531" i="1" s="1"/>
  <c r="A531" i="1"/>
  <c r="A531" i="4" s="1"/>
  <c r="M531" i="1"/>
  <c r="Z531" i="1" s="1"/>
  <c r="B530" i="7"/>
  <c r="D530" i="7" s="1"/>
  <c r="C530" i="7"/>
  <c r="A531" i="7" s="1"/>
  <c r="A1877" i="1" l="1"/>
  <c r="A1877" i="4" s="1"/>
  <c r="B1878" i="1"/>
  <c r="Y532" i="1"/>
  <c r="M532" i="1"/>
  <c r="Z532" i="1" s="1"/>
  <c r="E532" i="1"/>
  <c r="F532" i="1" s="1"/>
  <c r="P532" i="1" s="1"/>
  <c r="A532" i="1"/>
  <c r="A532" i="4" s="1"/>
  <c r="B531" i="7"/>
  <c r="D531" i="7" s="1"/>
  <c r="C531" i="7"/>
  <c r="A532" i="7" s="1"/>
  <c r="B1879" i="1" l="1"/>
  <c r="A1878" i="1"/>
  <c r="A1878" i="4" s="1"/>
  <c r="Y533" i="1"/>
  <c r="E533" i="1"/>
  <c r="F533" i="1" s="1"/>
  <c r="P533" i="1" s="1"/>
  <c r="M533" i="1"/>
  <c r="Z533" i="1" s="1"/>
  <c r="A533" i="1"/>
  <c r="A533" i="4" s="1"/>
  <c r="C532" i="7"/>
  <c r="A533" i="7" s="1"/>
  <c r="B532" i="7"/>
  <c r="D532" i="7" s="1"/>
  <c r="A1879" i="1" l="1"/>
  <c r="A1879" i="4" s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534" i="4" l="1"/>
  <c r="A1880" i="1"/>
  <c r="A1880" i="4" s="1"/>
  <c r="B1881" i="1"/>
  <c r="Y535" i="1"/>
  <c r="M535" i="1"/>
  <c r="Z535" i="1" s="1"/>
  <c r="A535" i="1"/>
  <c r="E535" i="1"/>
  <c r="C534" i="7"/>
  <c r="A535" i="7" s="1"/>
  <c r="B534" i="7"/>
  <c r="D534" i="7" s="1"/>
  <c r="A535" i="4" l="1"/>
  <c r="B1882" i="1"/>
  <c r="A1881" i="1"/>
  <c r="A1881" i="4" s="1"/>
  <c r="F535" i="1"/>
  <c r="P535" i="1" s="1"/>
  <c r="Y536" i="1"/>
  <c r="A536" i="1"/>
  <c r="A536" i="4" s="1"/>
  <c r="E536" i="1"/>
  <c r="F536" i="1" s="1"/>
  <c r="P536" i="1" s="1"/>
  <c r="M536" i="1"/>
  <c r="Z536" i="1" s="1"/>
  <c r="C535" i="7"/>
  <c r="A536" i="7" s="1"/>
  <c r="B535" i="7"/>
  <c r="D535" i="7" s="1"/>
  <c r="A1882" i="1" l="1"/>
  <c r="A1882" i="4" s="1"/>
  <c r="B1883" i="1"/>
  <c r="Y537" i="1"/>
  <c r="E537" i="1"/>
  <c r="F537" i="1" s="1"/>
  <c r="P537" i="1" s="1"/>
  <c r="A537" i="1"/>
  <c r="A537" i="4" s="1"/>
  <c r="M537" i="1"/>
  <c r="Z537" i="1" s="1"/>
  <c r="C536" i="7"/>
  <c r="A537" i="7" s="1"/>
  <c r="B536" i="7"/>
  <c r="D536" i="7" s="1"/>
  <c r="A1883" i="1" l="1"/>
  <c r="A1883" i="4" s="1"/>
  <c r="B1884" i="1"/>
  <c r="Y538" i="1"/>
  <c r="E538" i="1"/>
  <c r="F538" i="1" s="1"/>
  <c r="P538" i="1" s="1"/>
  <c r="A538" i="1"/>
  <c r="A538" i="4" s="1"/>
  <c r="M538" i="1"/>
  <c r="Z538" i="1" s="1"/>
  <c r="B537" i="7"/>
  <c r="D537" i="7" s="1"/>
  <c r="C537" i="7"/>
  <c r="A538" i="7" s="1"/>
  <c r="A1884" i="1" l="1"/>
  <c r="A1884" i="4" s="1"/>
  <c r="B1885" i="1"/>
  <c r="Y539" i="1"/>
  <c r="M539" i="1"/>
  <c r="Z539" i="1" s="1"/>
  <c r="E539" i="1"/>
  <c r="F539" i="1" s="1"/>
  <c r="P539" i="1" s="1"/>
  <c r="A539" i="1"/>
  <c r="A539" i="4" s="1"/>
  <c r="B538" i="7"/>
  <c r="D538" i="7" s="1"/>
  <c r="C538" i="7"/>
  <c r="A539" i="7" s="1"/>
  <c r="A1885" i="1" l="1"/>
  <c r="A1885" i="4" s="1"/>
  <c r="B1886" i="1"/>
  <c r="Y540" i="1"/>
  <c r="M540" i="1"/>
  <c r="Z540" i="1" s="1"/>
  <c r="E540" i="1"/>
  <c r="F540" i="1" s="1"/>
  <c r="P540" i="1" s="1"/>
  <c r="A540" i="1"/>
  <c r="A540" i="4" s="1"/>
  <c r="C539" i="7"/>
  <c r="A540" i="7" s="1"/>
  <c r="B539" i="7"/>
  <c r="D539" i="7" s="1"/>
  <c r="A1886" i="1" l="1"/>
  <c r="A1886" i="4" s="1"/>
  <c r="B1887" i="1"/>
  <c r="Y541" i="1"/>
  <c r="M541" i="1"/>
  <c r="Z541" i="1" s="1"/>
  <c r="E541" i="1"/>
  <c r="F541" i="1" s="1"/>
  <c r="P541" i="1" s="1"/>
  <c r="A541" i="1"/>
  <c r="A541" i="4" s="1"/>
  <c r="C540" i="7"/>
  <c r="A541" i="7" s="1"/>
  <c r="B540" i="7"/>
  <c r="D540" i="7" s="1"/>
  <c r="A1887" i="1" l="1"/>
  <c r="A1887" i="4" s="1"/>
  <c r="B1888" i="1"/>
  <c r="Y542" i="1"/>
  <c r="M542" i="1"/>
  <c r="Z542" i="1" s="1"/>
  <c r="A542" i="1"/>
  <c r="A542" i="4" s="1"/>
  <c r="E542" i="1"/>
  <c r="F542" i="1" s="1"/>
  <c r="P542" i="1" s="1"/>
  <c r="C541" i="7"/>
  <c r="A542" i="7" s="1"/>
  <c r="B541" i="7"/>
  <c r="D541" i="7" s="1"/>
  <c r="A1888" i="1" l="1"/>
  <c r="A1888" i="4" s="1"/>
  <c r="B1889" i="1"/>
  <c r="Y543" i="1"/>
  <c r="M543" i="1"/>
  <c r="Z543" i="1" s="1"/>
  <c r="E543" i="1"/>
  <c r="F543" i="1" s="1"/>
  <c r="P543" i="1" s="1"/>
  <c r="A543" i="1"/>
  <c r="A543" i="4" s="1"/>
  <c r="B542" i="7"/>
  <c r="D542" i="7" s="1"/>
  <c r="C542" i="7"/>
  <c r="A543" i="7" s="1"/>
  <c r="A1889" i="1" l="1"/>
  <c r="A1889" i="4" s="1"/>
  <c r="B1890" i="1"/>
  <c r="Y544" i="1"/>
  <c r="E544" i="1"/>
  <c r="F544" i="1" s="1"/>
  <c r="P544" i="1" s="1"/>
  <c r="M544" i="1"/>
  <c r="Z544" i="1" s="1"/>
  <c r="A544" i="1"/>
  <c r="A544" i="4" s="1"/>
  <c r="C543" i="7"/>
  <c r="A544" i="7" s="1"/>
  <c r="B543" i="7"/>
  <c r="D543" i="7" s="1"/>
  <c r="B1891" i="1" l="1"/>
  <c r="A1890" i="1"/>
  <c r="A1890" i="4" s="1"/>
  <c r="Y545" i="1"/>
  <c r="E545" i="1"/>
  <c r="F545" i="1" s="1"/>
  <c r="P545" i="1" s="1"/>
  <c r="A545" i="1"/>
  <c r="A545" i="4" s="1"/>
  <c r="M545" i="1"/>
  <c r="Z545" i="1" s="1"/>
  <c r="B544" i="7"/>
  <c r="D544" i="7" s="1"/>
  <c r="C544" i="7"/>
  <c r="A545" i="7" s="1"/>
  <c r="A1891" i="1" l="1"/>
  <c r="A1891" i="4" s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546" i="4" l="1"/>
  <c r="A1892" i="1"/>
  <c r="A1892" i="4" s="1"/>
  <c r="B1893" i="1"/>
  <c r="Y547" i="1"/>
  <c r="A547" i="1"/>
  <c r="E547" i="1"/>
  <c r="M547" i="1"/>
  <c r="Z547" i="1" s="1"/>
  <c r="C546" i="7"/>
  <c r="A547" i="7" s="1"/>
  <c r="B546" i="7"/>
  <c r="D546" i="7" s="1"/>
  <c r="A547" i="4" l="1"/>
  <c r="B1894" i="1"/>
  <c r="A1893" i="1"/>
  <c r="A1893" i="4" s="1"/>
  <c r="F547" i="1"/>
  <c r="Y548" i="1"/>
  <c r="A548" i="1"/>
  <c r="A548" i="4" s="1"/>
  <c r="C547" i="7"/>
  <c r="A548" i="7" s="1"/>
  <c r="B547" i="7"/>
  <c r="D547" i="7" s="1"/>
  <c r="A1894" i="1" l="1"/>
  <c r="A1894" i="4" s="1"/>
  <c r="B1895" i="1"/>
  <c r="Y549" i="1"/>
  <c r="A549" i="1"/>
  <c r="A549" i="4" s="1"/>
  <c r="P547" i="1"/>
  <c r="B548" i="7"/>
  <c r="D548" i="7" s="1"/>
  <c r="C548" i="7"/>
  <c r="A549" i="7" s="1"/>
  <c r="A1895" i="1" l="1"/>
  <c r="A1895" i="4" s="1"/>
  <c r="B1896" i="1"/>
  <c r="Y550" i="1"/>
  <c r="A550" i="1"/>
  <c r="A550" i="4" s="1"/>
  <c r="C549" i="7"/>
  <c r="A550" i="7" s="1"/>
  <c r="B549" i="7"/>
  <c r="D549" i="7" s="1"/>
  <c r="A1896" i="1" l="1"/>
  <c r="A1896" i="4" s="1"/>
  <c r="B1897" i="1"/>
  <c r="Y551" i="1"/>
  <c r="A551" i="1"/>
  <c r="A551" i="4" s="1"/>
  <c r="C550" i="7"/>
  <c r="A551" i="7" s="1"/>
  <c r="B550" i="7"/>
  <c r="D550" i="7" s="1"/>
  <c r="A1897" i="1" l="1"/>
  <c r="A1897" i="4" s="1"/>
  <c r="B1898" i="1"/>
  <c r="Y552" i="1"/>
  <c r="A552" i="1"/>
  <c r="A552" i="4" s="1"/>
  <c r="C551" i="7"/>
  <c r="A552" i="7" s="1"/>
  <c r="B551" i="7"/>
  <c r="D551" i="7" s="1"/>
  <c r="A1898" i="1" l="1"/>
  <c r="A1898" i="4" s="1"/>
  <c r="B1899" i="1"/>
  <c r="Y553" i="1"/>
  <c r="A553" i="1"/>
  <c r="A553" i="4" s="1"/>
  <c r="C552" i="7"/>
  <c r="A553" i="7" s="1"/>
  <c r="B552" i="7"/>
  <c r="D552" i="7" s="1"/>
  <c r="A1899" i="1" l="1"/>
  <c r="A1899" i="4" s="1"/>
  <c r="B1900" i="1"/>
  <c r="Y554" i="1"/>
  <c r="A554" i="1"/>
  <c r="A554" i="4" s="1"/>
  <c r="C553" i="7"/>
  <c r="A554" i="7" s="1"/>
  <c r="B553" i="7"/>
  <c r="D553" i="7" s="1"/>
  <c r="A1900" i="1" l="1"/>
  <c r="A1900" i="4" s="1"/>
  <c r="B1901" i="1"/>
  <c r="Y555" i="1"/>
  <c r="A555" i="1"/>
  <c r="A555" i="4" s="1"/>
  <c r="C554" i="7"/>
  <c r="A555" i="7" s="1"/>
  <c r="B554" i="7"/>
  <c r="D554" i="7" s="1"/>
  <c r="A1901" i="1" l="1"/>
  <c r="A1901" i="4" s="1"/>
  <c r="B1902" i="1"/>
  <c r="Y556" i="1"/>
  <c r="A556" i="1"/>
  <c r="A556" i="4" s="1"/>
  <c r="B555" i="7"/>
  <c r="D555" i="7" s="1"/>
  <c r="C555" i="7"/>
  <c r="A556" i="7" s="1"/>
  <c r="B1903" i="1" l="1"/>
  <c r="A1902" i="1"/>
  <c r="A1902" i="4" s="1"/>
  <c r="Y557" i="1"/>
  <c r="A557" i="1"/>
  <c r="A557" i="4" s="1"/>
  <c r="C556" i="7"/>
  <c r="A557" i="7" s="1"/>
  <c r="B556" i="7"/>
  <c r="D556" i="7" s="1"/>
  <c r="A1903" i="1" l="1"/>
  <c r="A1903" i="4" s="1"/>
  <c r="B1904" i="1"/>
  <c r="Y558" i="1"/>
  <c r="A558" i="1"/>
  <c r="A558" i="4" s="1"/>
  <c r="C557" i="7"/>
  <c r="A558" i="7" s="1"/>
  <c r="B557" i="7"/>
  <c r="D557" i="7" s="1"/>
  <c r="A1904" i="1" l="1"/>
  <c r="A1904" i="4" s="1"/>
  <c r="B1905" i="1"/>
  <c r="Y559" i="1"/>
  <c r="A559" i="1"/>
  <c r="A559" i="4" s="1"/>
  <c r="C558" i="7"/>
  <c r="A559" i="7" s="1"/>
  <c r="B558" i="7"/>
  <c r="D558" i="7" s="1"/>
  <c r="B1906" i="1" l="1"/>
  <c r="A1905" i="1"/>
  <c r="A1905" i="4" s="1"/>
  <c r="Y560" i="1"/>
  <c r="A560" i="1"/>
  <c r="A560" i="4" s="1"/>
  <c r="C559" i="7"/>
  <c r="A560" i="7" s="1"/>
  <c r="B559" i="7"/>
  <c r="D559" i="7" s="1"/>
  <c r="A1906" i="1" l="1"/>
  <c r="A1906" i="4" s="1"/>
  <c r="B1907" i="1"/>
  <c r="Y561" i="1"/>
  <c r="A561" i="1"/>
  <c r="A561" i="4" s="1"/>
  <c r="C560" i="7"/>
  <c r="A561" i="7" s="1"/>
  <c r="B560" i="7"/>
  <c r="D560" i="7" s="1"/>
  <c r="A1907" i="1" l="1"/>
  <c r="A1907" i="4" s="1"/>
  <c r="B1908" i="1"/>
  <c r="Y562" i="1"/>
  <c r="A562" i="1"/>
  <c r="A562" i="4" s="1"/>
  <c r="C561" i="7"/>
  <c r="A562" i="7" s="1"/>
  <c r="B561" i="7"/>
  <c r="D561" i="7" s="1"/>
  <c r="A1908" i="1" l="1"/>
  <c r="A1908" i="4" s="1"/>
  <c r="B1909" i="1"/>
  <c r="Y563" i="1"/>
  <c r="A563" i="1"/>
  <c r="A563" i="4" s="1"/>
  <c r="B562" i="7"/>
  <c r="D562" i="7" s="1"/>
  <c r="C562" i="7"/>
  <c r="A563" i="7" s="1"/>
  <c r="A1909" i="1" l="1"/>
  <c r="A1909" i="4" s="1"/>
  <c r="B1910" i="1"/>
  <c r="Y564" i="1"/>
  <c r="A564" i="1"/>
  <c r="A564" i="4" s="1"/>
  <c r="M564" i="1"/>
  <c r="Z564" i="1" s="1"/>
  <c r="E564" i="1"/>
  <c r="F564" i="1" s="1"/>
  <c r="P564" i="1" s="1"/>
  <c r="C563" i="7"/>
  <c r="A564" i="7" s="1"/>
  <c r="B563" i="7"/>
  <c r="D563" i="7" s="1"/>
  <c r="A1910" i="1" l="1"/>
  <c r="A1910" i="4" s="1"/>
  <c r="B1911" i="1"/>
  <c r="Y565" i="1"/>
  <c r="E565" i="1"/>
  <c r="F565" i="1" s="1"/>
  <c r="P565" i="1" s="1"/>
  <c r="M565" i="1"/>
  <c r="Z565" i="1" s="1"/>
  <c r="A565" i="1"/>
  <c r="A565" i="4" s="1"/>
  <c r="C564" i="7"/>
  <c r="A565" i="7" s="1"/>
  <c r="B564" i="7"/>
  <c r="D564" i="7" s="1"/>
  <c r="A1911" i="1" l="1"/>
  <c r="A1911" i="4" s="1"/>
  <c r="B1912" i="1"/>
  <c r="Y566" i="1"/>
  <c r="E566" i="1"/>
  <c r="F566" i="1" s="1"/>
  <c r="P566" i="1" s="1"/>
  <c r="M566" i="1"/>
  <c r="Z566" i="1" s="1"/>
  <c r="A566" i="1"/>
  <c r="A566" i="4" s="1"/>
  <c r="C565" i="7"/>
  <c r="A566" i="7" s="1"/>
  <c r="B565" i="7"/>
  <c r="D565" i="7" s="1"/>
  <c r="A1912" i="1" l="1"/>
  <c r="A1912" i="4" s="1"/>
  <c r="B1913" i="1"/>
  <c r="Y567" i="1"/>
  <c r="E567" i="1"/>
  <c r="F567" i="1" s="1"/>
  <c r="P567" i="1" s="1"/>
  <c r="M567" i="1"/>
  <c r="Z567" i="1" s="1"/>
  <c r="A567" i="1"/>
  <c r="A567" i="4" s="1"/>
  <c r="B566" i="7"/>
  <c r="D566" i="7" s="1"/>
  <c r="C566" i="7"/>
  <c r="A567" i="7" s="1"/>
  <c r="A1913" i="1" l="1"/>
  <c r="A1913" i="4" s="1"/>
  <c r="B1914" i="1"/>
  <c r="Y568" i="1"/>
  <c r="E568" i="1"/>
  <c r="F568" i="1" s="1"/>
  <c r="P568" i="1" s="1"/>
  <c r="M568" i="1"/>
  <c r="Z568" i="1" s="1"/>
  <c r="A568" i="1"/>
  <c r="A568" i="4" s="1"/>
  <c r="C567" i="7"/>
  <c r="A568" i="7" s="1"/>
  <c r="B567" i="7"/>
  <c r="D567" i="7" s="1"/>
  <c r="B1915" i="1" l="1"/>
  <c r="A1914" i="1"/>
  <c r="A1914" i="4" s="1"/>
  <c r="Y569" i="1"/>
  <c r="E569" i="1"/>
  <c r="F569" i="1" s="1"/>
  <c r="P569" i="1" s="1"/>
  <c r="M569" i="1"/>
  <c r="Z569" i="1" s="1"/>
  <c r="A569" i="1"/>
  <c r="A569" i="4" s="1"/>
  <c r="C568" i="7"/>
  <c r="A569" i="7" s="1"/>
  <c r="B568" i="7"/>
  <c r="D568" i="7" s="1"/>
  <c r="A1915" i="1" l="1"/>
  <c r="A1915" i="4" s="1"/>
  <c r="B1916" i="1"/>
  <c r="Y570" i="1"/>
  <c r="A570" i="1"/>
  <c r="A570" i="4" s="1"/>
  <c r="E570" i="1"/>
  <c r="F570" i="1" s="1"/>
  <c r="P570" i="1" s="1"/>
  <c r="M570" i="1"/>
  <c r="Z570" i="1" s="1"/>
  <c r="C569" i="7"/>
  <c r="A570" i="7" s="1"/>
  <c r="B569" i="7"/>
  <c r="D569" i="7" s="1"/>
  <c r="A1916" i="1" l="1"/>
  <c r="A1916" i="4" s="1"/>
  <c r="B1917" i="1"/>
  <c r="Y571" i="1"/>
  <c r="E571" i="1"/>
  <c r="F571" i="1" s="1"/>
  <c r="P571" i="1" s="1"/>
  <c r="M571" i="1"/>
  <c r="Z571" i="1" s="1"/>
  <c r="A571" i="1"/>
  <c r="A571" i="4" s="1"/>
  <c r="C570" i="7"/>
  <c r="A571" i="7" s="1"/>
  <c r="B570" i="7"/>
  <c r="D570" i="7" s="1"/>
  <c r="B1918" i="1" l="1"/>
  <c r="A1917" i="1"/>
  <c r="A1917" i="4" s="1"/>
  <c r="Y572" i="1"/>
  <c r="A572" i="1"/>
  <c r="A572" i="4" s="1"/>
  <c r="C571" i="7"/>
  <c r="A572" i="7" s="1"/>
  <c r="B571" i="7"/>
  <c r="D571" i="7" s="1"/>
  <c r="A1918" i="1" l="1"/>
  <c r="A1918" i="4" s="1"/>
  <c r="B1919" i="1"/>
  <c r="Y573" i="1"/>
  <c r="A573" i="1"/>
  <c r="A573" i="4" s="1"/>
  <c r="C572" i="7"/>
  <c r="A573" i="7" s="1"/>
  <c r="B572" i="7"/>
  <c r="D572" i="7" s="1"/>
  <c r="A1919" i="1" l="1"/>
  <c r="A1919" i="4" s="1"/>
  <c r="B1920" i="1"/>
  <c r="Y574" i="1"/>
  <c r="A574" i="1"/>
  <c r="A574" i="4" s="1"/>
  <c r="B573" i="7"/>
  <c r="D573" i="7" s="1"/>
  <c r="C573" i="7"/>
  <c r="A574" i="7" s="1"/>
  <c r="A1920" i="1" l="1"/>
  <c r="A1920" i="4" s="1"/>
  <c r="B1921" i="1"/>
  <c r="Y575" i="1"/>
  <c r="A575" i="1"/>
  <c r="A575" i="4" s="1"/>
  <c r="C574" i="7"/>
  <c r="A575" i="7" s="1"/>
  <c r="B574" i="7"/>
  <c r="D574" i="7" s="1"/>
  <c r="Y1921" i="1" l="1"/>
  <c r="A1921" i="1"/>
  <c r="A1921" i="4" s="1"/>
  <c r="B1922" i="1"/>
  <c r="Y576" i="1"/>
  <c r="A576" i="1"/>
  <c r="A576" i="4" s="1"/>
  <c r="C575" i="7"/>
  <c r="A576" i="7" s="1"/>
  <c r="B575" i="7"/>
  <c r="D575" i="7" s="1"/>
  <c r="A1922" i="1" l="1"/>
  <c r="A1922" i="4" s="1"/>
  <c r="B1923" i="1"/>
  <c r="Y577" i="1"/>
  <c r="A577" i="1"/>
  <c r="A577" i="4" s="1"/>
  <c r="C576" i="7"/>
  <c r="A577" i="7" s="1"/>
  <c r="B576" i="7"/>
  <c r="D576" i="7" s="1"/>
  <c r="A1923" i="1" l="1"/>
  <c r="A1923" i="4" s="1"/>
  <c r="B1924" i="1"/>
  <c r="Y1923" i="1"/>
  <c r="Y578" i="1"/>
  <c r="A578" i="1"/>
  <c r="A578" i="4" s="1"/>
  <c r="C577" i="7"/>
  <c r="A578" i="7" s="1"/>
  <c r="B577" i="7"/>
  <c r="D577" i="7" s="1"/>
  <c r="A1924" i="1" l="1"/>
  <c r="A1924" i="4" s="1"/>
  <c r="B1925" i="1"/>
  <c r="Y579" i="1"/>
  <c r="A579" i="1"/>
  <c r="A579" i="4" s="1"/>
  <c r="C578" i="7"/>
  <c r="A579" i="7" s="1"/>
  <c r="B578" i="7"/>
  <c r="D578" i="7" s="1"/>
  <c r="Y1925" i="1" l="1"/>
  <c r="A1925" i="1"/>
  <c r="A1925" i="4" s="1"/>
  <c r="B1926" i="1"/>
  <c r="Y580" i="1"/>
  <c r="A580" i="1"/>
  <c r="A580" i="4" s="1"/>
  <c r="C579" i="7"/>
  <c r="A580" i="7" s="1"/>
  <c r="B579" i="7"/>
  <c r="D579" i="7" s="1"/>
  <c r="B1927" i="1" l="1"/>
  <c r="A1926" i="1"/>
  <c r="A1926" i="4" s="1"/>
  <c r="Y581" i="1"/>
  <c r="A581" i="1"/>
  <c r="A581" i="4" s="1"/>
  <c r="B580" i="7"/>
  <c r="D580" i="7" s="1"/>
  <c r="C580" i="7"/>
  <c r="A581" i="7" s="1"/>
  <c r="A1927" i="1" l="1"/>
  <c r="A1927" i="4" s="1"/>
  <c r="B1928" i="1"/>
  <c r="Y1927" i="1"/>
  <c r="Y582" i="1"/>
  <c r="A582" i="1"/>
  <c r="A582" i="4" s="1"/>
  <c r="C581" i="7"/>
  <c r="A582" i="7" s="1"/>
  <c r="B581" i="7"/>
  <c r="D581" i="7" s="1"/>
  <c r="Y1928" i="1" l="1"/>
  <c r="A1928" i="1"/>
  <c r="A1928" i="4" s="1"/>
  <c r="B1929" i="1"/>
  <c r="Y583" i="1"/>
  <c r="A583" i="1"/>
  <c r="A583" i="4" s="1"/>
  <c r="B582" i="7"/>
  <c r="D582" i="7" s="1"/>
  <c r="C582" i="7"/>
  <c r="A583" i="7" s="1"/>
  <c r="Y1929" i="1" l="1"/>
  <c r="A1929" i="1"/>
  <c r="A1929" i="4" s="1"/>
  <c r="B1930" i="1"/>
  <c r="Y584" i="1"/>
  <c r="A584" i="1"/>
  <c r="A584" i="4" s="1"/>
  <c r="C583" i="7"/>
  <c r="A584" i="7" s="1"/>
  <c r="B583" i="7"/>
  <c r="D583" i="7" s="1"/>
  <c r="A1930" i="1" l="1"/>
  <c r="A1930" i="4" s="1"/>
  <c r="Y1930" i="1"/>
  <c r="B1931" i="1"/>
  <c r="Y585" i="1"/>
  <c r="A585" i="1"/>
  <c r="A585" i="4" s="1"/>
  <c r="B584" i="7"/>
  <c r="D584" i="7" s="1"/>
  <c r="C584" i="7"/>
  <c r="A585" i="7" s="1"/>
  <c r="A1931" i="1" l="1"/>
  <c r="A1931" i="4" s="1"/>
  <c r="B1932" i="1"/>
  <c r="Y586" i="1"/>
  <c r="A586" i="1"/>
  <c r="A586" i="4" s="1"/>
  <c r="C585" i="7"/>
  <c r="A586" i="7" s="1"/>
  <c r="B585" i="7"/>
  <c r="D585" i="7" s="1"/>
  <c r="B1933" i="1" l="1"/>
  <c r="A1932" i="1"/>
  <c r="A1932" i="4" s="1"/>
  <c r="Y587" i="1"/>
  <c r="A587" i="1"/>
  <c r="A587" i="4" s="1"/>
  <c r="C586" i="7"/>
  <c r="A587" i="7" s="1"/>
  <c r="B586" i="7"/>
  <c r="D586" i="7" s="1"/>
  <c r="A1933" i="1" l="1"/>
  <c r="A1933" i="4" s="1"/>
  <c r="B1934" i="1"/>
  <c r="Y588" i="1"/>
  <c r="A588" i="1"/>
  <c r="A588" i="4" s="1"/>
  <c r="C587" i="7"/>
  <c r="A588" i="7" s="1"/>
  <c r="B587" i="7"/>
  <c r="D587" i="7" s="1"/>
  <c r="A1934" i="1" l="1"/>
  <c r="A1934" i="4" s="1"/>
  <c r="B1935" i="1"/>
  <c r="Y589" i="1"/>
  <c r="A589" i="1"/>
  <c r="A589" i="4" s="1"/>
  <c r="C588" i="7"/>
  <c r="A589" i="7" s="1"/>
  <c r="B588" i="7"/>
  <c r="D588" i="7" s="1"/>
  <c r="B1936" i="1" l="1"/>
  <c r="A1935" i="1"/>
  <c r="A1935" i="4" s="1"/>
  <c r="Y590" i="1"/>
  <c r="A590" i="1"/>
  <c r="A590" i="4" s="1"/>
  <c r="C589" i="7"/>
  <c r="A590" i="7" s="1"/>
  <c r="B589" i="7"/>
  <c r="D589" i="7" s="1"/>
  <c r="B1937" i="1" l="1"/>
  <c r="A1936" i="1"/>
  <c r="A1936" i="4" s="1"/>
  <c r="Y591" i="1"/>
  <c r="A591" i="1"/>
  <c r="A591" i="4" s="1"/>
  <c r="C590" i="7"/>
  <c r="A591" i="7" s="1"/>
  <c r="B590" i="7"/>
  <c r="D590" i="7" s="1"/>
  <c r="Y1937" i="1" l="1"/>
  <c r="A1937" i="1"/>
  <c r="A1937" i="4" s="1"/>
  <c r="B1938" i="1"/>
  <c r="Y592" i="1"/>
  <c r="A592" i="1"/>
  <c r="A592" i="4" s="1"/>
  <c r="B591" i="7"/>
  <c r="D591" i="7" s="1"/>
  <c r="C591" i="7"/>
  <c r="A592" i="7" s="1"/>
  <c r="A1938" i="1" l="1"/>
  <c r="A1938" i="4" s="1"/>
  <c r="B1939" i="1"/>
  <c r="Y593" i="1"/>
  <c r="A593" i="1"/>
  <c r="A593" i="4" s="1"/>
  <c r="C592" i="7"/>
  <c r="A593" i="7" s="1"/>
  <c r="B592" i="7"/>
  <c r="D592" i="7" s="1"/>
  <c r="B1940" i="1" l="1"/>
  <c r="A1939" i="1"/>
  <c r="A1939" i="4" s="1"/>
  <c r="Y594" i="1"/>
  <c r="A594" i="1"/>
  <c r="A594" i="4" s="1"/>
  <c r="C593" i="7"/>
  <c r="A594" i="7" s="1"/>
  <c r="B593" i="7"/>
  <c r="D593" i="7" s="1"/>
  <c r="A1940" i="1" l="1"/>
  <c r="A1940" i="4" s="1"/>
  <c r="B1941" i="1"/>
  <c r="Y595" i="1"/>
  <c r="A595" i="1"/>
  <c r="A595" i="4" s="1"/>
  <c r="C594" i="7"/>
  <c r="A595" i="7" s="1"/>
  <c r="B594" i="7"/>
  <c r="D594" i="7" s="1"/>
  <c r="A1941" i="1" l="1"/>
  <c r="A1941" i="4" s="1"/>
  <c r="B1942" i="1"/>
  <c r="Y596" i="1"/>
  <c r="A596" i="1"/>
  <c r="A596" i="4" s="1"/>
  <c r="B595" i="7"/>
  <c r="D595" i="7" s="1"/>
  <c r="C595" i="7"/>
  <c r="A596" i="7" s="1"/>
  <c r="B1943" i="1" l="1"/>
  <c r="A1942" i="1"/>
  <c r="A1942" i="4" s="1"/>
  <c r="Y597" i="1"/>
  <c r="A597" i="1"/>
  <c r="A597" i="4" s="1"/>
  <c r="B596" i="7"/>
  <c r="D596" i="7" s="1"/>
  <c r="C596" i="7"/>
  <c r="A597" i="7" s="1"/>
  <c r="A1943" i="1" l="1"/>
  <c r="A1943" i="4" s="1"/>
  <c r="B1944" i="1"/>
  <c r="Y598" i="1"/>
  <c r="A598" i="1"/>
  <c r="A598" i="4" s="1"/>
  <c r="C597" i="7"/>
  <c r="A598" i="7" s="1"/>
  <c r="B597" i="7"/>
  <c r="D597" i="7" s="1"/>
  <c r="B1945" i="1" l="1"/>
  <c r="A1944" i="1"/>
  <c r="A1944" i="4" s="1"/>
  <c r="Y599" i="1"/>
  <c r="A599" i="1"/>
  <c r="A599" i="4" s="1"/>
  <c r="B598" i="7"/>
  <c r="D598" i="7" s="1"/>
  <c r="C598" i="7"/>
  <c r="A599" i="7" s="1"/>
  <c r="B1946" i="1" l="1"/>
  <c r="A1945" i="1"/>
  <c r="A1945" i="4" s="1"/>
  <c r="Y600" i="1"/>
  <c r="A600" i="1"/>
  <c r="A600" i="4" s="1"/>
  <c r="C599" i="7"/>
  <c r="A600" i="7" s="1"/>
  <c r="B599" i="7"/>
  <c r="D599" i="7" s="1"/>
  <c r="A1946" i="1" l="1"/>
  <c r="A1946" i="4" s="1"/>
  <c r="B1947" i="1"/>
  <c r="Y601" i="1"/>
  <c r="A601" i="1"/>
  <c r="A601" i="4" s="1"/>
  <c r="C600" i="7"/>
  <c r="A601" i="7" s="1"/>
  <c r="B600" i="7"/>
  <c r="D600" i="7" s="1"/>
  <c r="B1948" i="1" l="1"/>
  <c r="A1947" i="1"/>
  <c r="A1947" i="4" s="1"/>
  <c r="Y602" i="1"/>
  <c r="A602" i="1"/>
  <c r="A602" i="4" s="1"/>
  <c r="C601" i="7"/>
  <c r="A602" i="7" s="1"/>
  <c r="B601" i="7"/>
  <c r="D601" i="7" s="1"/>
  <c r="B1949" i="1" l="1"/>
  <c r="A1948" i="1"/>
  <c r="A1948" i="4" s="1"/>
  <c r="Y603" i="1"/>
  <c r="A603" i="1"/>
  <c r="A603" i="4" s="1"/>
  <c r="B602" i="7"/>
  <c r="D602" i="7" s="1"/>
  <c r="C602" i="7"/>
  <c r="A603" i="7" s="1"/>
  <c r="A1949" i="1" l="1"/>
  <c r="A1949" i="4" s="1"/>
  <c r="B1950" i="1"/>
  <c r="Y604" i="1"/>
  <c r="A604" i="1"/>
  <c r="A604" i="4" s="1"/>
  <c r="C603" i="7"/>
  <c r="A604" i="7" s="1"/>
  <c r="B603" i="7"/>
  <c r="D603" i="7" s="1"/>
  <c r="B1951" i="1" l="1"/>
  <c r="A1950" i="1"/>
  <c r="A1950" i="4" s="1"/>
  <c r="Y605" i="1"/>
  <c r="A605" i="1"/>
  <c r="A605" i="4" s="1"/>
  <c r="C604" i="7"/>
  <c r="A605" i="7" s="1"/>
  <c r="B604" i="7"/>
  <c r="D604" i="7" s="1"/>
  <c r="B1952" i="1" l="1"/>
  <c r="A1951" i="1"/>
  <c r="A1951" i="4" s="1"/>
  <c r="Y606" i="1"/>
  <c r="A606" i="1"/>
  <c r="A606" i="4" s="1"/>
  <c r="C605" i="7"/>
  <c r="A606" i="7" s="1"/>
  <c r="B605" i="7"/>
  <c r="D605" i="7" s="1"/>
  <c r="A1952" i="1" l="1"/>
  <c r="A1952" i="4" s="1"/>
  <c r="B1953" i="1"/>
  <c r="B1954" i="1" s="1"/>
  <c r="Y607" i="1"/>
  <c r="A607" i="1"/>
  <c r="A607" i="4" s="1"/>
  <c r="C606" i="7"/>
  <c r="A607" i="7" s="1"/>
  <c r="B606" i="7"/>
  <c r="D606" i="7" s="1"/>
  <c r="Y1954" i="1" l="1"/>
  <c r="A1954" i="1"/>
  <c r="A1953" i="1"/>
  <c r="A1953" i="4" s="1"/>
  <c r="Y608" i="1"/>
  <c r="A608" i="1"/>
  <c r="A608" i="4" s="1"/>
  <c r="C607" i="7"/>
  <c r="A608" i="7" s="1"/>
  <c r="B607" i="7"/>
  <c r="D607" i="7" s="1"/>
  <c r="B1955" i="1" l="1"/>
  <c r="Y609" i="1"/>
  <c r="A609" i="1"/>
  <c r="A609" i="4" s="1"/>
  <c r="C608" i="7"/>
  <c r="A609" i="7" s="1"/>
  <c r="B608" i="7"/>
  <c r="D608" i="7" s="1"/>
  <c r="A1954" i="4" l="1"/>
  <c r="A1955" i="1"/>
  <c r="A1955" i="4" s="1"/>
  <c r="B1956" i="1"/>
  <c r="Y610" i="1"/>
  <c r="A610" i="1"/>
  <c r="A610" i="4" s="1"/>
  <c r="B609" i="7"/>
  <c r="D609" i="7" s="1"/>
  <c r="C609" i="7"/>
  <c r="A610" i="7" s="1"/>
  <c r="A1956" i="1" l="1"/>
  <c r="A1956" i="4" s="1"/>
  <c r="B1957" i="1"/>
  <c r="Y611" i="1"/>
  <c r="A611" i="1"/>
  <c r="A611" i="4" s="1"/>
  <c r="C610" i="7"/>
  <c r="A611" i="7" s="1"/>
  <c r="B610" i="7"/>
  <c r="D610" i="7" s="1"/>
  <c r="A1957" i="1" l="1"/>
  <c r="A1957" i="4" s="1"/>
  <c r="B1958" i="1"/>
  <c r="Y612" i="1"/>
  <c r="A612" i="1"/>
  <c r="A612" i="4" s="1"/>
  <c r="C611" i="7"/>
  <c r="A612" i="7" s="1"/>
  <c r="B611" i="7"/>
  <c r="D611" i="7" s="1"/>
  <c r="A1958" i="1" l="1"/>
  <c r="A1958" i="4" s="1"/>
  <c r="B1959" i="1"/>
  <c r="Y613" i="1"/>
  <c r="A613" i="1"/>
  <c r="A613" i="4" s="1"/>
  <c r="C612" i="7"/>
  <c r="A613" i="7" s="1"/>
  <c r="B612" i="7"/>
  <c r="D612" i="7" s="1"/>
  <c r="B1960" i="1" l="1"/>
  <c r="A1959" i="1"/>
  <c r="A1959" i="4" s="1"/>
  <c r="Y614" i="1"/>
  <c r="A614" i="1"/>
  <c r="A614" i="4" s="1"/>
  <c r="C613" i="7"/>
  <c r="A614" i="7" s="1"/>
  <c r="B613" i="7"/>
  <c r="D613" i="7" s="1"/>
  <c r="A1960" i="1" l="1"/>
  <c r="A1960" i="4" s="1"/>
  <c r="B1961" i="1"/>
  <c r="Y615" i="1"/>
  <c r="A615" i="1"/>
  <c r="A615" i="4" s="1"/>
  <c r="C614" i="7"/>
  <c r="A615" i="7" s="1"/>
  <c r="B614" i="7"/>
  <c r="D614" i="7" s="1"/>
  <c r="A1961" i="1" l="1"/>
  <c r="A1961" i="4" s="1"/>
  <c r="B1962" i="1"/>
  <c r="Y616" i="1"/>
  <c r="A616" i="1"/>
  <c r="A616" i="4" s="1"/>
  <c r="C615" i="7"/>
  <c r="A616" i="7" s="1"/>
  <c r="B615" i="7"/>
  <c r="D615" i="7" s="1"/>
  <c r="A1962" i="1" l="1"/>
  <c r="A1962" i="4" s="1"/>
  <c r="B1963" i="1"/>
  <c r="Y617" i="1"/>
  <c r="A617" i="1"/>
  <c r="A617" i="4" s="1"/>
  <c r="B616" i="7"/>
  <c r="D616" i="7" s="1"/>
  <c r="C616" i="7"/>
  <c r="A617" i="7" s="1"/>
  <c r="A1963" i="1" l="1"/>
  <c r="A1963" i="4" s="1"/>
  <c r="B1964" i="1"/>
  <c r="Y618" i="1"/>
  <c r="A618" i="1"/>
  <c r="A618" i="4" s="1"/>
  <c r="C617" i="7"/>
  <c r="A618" i="7" s="1"/>
  <c r="B617" i="7"/>
  <c r="D617" i="7" s="1"/>
  <c r="A1964" i="1" l="1"/>
  <c r="A1964" i="4" s="1"/>
  <c r="B1965" i="1"/>
  <c r="Y619" i="1"/>
  <c r="A619" i="1"/>
  <c r="A619" i="4" s="1"/>
  <c r="C618" i="7"/>
  <c r="A619" i="7" s="1"/>
  <c r="B618" i="7"/>
  <c r="D618" i="7" s="1"/>
  <c r="A1965" i="1" l="1"/>
  <c r="A1965" i="4" s="1"/>
  <c r="B1966" i="1"/>
  <c r="Y620" i="1"/>
  <c r="A620" i="1"/>
  <c r="A620" i="4" s="1"/>
  <c r="C619" i="7"/>
  <c r="A620" i="7" s="1"/>
  <c r="B619" i="7"/>
  <c r="D619" i="7" s="1"/>
  <c r="A1966" i="1" l="1"/>
  <c r="A1966" i="4" s="1"/>
  <c r="B1967" i="1"/>
  <c r="Y621" i="1"/>
  <c r="A621" i="1"/>
  <c r="A621" i="4" s="1"/>
  <c r="B620" i="7"/>
  <c r="D620" i="7" s="1"/>
  <c r="C620" i="7"/>
  <c r="A621" i="7" s="1"/>
  <c r="A1967" i="1" l="1"/>
  <c r="A1967" i="4" s="1"/>
  <c r="B1968" i="1"/>
  <c r="Y622" i="1"/>
  <c r="A622" i="1"/>
  <c r="A622" i="4" s="1"/>
  <c r="C621" i="7"/>
  <c r="A622" i="7" s="1"/>
  <c r="B621" i="7"/>
  <c r="D621" i="7" s="1"/>
  <c r="B1969" i="1" l="1"/>
  <c r="A1968" i="1"/>
  <c r="A1968" i="4" s="1"/>
  <c r="Y623" i="1"/>
  <c r="A623" i="1"/>
  <c r="A623" i="4" s="1"/>
  <c r="C622" i="7"/>
  <c r="A623" i="7" s="1"/>
  <c r="B622" i="7"/>
  <c r="D622" i="7" s="1"/>
  <c r="A1969" i="1" l="1"/>
  <c r="A1969" i="4" s="1"/>
  <c r="B1970" i="1"/>
  <c r="Y624" i="1"/>
  <c r="A624" i="1"/>
  <c r="A624" i="4" s="1"/>
  <c r="C623" i="7"/>
  <c r="A624" i="7" s="1"/>
  <c r="B623" i="7"/>
  <c r="D623" i="7" s="1"/>
  <c r="A1970" i="1" l="1"/>
  <c r="A1970" i="4" s="1"/>
  <c r="B1971" i="1"/>
  <c r="Y625" i="1"/>
  <c r="A625" i="1"/>
  <c r="A625" i="4" s="1"/>
  <c r="C624" i="7"/>
  <c r="A625" i="7" s="1"/>
  <c r="B624" i="7"/>
  <c r="D624" i="7" s="1"/>
  <c r="B1972" i="1" l="1"/>
  <c r="A1971" i="1"/>
  <c r="A1971" i="4" s="1"/>
  <c r="Y626" i="1"/>
  <c r="A626" i="1"/>
  <c r="A626" i="4" s="1"/>
  <c r="B625" i="7"/>
  <c r="D625" i="7" s="1"/>
  <c r="C625" i="7"/>
  <c r="A626" i="7" s="1"/>
  <c r="A1972" i="1" l="1"/>
  <c r="A1972" i="4" s="1"/>
  <c r="B1973" i="1"/>
  <c r="Y627" i="1"/>
  <c r="A627" i="1"/>
  <c r="A627" i="4" s="1"/>
  <c r="C626" i="7"/>
  <c r="A627" i="7" s="1"/>
  <c r="B626" i="7"/>
  <c r="D626" i="7" s="1"/>
  <c r="A1973" i="1" l="1"/>
  <c r="A1973" i="4" s="1"/>
  <c r="B1974" i="1"/>
  <c r="Y628" i="1"/>
  <c r="A628" i="1"/>
  <c r="A628" i="4" s="1"/>
  <c r="B627" i="7"/>
  <c r="D627" i="7" s="1"/>
  <c r="C627" i="7"/>
  <c r="A628" i="7" s="1"/>
  <c r="A1974" i="1" l="1"/>
  <c r="A1974" i="4" s="1"/>
  <c r="B1975" i="1"/>
  <c r="Y629" i="1"/>
  <c r="A629" i="1"/>
  <c r="A629" i="4" s="1"/>
  <c r="C628" i="7"/>
  <c r="A629" i="7" s="1"/>
  <c r="B628" i="7"/>
  <c r="D628" i="7" s="1"/>
  <c r="A1975" i="1" l="1"/>
  <c r="A1975" i="4" s="1"/>
  <c r="B1976" i="1"/>
  <c r="Y630" i="1"/>
  <c r="A630" i="1"/>
  <c r="A630" i="4" s="1"/>
  <c r="C629" i="7"/>
  <c r="A630" i="7" s="1"/>
  <c r="B629" i="7"/>
  <c r="D629" i="7" s="1"/>
  <c r="A1976" i="1" l="1"/>
  <c r="A1976" i="4" s="1"/>
  <c r="B1977" i="1"/>
  <c r="Y631" i="1"/>
  <c r="A631" i="1"/>
  <c r="A631" i="4" s="1"/>
  <c r="C630" i="7"/>
  <c r="A631" i="7" s="1"/>
  <c r="B630" i="7"/>
  <c r="D630" i="7" s="1"/>
  <c r="A1977" i="1" l="1"/>
  <c r="A1977" i="4" s="1"/>
  <c r="B1978" i="1"/>
  <c r="Y632" i="1"/>
  <c r="A632" i="1"/>
  <c r="A632" i="4" s="1"/>
  <c r="C631" i="7"/>
  <c r="A632" i="7" s="1"/>
  <c r="B631" i="7"/>
  <c r="D631" i="7" s="1"/>
  <c r="A1978" i="1" l="1"/>
  <c r="A1978" i="4" s="1"/>
  <c r="B1979" i="1"/>
  <c r="Y633" i="1"/>
  <c r="A633" i="1"/>
  <c r="A633" i="4" s="1"/>
  <c r="B632" i="7"/>
  <c r="D632" i="7" s="1"/>
  <c r="C632" i="7"/>
  <c r="A633" i="7" s="1"/>
  <c r="A1979" i="1" l="1"/>
  <c r="A1979" i="4" s="1"/>
  <c r="B1980" i="1"/>
  <c r="Y634" i="1"/>
  <c r="A634" i="1"/>
  <c r="A634" i="4" s="1"/>
  <c r="C633" i="7"/>
  <c r="A634" i="7" s="1"/>
  <c r="B633" i="7"/>
  <c r="D633" i="7" s="1"/>
  <c r="B1981" i="1" l="1"/>
  <c r="A1980" i="1"/>
  <c r="A1980" i="4" s="1"/>
  <c r="Y635" i="1"/>
  <c r="E635" i="1"/>
  <c r="F635" i="1" s="1"/>
  <c r="P635" i="1" s="1"/>
  <c r="A635" i="1"/>
  <c r="A635" i="4" s="1"/>
  <c r="M635" i="1"/>
  <c r="Z635" i="1" s="1"/>
  <c r="B634" i="7"/>
  <c r="D634" i="7" s="1"/>
  <c r="C634" i="7"/>
  <c r="A635" i="7" s="1"/>
  <c r="B1982" i="1" l="1"/>
  <c r="A1981" i="1"/>
  <c r="A1981" i="4" s="1"/>
  <c r="Y636" i="1"/>
  <c r="A636" i="1"/>
  <c r="A636" i="4" s="1"/>
  <c r="C635" i="7"/>
  <c r="A636" i="7" s="1"/>
  <c r="B635" i="7"/>
  <c r="D635" i="7" s="1"/>
  <c r="A1982" i="1" l="1"/>
  <c r="A1982" i="4" s="1"/>
  <c r="B1983" i="1"/>
  <c r="Y637" i="1"/>
  <c r="A637" i="1"/>
  <c r="A637" i="4" s="1"/>
  <c r="C636" i="7"/>
  <c r="A637" i="7" s="1"/>
  <c r="B636" i="7"/>
  <c r="D636" i="7" s="1"/>
  <c r="B1984" i="1" l="1"/>
  <c r="A1983" i="1"/>
  <c r="A1983" i="4" s="1"/>
  <c r="Y638" i="1"/>
  <c r="A638" i="1"/>
  <c r="A638" i="4" s="1"/>
  <c r="C637" i="7"/>
  <c r="A638" i="7" s="1"/>
  <c r="B637" i="7"/>
  <c r="D637" i="7" s="1"/>
  <c r="B1985" i="1" l="1"/>
  <c r="A1984" i="1"/>
  <c r="A1984" i="4" s="1"/>
  <c r="Y639" i="1"/>
  <c r="A639" i="1"/>
  <c r="A639" i="4" s="1"/>
  <c r="B638" i="7"/>
  <c r="D638" i="7" s="1"/>
  <c r="C638" i="7"/>
  <c r="A639" i="7" s="1"/>
  <c r="A1985" i="1" l="1"/>
  <c r="A1985" i="4" s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640" i="4" l="1"/>
  <c r="A1986" i="1"/>
  <c r="A1986" i="4" s="1"/>
  <c r="B1987" i="1"/>
  <c r="Y641" i="1"/>
  <c r="A641" i="1"/>
  <c r="A641" i="4" s="1"/>
  <c r="C640" i="7"/>
  <c r="A641" i="7" s="1"/>
  <c r="B640" i="7"/>
  <c r="D640" i="7" s="1"/>
  <c r="A1987" i="1" l="1"/>
  <c r="A1987" i="4" s="1"/>
  <c r="B1988" i="1"/>
  <c r="Y642" i="1"/>
  <c r="A642" i="1"/>
  <c r="A642" i="4" s="1"/>
  <c r="C641" i="7"/>
  <c r="A642" i="7" s="1"/>
  <c r="B641" i="7"/>
  <c r="D641" i="7" s="1"/>
  <c r="A1988" i="1" l="1"/>
  <c r="A1988" i="4" s="1"/>
  <c r="B1989" i="1"/>
  <c r="Y643" i="1"/>
  <c r="A643" i="1"/>
  <c r="A643" i="4" s="1"/>
  <c r="E643" i="1"/>
  <c r="F643" i="1" s="1"/>
  <c r="P643" i="1" s="1"/>
  <c r="M643" i="1"/>
  <c r="Z643" i="1" s="1"/>
  <c r="C642" i="7"/>
  <c r="A643" i="7" s="1"/>
  <c r="B642" i="7"/>
  <c r="D642" i="7" s="1"/>
  <c r="A1989" i="1" l="1"/>
  <c r="A1989" i="4" s="1"/>
  <c r="B1990" i="1"/>
  <c r="Y644" i="1"/>
  <c r="A644" i="1"/>
  <c r="A644" i="4" s="1"/>
  <c r="C643" i="7"/>
  <c r="A644" i="7" s="1"/>
  <c r="B643" i="7"/>
  <c r="D643" i="7" s="1"/>
  <c r="A1990" i="1" l="1"/>
  <c r="A1990" i="4" s="1"/>
  <c r="B1991" i="1"/>
  <c r="Y645" i="1"/>
  <c r="A645" i="1"/>
  <c r="A645" i="4" s="1"/>
  <c r="C644" i="7"/>
  <c r="A645" i="7" s="1"/>
  <c r="B644" i="7"/>
  <c r="D644" i="7" s="1"/>
  <c r="A1991" i="1" l="1"/>
  <c r="A1991" i="4" s="1"/>
  <c r="B1992" i="1"/>
  <c r="Y646" i="1"/>
  <c r="M646" i="1"/>
  <c r="Z646" i="1" s="1"/>
  <c r="E646" i="1"/>
  <c r="F646" i="1" s="1"/>
  <c r="P646" i="1" s="1"/>
  <c r="A646" i="1"/>
  <c r="A646" i="4" s="1"/>
  <c r="B645" i="7"/>
  <c r="D645" i="7" s="1"/>
  <c r="C645" i="7"/>
  <c r="A646" i="7" s="1"/>
  <c r="B1993" i="1" l="1"/>
  <c r="A1992" i="1"/>
  <c r="A1992" i="4" s="1"/>
  <c r="Y647" i="1"/>
  <c r="M647" i="1"/>
  <c r="Z647" i="1" s="1"/>
  <c r="E647" i="1"/>
  <c r="F647" i="1" s="1"/>
  <c r="P647" i="1" s="1"/>
  <c r="A647" i="1"/>
  <c r="A647" i="4" s="1"/>
  <c r="C646" i="7"/>
  <c r="A647" i="7" s="1"/>
  <c r="B646" i="7"/>
  <c r="D646" i="7" s="1"/>
  <c r="A1993" i="1" l="1"/>
  <c r="A1993" i="4" s="1"/>
  <c r="B1994" i="1"/>
  <c r="Y648" i="1"/>
  <c r="A648" i="1"/>
  <c r="A648" i="4" s="1"/>
  <c r="C647" i="7"/>
  <c r="A648" i="7" s="1"/>
  <c r="B647" i="7"/>
  <c r="D647" i="7" s="1"/>
  <c r="A1994" i="1" l="1"/>
  <c r="A1994" i="4" s="1"/>
  <c r="B1995" i="1"/>
  <c r="Y649" i="1"/>
  <c r="A649" i="1"/>
  <c r="A649" i="4" s="1"/>
  <c r="C648" i="7"/>
  <c r="A649" i="7" s="1"/>
  <c r="B648" i="7"/>
  <c r="D648" i="7" s="1"/>
  <c r="B1996" i="1" l="1"/>
  <c r="A1995" i="1"/>
  <c r="A1995" i="4" s="1"/>
  <c r="Y650" i="1"/>
  <c r="A650" i="1"/>
  <c r="A650" i="4" s="1"/>
  <c r="C649" i="7"/>
  <c r="A650" i="7" s="1"/>
  <c r="B649" i="7"/>
  <c r="D649" i="7" s="1"/>
  <c r="A1996" i="1" l="1"/>
  <c r="A1996" i="4" s="1"/>
  <c r="B1997" i="1"/>
  <c r="Y651" i="1"/>
  <c r="A651" i="1"/>
  <c r="A651" i="4" s="1"/>
  <c r="C650" i="7"/>
  <c r="A651" i="7" s="1"/>
  <c r="B650" i="7"/>
  <c r="D650" i="7" s="1"/>
  <c r="A1997" i="1" l="1"/>
  <c r="A1997" i="4" s="1"/>
  <c r="B1998" i="1"/>
  <c r="Y652" i="1"/>
  <c r="A652" i="1"/>
  <c r="A652" i="4" s="1"/>
  <c r="C651" i="7"/>
  <c r="A652" i="7" s="1"/>
  <c r="B651" i="7"/>
  <c r="D651" i="7" s="1"/>
  <c r="A1998" i="1" l="1"/>
  <c r="A1998" i="4" s="1"/>
  <c r="B1999" i="1"/>
  <c r="Y653" i="1"/>
  <c r="A653" i="1"/>
  <c r="A653" i="4" s="1"/>
  <c r="B652" i="7"/>
  <c r="D652" i="7" s="1"/>
  <c r="C652" i="7"/>
  <c r="A653" i="7" s="1"/>
  <c r="A1999" i="1" l="1"/>
  <c r="A1999" i="4" s="1"/>
  <c r="B2000" i="1"/>
  <c r="Y654" i="1"/>
  <c r="A654" i="1"/>
  <c r="A654" i="4" s="1"/>
  <c r="C653" i="7"/>
  <c r="A654" i="7" s="1"/>
  <c r="B653" i="7"/>
  <c r="D653" i="7" s="1"/>
  <c r="A2000" i="1" l="1"/>
  <c r="A2000" i="4" s="1"/>
  <c r="B2001" i="1"/>
  <c r="Y655" i="1"/>
  <c r="M655" i="1"/>
  <c r="Z655" i="1" s="1"/>
  <c r="A655" i="1"/>
  <c r="A655" i="4" s="1"/>
  <c r="E655" i="1"/>
  <c r="F655" i="1" s="1"/>
  <c r="P655" i="1" s="1"/>
  <c r="C654" i="7"/>
  <c r="A655" i="7" s="1"/>
  <c r="B654" i="7"/>
  <c r="D654" i="7" s="1"/>
  <c r="A2001" i="1" l="1"/>
  <c r="A2001" i="4" s="1"/>
  <c r="B2002" i="1"/>
  <c r="Y656" i="1"/>
  <c r="A656" i="1"/>
  <c r="A656" i="4" s="1"/>
  <c r="C655" i="7"/>
  <c r="A656" i="7" s="1"/>
  <c r="B655" i="7"/>
  <c r="D655" i="7" s="1"/>
  <c r="A2002" i="1" l="1"/>
  <c r="A2002" i="4" s="1"/>
  <c r="B2003" i="1"/>
  <c r="Y657" i="1"/>
  <c r="A657" i="1"/>
  <c r="A657" i="4" s="1"/>
  <c r="B656" i="7"/>
  <c r="D656" i="7" s="1"/>
  <c r="C656" i="7"/>
  <c r="A657" i="7" s="1"/>
  <c r="A2003" i="1" l="1"/>
  <c r="A2003" i="4" s="1"/>
  <c r="B2004" i="1"/>
  <c r="Y658" i="1"/>
  <c r="A658" i="1"/>
  <c r="A658" i="4" s="1"/>
  <c r="C657" i="7"/>
  <c r="A658" i="7" s="1"/>
  <c r="B657" i="7"/>
  <c r="D657" i="7" s="1"/>
  <c r="B2005" i="1" l="1"/>
  <c r="A2004" i="1"/>
  <c r="A2004" i="4" s="1"/>
  <c r="Y659" i="1"/>
  <c r="E659" i="1"/>
  <c r="F659" i="1" s="1"/>
  <c r="P659" i="1" s="1"/>
  <c r="M659" i="1"/>
  <c r="Z659" i="1" s="1"/>
  <c r="A659" i="1"/>
  <c r="A659" i="4" s="1"/>
  <c r="C658" i="7"/>
  <c r="A659" i="7" s="1"/>
  <c r="B658" i="7"/>
  <c r="D658" i="7" s="1"/>
  <c r="A2005" i="1" l="1"/>
  <c r="A2005" i="4" s="1"/>
  <c r="B2006" i="1"/>
  <c r="Y660" i="1"/>
  <c r="A660" i="1"/>
  <c r="A660" i="4" s="1"/>
  <c r="C659" i="7"/>
  <c r="A660" i="7" s="1"/>
  <c r="B659" i="7"/>
  <c r="D659" i="7" s="1"/>
  <c r="A2006" i="1" l="1"/>
  <c r="A2006" i="4" s="1"/>
  <c r="B2007" i="1"/>
  <c r="Y661" i="1"/>
  <c r="A661" i="1"/>
  <c r="A661" i="4" s="1"/>
  <c r="C660" i="7"/>
  <c r="A661" i="7" s="1"/>
  <c r="B660" i="7"/>
  <c r="D660" i="7" s="1"/>
  <c r="B2008" i="1" l="1"/>
  <c r="A2007" i="1"/>
  <c r="A2007" i="4" s="1"/>
  <c r="Y662" i="1"/>
  <c r="M662" i="1"/>
  <c r="Z662" i="1" s="1"/>
  <c r="E662" i="1"/>
  <c r="F662" i="1" s="1"/>
  <c r="P662" i="1" s="1"/>
  <c r="A662" i="1"/>
  <c r="A662" i="4" s="1"/>
  <c r="C661" i="7"/>
  <c r="A662" i="7" s="1"/>
  <c r="B661" i="7"/>
  <c r="D661" i="7" s="1"/>
  <c r="A2008" i="1" l="1"/>
  <c r="A2008" i="4" s="1"/>
  <c r="B2009" i="1"/>
  <c r="Y663" i="1"/>
  <c r="A663" i="1"/>
  <c r="A663" i="4" s="1"/>
  <c r="C662" i="7"/>
  <c r="A663" i="7" s="1"/>
  <c r="B662" i="7"/>
  <c r="D662" i="7" s="1"/>
  <c r="A2009" i="1" l="1"/>
  <c r="A2009" i="4" s="1"/>
  <c r="B2010" i="1"/>
  <c r="Y664" i="1"/>
  <c r="A664" i="1"/>
  <c r="A664" i="4" s="1"/>
  <c r="E664" i="1"/>
  <c r="F664" i="1" s="1"/>
  <c r="P664" i="1" s="1"/>
  <c r="M664" i="1"/>
  <c r="Z664" i="1" s="1"/>
  <c r="B663" i="7"/>
  <c r="D663" i="7" s="1"/>
  <c r="C663" i="7"/>
  <c r="A664" i="7" s="1"/>
  <c r="A2010" i="1" l="1"/>
  <c r="A2010" i="4" s="1"/>
  <c r="B2011" i="1"/>
  <c r="Y665" i="1"/>
  <c r="A665" i="1"/>
  <c r="A665" i="4" s="1"/>
  <c r="C664" i="7"/>
  <c r="A665" i="7" s="1"/>
  <c r="B664" i="7"/>
  <c r="D664" i="7" s="1"/>
  <c r="A2011" i="1" l="1"/>
  <c r="A2011" i="4" s="1"/>
  <c r="B2012" i="1"/>
  <c r="Y666" i="1"/>
  <c r="A666" i="1"/>
  <c r="A666" i="4" s="1"/>
  <c r="C665" i="7"/>
  <c r="A666" i="7" s="1"/>
  <c r="B665" i="7"/>
  <c r="D665" i="7" s="1"/>
  <c r="A2012" i="1" l="1"/>
  <c r="A2012" i="4" s="1"/>
  <c r="B2013" i="1"/>
  <c r="Y667" i="1"/>
  <c r="A667" i="1"/>
  <c r="A667" i="4" s="1"/>
  <c r="C666" i="7"/>
  <c r="A667" i="7" s="1"/>
  <c r="B666" i="7"/>
  <c r="D666" i="7" s="1"/>
  <c r="A2013" i="1" l="1"/>
  <c r="A2013" i="4" s="1"/>
  <c r="B2014" i="1"/>
  <c r="Y668" i="1"/>
  <c r="A668" i="1"/>
  <c r="A668" i="4" s="1"/>
  <c r="C667" i="7"/>
  <c r="A668" i="7" s="1"/>
  <c r="B667" i="7"/>
  <c r="D667" i="7" s="1"/>
  <c r="A2014" i="1" l="1"/>
  <c r="A2014" i="4" s="1"/>
  <c r="B2015" i="1"/>
  <c r="Y669" i="1"/>
  <c r="A669" i="1"/>
  <c r="A669" i="4" s="1"/>
  <c r="M669" i="1"/>
  <c r="Z669" i="1" s="1"/>
  <c r="E669" i="1"/>
  <c r="F669" i="1" s="1"/>
  <c r="P669" i="1" s="1"/>
  <c r="C668" i="7"/>
  <c r="A669" i="7" s="1"/>
  <c r="B668" i="7"/>
  <c r="D668" i="7" s="1"/>
  <c r="A2015" i="1" l="1"/>
  <c r="A2015" i="4" s="1"/>
  <c r="B2016" i="1"/>
  <c r="Y670" i="1"/>
  <c r="A670" i="1"/>
  <c r="A670" i="4" s="1"/>
  <c r="C669" i="7"/>
  <c r="A670" i="7" s="1"/>
  <c r="B669" i="7"/>
  <c r="D669" i="7" s="1"/>
  <c r="B2017" i="1" l="1"/>
  <c r="A2016" i="1"/>
  <c r="A2016" i="4" s="1"/>
  <c r="Y671" i="1"/>
  <c r="A671" i="1"/>
  <c r="A671" i="4" s="1"/>
  <c r="B670" i="7"/>
  <c r="D670" i="7" s="1"/>
  <c r="C670" i="7"/>
  <c r="A671" i="7" s="1"/>
  <c r="A2017" i="1" l="1"/>
  <c r="A2017" i="4" s="1"/>
  <c r="B2018" i="1"/>
  <c r="Y672" i="1"/>
  <c r="A672" i="1"/>
  <c r="A672" i="4" s="1"/>
  <c r="C671" i="7"/>
  <c r="A672" i="7" s="1"/>
  <c r="B671" i="7"/>
  <c r="D671" i="7" s="1"/>
  <c r="A2018" i="1" l="1"/>
  <c r="A2018" i="4" s="1"/>
  <c r="B2019" i="1"/>
  <c r="Y673" i="1"/>
  <c r="A673" i="1"/>
  <c r="A673" i="4" s="1"/>
  <c r="C672" i="7"/>
  <c r="A673" i="7" s="1"/>
  <c r="B672" i="7"/>
  <c r="D672" i="7" s="1"/>
  <c r="B2020" i="1" l="1"/>
  <c r="A2019" i="1"/>
  <c r="A2019" i="4" s="1"/>
  <c r="Y674" i="1"/>
  <c r="A674" i="1"/>
  <c r="A674" i="4" s="1"/>
  <c r="C673" i="7"/>
  <c r="A674" i="7" s="1"/>
  <c r="B673" i="7"/>
  <c r="D673" i="7" s="1"/>
  <c r="A2020" i="1" l="1"/>
  <c r="A2020" i="4" s="1"/>
  <c r="B2021" i="1"/>
  <c r="Y675" i="1"/>
  <c r="A675" i="1"/>
  <c r="A675" i="4" s="1"/>
  <c r="B674" i="7"/>
  <c r="D674" i="7" s="1"/>
  <c r="C674" i="7"/>
  <c r="A675" i="7" s="1"/>
  <c r="A2021" i="1" l="1"/>
  <c r="A2021" i="4" s="1"/>
  <c r="B2022" i="1"/>
  <c r="Y676" i="1"/>
  <c r="A676" i="1"/>
  <c r="A676" i="4" s="1"/>
  <c r="B675" i="7"/>
  <c r="D675" i="7" s="1"/>
  <c r="C675" i="7"/>
  <c r="A676" i="7" s="1"/>
  <c r="A2022" i="1" l="1"/>
  <c r="A2022" i="4" s="1"/>
  <c r="B2023" i="1"/>
  <c r="Y677" i="1"/>
  <c r="A677" i="1"/>
  <c r="A677" i="4" s="1"/>
  <c r="C676" i="7"/>
  <c r="A677" i="7" s="1"/>
  <c r="B676" i="7"/>
  <c r="D676" i="7" s="1"/>
  <c r="A2023" i="1" l="1"/>
  <c r="A2023" i="4" s="1"/>
  <c r="B2024" i="1"/>
  <c r="Y678" i="1"/>
  <c r="A678" i="1"/>
  <c r="A678" i="4" s="1"/>
  <c r="C677" i="7"/>
  <c r="A678" i="7" s="1"/>
  <c r="B677" i="7"/>
  <c r="D677" i="7" s="1"/>
  <c r="A2024" i="1" l="1"/>
  <c r="A2024" i="4" s="1"/>
  <c r="B2025" i="1"/>
  <c r="Y679" i="1"/>
  <c r="A679" i="1"/>
  <c r="A679" i="4" s="1"/>
  <c r="C678" i="7"/>
  <c r="A679" i="7" s="1"/>
  <c r="B678" i="7"/>
  <c r="D678" i="7" s="1"/>
  <c r="A2025" i="1" l="1"/>
  <c r="A2025" i="4" s="1"/>
  <c r="B2026" i="1"/>
  <c r="Y680" i="1"/>
  <c r="A680" i="1"/>
  <c r="A680" i="4" s="1"/>
  <c r="C679" i="7"/>
  <c r="A680" i="7" s="1"/>
  <c r="B679" i="7"/>
  <c r="D679" i="7" s="1"/>
  <c r="A2026" i="1" l="1"/>
  <c r="A2026" i="4" s="1"/>
  <c r="B2027" i="1"/>
  <c r="Y681" i="1"/>
  <c r="A681" i="1"/>
  <c r="A681" i="4" s="1"/>
  <c r="C680" i="7"/>
  <c r="A681" i="7" s="1"/>
  <c r="B680" i="7"/>
  <c r="D680" i="7" s="1"/>
  <c r="A2027" i="1" l="1"/>
  <c r="A2027" i="4" s="1"/>
  <c r="B2028" i="1"/>
  <c r="Y682" i="1"/>
  <c r="A682" i="1"/>
  <c r="A682" i="4" s="1"/>
  <c r="B681" i="7"/>
  <c r="D681" i="7" s="1"/>
  <c r="C681" i="7"/>
  <c r="A682" i="7" s="1"/>
  <c r="B2029" i="1" l="1"/>
  <c r="A2028" i="1"/>
  <c r="A2028" i="4" s="1"/>
  <c r="Y683" i="1"/>
  <c r="A683" i="1"/>
  <c r="A683" i="4" s="1"/>
  <c r="C682" i="7"/>
  <c r="A683" i="7" s="1"/>
  <c r="B682" i="7"/>
  <c r="D682" i="7" s="1"/>
  <c r="A2029" i="1" l="1"/>
  <c r="A2029" i="4" s="1"/>
  <c r="B2030" i="1"/>
  <c r="Y684" i="1"/>
  <c r="A684" i="1"/>
  <c r="A684" i="4" s="1"/>
  <c r="B683" i="7"/>
  <c r="D683" i="7" s="1"/>
  <c r="C683" i="7"/>
  <c r="A684" i="7" s="1"/>
  <c r="A2030" i="1" l="1"/>
  <c r="A2030" i="4" s="1"/>
  <c r="B2031" i="1"/>
  <c r="Y685" i="1"/>
  <c r="A685" i="1"/>
  <c r="A685" i="4" s="1"/>
  <c r="C684" i="7"/>
  <c r="A685" i="7" s="1"/>
  <c r="B684" i="7"/>
  <c r="D684" i="7" s="1"/>
  <c r="B2032" i="1" l="1"/>
  <c r="A2031" i="1"/>
  <c r="A2031" i="4" s="1"/>
  <c r="Y686" i="1"/>
  <c r="A686" i="1"/>
  <c r="A686" i="4" s="1"/>
  <c r="C685" i="7"/>
  <c r="A686" i="7" s="1"/>
  <c r="B685" i="7"/>
  <c r="D685" i="7" s="1"/>
  <c r="A2032" i="1" l="1"/>
  <c r="A2032" i="4" s="1"/>
  <c r="B2033" i="1"/>
  <c r="Y687" i="1"/>
  <c r="A687" i="1"/>
  <c r="A687" i="4" s="1"/>
  <c r="C686" i="7"/>
  <c r="A687" i="7" s="1"/>
  <c r="B686" i="7"/>
  <c r="D686" i="7" s="1"/>
  <c r="A2033" i="1" l="1"/>
  <c r="A2033" i="4" s="1"/>
  <c r="B2034" i="1"/>
  <c r="Y688" i="1"/>
  <c r="A688" i="1"/>
  <c r="A688" i="4" s="1"/>
  <c r="C687" i="7"/>
  <c r="A688" i="7" s="1"/>
  <c r="B687" i="7"/>
  <c r="D687" i="7" s="1"/>
  <c r="B2035" i="1" l="1"/>
  <c r="A2034" i="1"/>
  <c r="A2034" i="4" s="1"/>
  <c r="Y689" i="1"/>
  <c r="A689" i="1"/>
  <c r="A689" i="4" s="1"/>
  <c r="C688" i="7"/>
  <c r="A689" i="7" s="1"/>
  <c r="B688" i="7"/>
  <c r="D688" i="7" s="1"/>
  <c r="A2035" i="1" l="1"/>
  <c r="A2035" i="4" s="1"/>
  <c r="B2036" i="1"/>
  <c r="Y690" i="1"/>
  <c r="A690" i="1"/>
  <c r="A690" i="4" s="1"/>
  <c r="C689" i="7"/>
  <c r="A690" i="7" s="1"/>
  <c r="B689" i="7"/>
  <c r="D689" i="7" s="1"/>
  <c r="A2036" i="1" l="1"/>
  <c r="A2036" i="4" s="1"/>
  <c r="B2037" i="1"/>
  <c r="Y691" i="1"/>
  <c r="A691" i="1"/>
  <c r="A691" i="4" s="1"/>
  <c r="C690" i="7"/>
  <c r="A691" i="7" s="1"/>
  <c r="B690" i="7"/>
  <c r="D690" i="7" s="1"/>
  <c r="B2038" i="1" l="1"/>
  <c r="A2037" i="1"/>
  <c r="A2037" i="4" s="1"/>
  <c r="Y692" i="1"/>
  <c r="A692" i="1"/>
  <c r="A692" i="4" s="1"/>
  <c r="C691" i="7"/>
  <c r="A692" i="7" s="1"/>
  <c r="B691" i="7"/>
  <c r="D691" i="7" s="1"/>
  <c r="A2038" i="1" l="1"/>
  <c r="A2038" i="4" s="1"/>
  <c r="B2039" i="1"/>
  <c r="Y693" i="1"/>
  <c r="A693" i="1"/>
  <c r="A693" i="4" s="1"/>
  <c r="C692" i="7"/>
  <c r="A693" i="7" s="1"/>
  <c r="B692" i="7"/>
  <c r="D692" i="7" s="1"/>
  <c r="A2039" i="1" l="1"/>
  <c r="A2039" i="4" s="1"/>
  <c r="B2040" i="1"/>
  <c r="Y694" i="1"/>
  <c r="A694" i="1"/>
  <c r="A694" i="4" s="1"/>
  <c r="C693" i="7"/>
  <c r="A694" i="7" s="1"/>
  <c r="B693" i="7"/>
  <c r="D693" i="7" s="1"/>
  <c r="A2040" i="1" l="1"/>
  <c r="A2040" i="4" s="1"/>
  <c r="B2041" i="1"/>
  <c r="Y695" i="1"/>
  <c r="A695" i="1"/>
  <c r="A695" i="4" s="1"/>
  <c r="C694" i="7"/>
  <c r="A695" i="7" s="1"/>
  <c r="B694" i="7"/>
  <c r="D694" i="7" s="1"/>
  <c r="B2042" i="1" l="1"/>
  <c r="A2041" i="1"/>
  <c r="A2041" i="4" s="1"/>
  <c r="Y696" i="1"/>
  <c r="A696" i="1"/>
  <c r="A696" i="4" s="1"/>
  <c r="C695" i="7"/>
  <c r="A696" i="7" s="1"/>
  <c r="B695" i="7"/>
  <c r="D695" i="7" s="1"/>
  <c r="A2042" i="1" l="1"/>
  <c r="A2042" i="4" s="1"/>
  <c r="B2043" i="1"/>
  <c r="Y697" i="1"/>
  <c r="A697" i="1"/>
  <c r="A697" i="4" s="1"/>
  <c r="C696" i="7"/>
  <c r="A697" i="7" s="1"/>
  <c r="B696" i="7"/>
  <c r="D696" i="7" s="1"/>
  <c r="A2043" i="1" l="1"/>
  <c r="A2043" i="4" s="1"/>
  <c r="B2044" i="1"/>
  <c r="Y698" i="1"/>
  <c r="A698" i="1"/>
  <c r="A698" i="4" s="1"/>
  <c r="C697" i="7"/>
  <c r="A698" i="7" s="1"/>
  <c r="B697" i="7"/>
  <c r="D697" i="7" s="1"/>
  <c r="B2045" i="1" l="1"/>
  <c r="A2044" i="1"/>
  <c r="A2044" i="4" s="1"/>
  <c r="Y699" i="1"/>
  <c r="A699" i="1"/>
  <c r="A699" i="4" s="1"/>
  <c r="C698" i="7"/>
  <c r="A699" i="7" s="1"/>
  <c r="B698" i="7"/>
  <c r="D698" i="7" s="1"/>
  <c r="A2045" i="1" l="1"/>
  <c r="A2045" i="4" s="1"/>
  <c r="B2046" i="1"/>
  <c r="Y700" i="1"/>
  <c r="A700" i="1"/>
  <c r="A700" i="4" s="1"/>
  <c r="C699" i="7"/>
  <c r="A700" i="7" s="1"/>
  <c r="B699" i="7"/>
  <c r="D699" i="7" s="1"/>
  <c r="B2047" i="1" l="1"/>
  <c r="A2046" i="1"/>
  <c r="A2046" i="4" s="1"/>
  <c r="Y701" i="1"/>
  <c r="A701" i="1"/>
  <c r="A701" i="4" s="1"/>
  <c r="C700" i="7"/>
  <c r="A701" i="7" s="1"/>
  <c r="B700" i="7"/>
  <c r="D700" i="7" s="1"/>
  <c r="B2048" i="1" l="1"/>
  <c r="A2047" i="1"/>
  <c r="A2047" i="4" s="1"/>
  <c r="Y702" i="1"/>
  <c r="A702" i="1"/>
  <c r="A702" i="4" s="1"/>
  <c r="C701" i="7"/>
  <c r="A702" i="7" s="1"/>
  <c r="B701" i="7"/>
  <c r="D701" i="7" s="1"/>
  <c r="A2048" i="1" l="1"/>
  <c r="A2048" i="4" s="1"/>
  <c r="B2049" i="1"/>
  <c r="Y703" i="1"/>
  <c r="A703" i="1"/>
  <c r="A703" i="4" s="1"/>
  <c r="C702" i="7"/>
  <c r="A703" i="7" s="1"/>
  <c r="B702" i="7"/>
  <c r="D702" i="7" s="1"/>
  <c r="B2050" i="1" l="1"/>
  <c r="A2049" i="1"/>
  <c r="A2049" i="4" s="1"/>
  <c r="Y704" i="1"/>
  <c r="A704" i="1"/>
  <c r="A704" i="4" s="1"/>
  <c r="C703" i="7"/>
  <c r="A704" i="7" s="1"/>
  <c r="B703" i="7"/>
  <c r="D703" i="7" s="1"/>
  <c r="B2051" i="1" l="1"/>
  <c r="A2050" i="1"/>
  <c r="A2050" i="4" s="1"/>
  <c r="Y705" i="1"/>
  <c r="A705" i="1"/>
  <c r="A705" i="4" s="1"/>
  <c r="C704" i="7"/>
  <c r="A705" i="7" s="1"/>
  <c r="B704" i="7"/>
  <c r="D704" i="7" s="1"/>
  <c r="A2051" i="1" l="1"/>
  <c r="A2051" i="4" s="1"/>
  <c r="B2052" i="1"/>
  <c r="Y706" i="1"/>
  <c r="M706" i="1"/>
  <c r="Z706" i="1" s="1"/>
  <c r="E706" i="1"/>
  <c r="F706" i="1" s="1"/>
  <c r="P706" i="1" s="1"/>
  <c r="A706" i="1"/>
  <c r="A706" i="4" s="1"/>
  <c r="C705" i="7"/>
  <c r="A706" i="7" s="1"/>
  <c r="B705" i="7"/>
  <c r="D705" i="7" s="1"/>
  <c r="A2052" i="1" l="1"/>
  <c r="A2052" i="4" s="1"/>
  <c r="B2053" i="1"/>
  <c r="Y707" i="1"/>
  <c r="M707" i="1"/>
  <c r="Z707" i="1" s="1"/>
  <c r="E707" i="1"/>
  <c r="F707" i="1" s="1"/>
  <c r="P707" i="1" s="1"/>
  <c r="A707" i="1"/>
  <c r="A707" i="4" s="1"/>
  <c r="C706" i="7"/>
  <c r="A707" i="7" s="1"/>
  <c r="B706" i="7"/>
  <c r="D706" i="7" s="1"/>
  <c r="B2054" i="1" l="1"/>
  <c r="A2053" i="1"/>
  <c r="A2053" i="4" s="1"/>
  <c r="Y708" i="1"/>
  <c r="M708" i="1"/>
  <c r="Z708" i="1" s="1"/>
  <c r="E708" i="1"/>
  <c r="F708" i="1" s="1"/>
  <c r="P708" i="1" s="1"/>
  <c r="A708" i="1"/>
  <c r="A708" i="4" s="1"/>
  <c r="C707" i="7"/>
  <c r="A708" i="7" s="1"/>
  <c r="B707" i="7"/>
  <c r="D707" i="7" s="1"/>
  <c r="A2054" i="1" l="1"/>
  <c r="A2054" i="4" s="1"/>
  <c r="B2055" i="1"/>
  <c r="Y709" i="1"/>
  <c r="E709" i="1"/>
  <c r="F709" i="1" s="1"/>
  <c r="P709" i="1" s="1"/>
  <c r="A709" i="1"/>
  <c r="A709" i="4" s="1"/>
  <c r="M709" i="1"/>
  <c r="Z709" i="1" s="1"/>
  <c r="C708" i="7"/>
  <c r="A709" i="7" s="1"/>
  <c r="B708" i="7"/>
  <c r="D708" i="7" s="1"/>
  <c r="A2055" i="1" l="1"/>
  <c r="A2055" i="4" s="1"/>
  <c r="B2056" i="1"/>
  <c r="Y710" i="1"/>
  <c r="A710" i="1"/>
  <c r="A710" i="4" s="1"/>
  <c r="M710" i="1"/>
  <c r="Z710" i="1" s="1"/>
  <c r="E710" i="1"/>
  <c r="F710" i="1" s="1"/>
  <c r="P710" i="1" s="1"/>
  <c r="C709" i="7"/>
  <c r="A710" i="7" s="1"/>
  <c r="B709" i="7"/>
  <c r="D709" i="7" s="1"/>
  <c r="B2057" i="1" l="1"/>
  <c r="A2056" i="1"/>
  <c r="A2056" i="4" s="1"/>
  <c r="Y711" i="1"/>
  <c r="E711" i="1"/>
  <c r="F711" i="1" s="1"/>
  <c r="P711" i="1" s="1"/>
  <c r="A711" i="1"/>
  <c r="A711" i="4" s="1"/>
  <c r="M711" i="1"/>
  <c r="Z711" i="1" s="1"/>
  <c r="C710" i="7"/>
  <c r="A711" i="7" s="1"/>
  <c r="B710" i="7"/>
  <c r="D710" i="7" s="1"/>
  <c r="A2057" i="1" l="1"/>
  <c r="A2057" i="4" s="1"/>
  <c r="B2058" i="1"/>
  <c r="Y712" i="1"/>
  <c r="A712" i="1"/>
  <c r="A712" i="4" s="1"/>
  <c r="C711" i="7"/>
  <c r="A712" i="7" s="1"/>
  <c r="B711" i="7"/>
  <c r="D711" i="7" s="1"/>
  <c r="B2059" i="1" l="1"/>
  <c r="A2058" i="1"/>
  <c r="A2058" i="4" s="1"/>
  <c r="Y713" i="1"/>
  <c r="A713" i="1"/>
  <c r="A713" i="4" s="1"/>
  <c r="C712" i="7"/>
  <c r="A713" i="7" s="1"/>
  <c r="B712" i="7"/>
  <c r="D712" i="7" s="1"/>
  <c r="B2060" i="1" l="1"/>
  <c r="A2059" i="1"/>
  <c r="A2059" i="4" s="1"/>
  <c r="Y714" i="1"/>
  <c r="A714" i="1"/>
  <c r="A714" i="4" s="1"/>
  <c r="C713" i="7"/>
  <c r="A714" i="7" s="1"/>
  <c r="B713" i="7"/>
  <c r="D713" i="7" s="1"/>
  <c r="A2060" i="1" l="1"/>
  <c r="A2060" i="4" s="1"/>
  <c r="B2061" i="1"/>
  <c r="Y715" i="1"/>
  <c r="A715" i="1"/>
  <c r="A715" i="4" s="1"/>
  <c r="C714" i="7"/>
  <c r="A715" i="7" s="1"/>
  <c r="B714" i="7"/>
  <c r="D714" i="7" s="1"/>
  <c r="B2062" i="1" l="1"/>
  <c r="A2061" i="1"/>
  <c r="A2061" i="4" s="1"/>
  <c r="Y716" i="1"/>
  <c r="A716" i="1"/>
  <c r="A716" i="4" s="1"/>
  <c r="C715" i="7"/>
  <c r="A716" i="7" s="1"/>
  <c r="B715" i="7"/>
  <c r="D715" i="7" s="1"/>
  <c r="A2062" i="1" l="1"/>
  <c r="A2062" i="4" s="1"/>
  <c r="B2063" i="1"/>
  <c r="Y717" i="1"/>
  <c r="A717" i="1"/>
  <c r="A717" i="4" s="1"/>
  <c r="C716" i="7"/>
  <c r="A717" i="7" s="1"/>
  <c r="B716" i="7"/>
  <c r="D716" i="7" s="1"/>
  <c r="A2063" i="1" l="1"/>
  <c r="A2063" i="4" s="1"/>
  <c r="B2064" i="1"/>
  <c r="Y718" i="1"/>
  <c r="A718" i="1"/>
  <c r="A718" i="4" s="1"/>
  <c r="C717" i="7"/>
  <c r="A718" i="7" s="1"/>
  <c r="B717" i="7"/>
  <c r="D717" i="7" s="1"/>
  <c r="B2065" i="1" l="1"/>
  <c r="A2064" i="1"/>
  <c r="A2064" i="4" s="1"/>
  <c r="Y719" i="1"/>
  <c r="A719" i="1"/>
  <c r="A719" i="4" s="1"/>
  <c r="C718" i="7"/>
  <c r="A719" i="7" s="1"/>
  <c r="B718" i="7"/>
  <c r="D718" i="7" s="1"/>
  <c r="A2065" i="1" l="1"/>
  <c r="A2065" i="4" s="1"/>
  <c r="B2066" i="1"/>
  <c r="Y720" i="1"/>
  <c r="A720" i="1"/>
  <c r="A720" i="4" s="1"/>
  <c r="C719" i="7"/>
  <c r="A720" i="7" s="1"/>
  <c r="B719" i="7"/>
  <c r="D719" i="7" s="1"/>
  <c r="A2066" i="1" l="1"/>
  <c r="A2066" i="4" s="1"/>
  <c r="B2067" i="1"/>
  <c r="Y721" i="1"/>
  <c r="A721" i="1"/>
  <c r="A721" i="4" s="1"/>
  <c r="C720" i="7"/>
  <c r="A721" i="7" s="1"/>
  <c r="B720" i="7"/>
  <c r="D720" i="7" s="1"/>
  <c r="B2068" i="1" l="1"/>
  <c r="A2067" i="1"/>
  <c r="A2067" i="4" s="1"/>
  <c r="Y722" i="1"/>
  <c r="A722" i="1"/>
  <c r="A722" i="4" s="1"/>
  <c r="C721" i="7"/>
  <c r="A722" i="7" s="1"/>
  <c r="B721" i="7"/>
  <c r="D721" i="7" s="1"/>
  <c r="A2068" i="1" l="1"/>
  <c r="A2068" i="4" s="1"/>
  <c r="B2069" i="1"/>
  <c r="Y723" i="1"/>
  <c r="A723" i="1"/>
  <c r="A723" i="4" s="1"/>
  <c r="C722" i="7"/>
  <c r="A723" i="7" s="1"/>
  <c r="B722" i="7"/>
  <c r="D722" i="7" s="1"/>
  <c r="A2069" i="1" l="1"/>
  <c r="A2069" i="4" s="1"/>
  <c r="B2070" i="1"/>
  <c r="Y724" i="1"/>
  <c r="A724" i="1"/>
  <c r="A724" i="4" s="1"/>
  <c r="C723" i="7"/>
  <c r="A724" i="7" s="1"/>
  <c r="B723" i="7"/>
  <c r="D723" i="7" s="1"/>
  <c r="A2070" i="1" l="1"/>
  <c r="A2070" i="4" s="1"/>
  <c r="B2071" i="1"/>
  <c r="Y725" i="1"/>
  <c r="A725" i="1"/>
  <c r="A725" i="4" s="1"/>
  <c r="C724" i="7"/>
  <c r="A725" i="7" s="1"/>
  <c r="B724" i="7"/>
  <c r="D724" i="7" s="1"/>
  <c r="A2071" i="1" l="1"/>
  <c r="A2071" i="4" s="1"/>
  <c r="B2072" i="1"/>
  <c r="Y726" i="1"/>
  <c r="A726" i="1"/>
  <c r="A726" i="4" s="1"/>
  <c r="C725" i="7"/>
  <c r="A726" i="7" s="1"/>
  <c r="B725" i="7"/>
  <c r="D725" i="7" s="1"/>
  <c r="A2072" i="1" l="1"/>
  <c r="A2072" i="4" s="1"/>
  <c r="B2073" i="1"/>
  <c r="Y727" i="1"/>
  <c r="A727" i="1"/>
  <c r="A727" i="4" s="1"/>
  <c r="C726" i="7"/>
  <c r="A727" i="7" s="1"/>
  <c r="B726" i="7"/>
  <c r="D726" i="7" s="1"/>
  <c r="A2073" i="1" l="1"/>
  <c r="A2073" i="4" s="1"/>
  <c r="B2074" i="1"/>
  <c r="Y728" i="1"/>
  <c r="A728" i="1"/>
  <c r="A728" i="4" s="1"/>
  <c r="C727" i="7"/>
  <c r="A728" i="7" s="1"/>
  <c r="B727" i="7"/>
  <c r="D727" i="7" s="1"/>
  <c r="A2074" i="1" l="1"/>
  <c r="A2074" i="4" s="1"/>
  <c r="B2075" i="1"/>
  <c r="Y729" i="1"/>
  <c r="A729" i="1"/>
  <c r="A729" i="4" s="1"/>
  <c r="C728" i="7"/>
  <c r="A729" i="7" s="1"/>
  <c r="B728" i="7"/>
  <c r="D728" i="7" s="1"/>
  <c r="A2075" i="1" l="1"/>
  <c r="A2075" i="4" s="1"/>
  <c r="B2076" i="1"/>
  <c r="Y730" i="1"/>
  <c r="A730" i="1"/>
  <c r="A730" i="4" s="1"/>
  <c r="C729" i="7"/>
  <c r="A730" i="7" s="1"/>
  <c r="B729" i="7"/>
  <c r="D729" i="7" s="1"/>
  <c r="B2077" i="1" l="1"/>
  <c r="A2076" i="1"/>
  <c r="A2076" i="4" s="1"/>
  <c r="Y731" i="1"/>
  <c r="A731" i="1"/>
  <c r="A731" i="4" s="1"/>
  <c r="C730" i="7"/>
  <c r="A731" i="7" s="1"/>
  <c r="B730" i="7"/>
  <c r="D730" i="7" s="1"/>
  <c r="A2077" i="1" l="1"/>
  <c r="A2077" i="4" s="1"/>
  <c r="B2078" i="1"/>
  <c r="Y732" i="1"/>
  <c r="A732" i="1"/>
  <c r="A732" i="4" s="1"/>
  <c r="C731" i="7"/>
  <c r="A732" i="7" s="1"/>
  <c r="B731" i="7"/>
  <c r="D731" i="7" s="1"/>
  <c r="A2078" i="1" l="1"/>
  <c r="A2078" i="4" s="1"/>
  <c r="B2079" i="1"/>
  <c r="Y733" i="1"/>
  <c r="A733" i="1"/>
  <c r="A733" i="4" s="1"/>
  <c r="B732" i="7"/>
  <c r="D732" i="7" s="1"/>
  <c r="C732" i="7"/>
  <c r="A733" i="7" s="1"/>
  <c r="B2080" i="1" l="1"/>
  <c r="A2079" i="1"/>
  <c r="A2079" i="4" s="1"/>
  <c r="Y734" i="1"/>
  <c r="A734" i="1"/>
  <c r="A734" i="4" s="1"/>
  <c r="C733" i="7"/>
  <c r="A734" i="7" s="1"/>
  <c r="B733" i="7"/>
  <c r="D733" i="7" s="1"/>
  <c r="A2080" i="1" l="1"/>
  <c r="A2080" i="4" s="1"/>
  <c r="B2081" i="1"/>
  <c r="B2082" i="1" s="1"/>
  <c r="Y735" i="1"/>
  <c r="M735" i="1"/>
  <c r="Z735" i="1" s="1"/>
  <c r="E735" i="1"/>
  <c r="A735" i="1"/>
  <c r="C734" i="7"/>
  <c r="A735" i="7" s="1"/>
  <c r="B734" i="7"/>
  <c r="D734" i="7" s="1"/>
  <c r="Y2082" i="1" l="1"/>
  <c r="A2082" i="1"/>
  <c r="A735" i="4"/>
  <c r="A2081" i="1"/>
  <c r="A2081" i="4" s="1"/>
  <c r="F735" i="1"/>
  <c r="P735" i="1" s="1"/>
  <c r="Y736" i="1"/>
  <c r="A736" i="1"/>
  <c r="A736" i="4" s="1"/>
  <c r="B735" i="7"/>
  <c r="D735" i="7" s="1"/>
  <c r="C735" i="7"/>
  <c r="A736" i="7" s="1"/>
  <c r="B2083" i="1" l="1"/>
  <c r="Y737" i="1"/>
  <c r="A737" i="1"/>
  <c r="A737" i="4" s="1"/>
  <c r="C736" i="7"/>
  <c r="A737" i="7" s="1"/>
  <c r="B736" i="7"/>
  <c r="D736" i="7" s="1"/>
  <c r="A2083" i="1" l="1"/>
  <c r="A2083" i="4" s="1"/>
  <c r="B2084" i="1"/>
  <c r="Y738" i="1"/>
  <c r="A738" i="1"/>
  <c r="A738" i="4" s="1"/>
  <c r="C737" i="7"/>
  <c r="A738" i="7" s="1"/>
  <c r="B737" i="7"/>
  <c r="D737" i="7" s="1"/>
  <c r="A2084" i="1" l="1"/>
  <c r="A2084" i="4" s="1"/>
  <c r="B2085" i="1"/>
  <c r="Y739" i="1"/>
  <c r="A739" i="1"/>
  <c r="A739" i="4" s="1"/>
  <c r="B738" i="7"/>
  <c r="D738" i="7" s="1"/>
  <c r="C738" i="7"/>
  <c r="A739" i="7" s="1"/>
  <c r="A2085" i="1" l="1"/>
  <c r="A2085" i="4" s="1"/>
  <c r="B2086" i="1"/>
  <c r="Y740" i="1"/>
  <c r="A740" i="1"/>
  <c r="A740" i="4" s="1"/>
  <c r="C739" i="7"/>
  <c r="A740" i="7" s="1"/>
  <c r="B739" i="7"/>
  <c r="D739" i="7" s="1"/>
  <c r="A2086" i="1" l="1"/>
  <c r="A2086" i="4" s="1"/>
  <c r="B2087" i="1"/>
  <c r="Y741" i="1"/>
  <c r="A741" i="1"/>
  <c r="A741" i="4" s="1"/>
  <c r="C740" i="7"/>
  <c r="A741" i="7" s="1"/>
  <c r="B740" i="7"/>
  <c r="D740" i="7" s="1"/>
  <c r="A2087" i="1" l="1"/>
  <c r="A2087" i="4" s="1"/>
  <c r="B2088" i="1"/>
  <c r="Y2084" i="1"/>
  <c r="Y742" i="1"/>
  <c r="A742" i="1"/>
  <c r="A742" i="4" s="1"/>
  <c r="B741" i="7"/>
  <c r="D741" i="7" s="1"/>
  <c r="C741" i="7"/>
  <c r="A742" i="7" s="1"/>
  <c r="B2089" i="1" l="1"/>
  <c r="A2088" i="1"/>
  <c r="A2088" i="4" s="1"/>
  <c r="Y2085" i="1"/>
  <c r="Y743" i="1"/>
  <c r="A743" i="1"/>
  <c r="A743" i="4" s="1"/>
  <c r="C742" i="7"/>
  <c r="A743" i="7" s="1"/>
  <c r="B742" i="7"/>
  <c r="D742" i="7" s="1"/>
  <c r="A2089" i="1" l="1"/>
  <c r="A2089" i="4" s="1"/>
  <c r="B2090" i="1"/>
  <c r="Y2086" i="1"/>
  <c r="Y744" i="1"/>
  <c r="A744" i="1"/>
  <c r="A744" i="4" s="1"/>
  <c r="C743" i="7"/>
  <c r="A744" i="7" s="1"/>
  <c r="B743" i="7"/>
  <c r="D743" i="7" s="1"/>
  <c r="Y2090" i="1" l="1"/>
  <c r="B2091" i="1"/>
  <c r="A2090" i="1"/>
  <c r="A2090" i="4" s="1"/>
  <c r="Y2087" i="1"/>
  <c r="Y745" i="1"/>
  <c r="A745" i="1"/>
  <c r="A745" i="4" s="1"/>
  <c r="B744" i="7"/>
  <c r="D744" i="7" s="1"/>
  <c r="C744" i="7"/>
  <c r="A745" i="7" s="1"/>
  <c r="Y2091" i="1" l="1"/>
  <c r="B2092" i="1"/>
  <c r="A2091" i="1"/>
  <c r="A2091" i="4" s="1"/>
  <c r="Y2088" i="1"/>
  <c r="Y746" i="1"/>
  <c r="A746" i="1"/>
  <c r="A746" i="4" s="1"/>
  <c r="C745" i="7"/>
  <c r="A746" i="7" s="1"/>
  <c r="B745" i="7"/>
  <c r="D745" i="7" s="1"/>
  <c r="Y2092" i="1" l="1"/>
  <c r="B2093" i="1"/>
  <c r="A2092" i="1"/>
  <c r="A2092" i="4" s="1"/>
  <c r="Y2089" i="1"/>
  <c r="Y747" i="1"/>
  <c r="A747" i="1"/>
  <c r="A747" i="4" s="1"/>
  <c r="C746" i="7"/>
  <c r="A747" i="7" s="1"/>
  <c r="B746" i="7"/>
  <c r="D746" i="7" s="1"/>
  <c r="Y2093" i="1" l="1"/>
  <c r="B2094" i="1"/>
  <c r="A2093" i="1"/>
  <c r="A2093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A748" i="4" s="1"/>
  <c r="B747" i="7"/>
  <c r="D747" i="7" s="1"/>
  <c r="C747" i="7"/>
  <c r="A748" i="7" s="1"/>
  <c r="Y2094" i="1" l="1"/>
  <c r="B2095" i="1"/>
  <c r="A2094" i="1"/>
  <c r="A2094" i="4" s="1"/>
  <c r="A440" i="9"/>
  <c r="A473" i="9"/>
  <c r="F473" i="9"/>
  <c r="B587" i="9"/>
  <c r="A555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426" i="9"/>
  <c r="A538" i="9"/>
  <c r="F538" i="9"/>
  <c r="B404" i="9"/>
  <c r="B479" i="9"/>
  <c r="A403" i="9"/>
  <c r="A472" i="9"/>
  <c r="F472" i="9"/>
  <c r="A628" i="9"/>
  <c r="F628" i="9"/>
  <c r="A557" i="9"/>
  <c r="B414" i="9"/>
  <c r="A412" i="9"/>
  <c r="F412" i="9"/>
  <c r="Y749" i="1"/>
  <c r="A749" i="1"/>
  <c r="A749" i="4" s="1"/>
  <c r="C748" i="7"/>
  <c r="A749" i="7" s="1"/>
  <c r="B748" i="7"/>
  <c r="D748" i="7" s="1"/>
  <c r="Y2095" i="1" l="1"/>
  <c r="B2096" i="1"/>
  <c r="A2095" i="1"/>
  <c r="A2095" i="4" s="1"/>
  <c r="Y750" i="1"/>
  <c r="A750" i="1"/>
  <c r="A750" i="4" s="1"/>
  <c r="C749" i="7"/>
  <c r="A750" i="7" s="1"/>
  <c r="B749" i="7"/>
  <c r="D749" i="7" s="1"/>
  <c r="Y2096" i="1" l="1"/>
  <c r="I663" i="9" s="1"/>
  <c r="B2097" i="1"/>
  <c r="A2096" i="1"/>
  <c r="A2096" i="4" s="1"/>
  <c r="Y751" i="1"/>
  <c r="A751" i="1"/>
  <c r="A751" i="4" s="1"/>
  <c r="B750" i="7"/>
  <c r="D750" i="7" s="1"/>
  <c r="C750" i="7"/>
  <c r="A751" i="7" s="1"/>
  <c r="M663" i="9" l="1"/>
  <c r="Q663" i="9"/>
  <c r="K663" i="9" s="1"/>
  <c r="Y2097" i="1"/>
  <c r="B2098" i="1"/>
  <c r="A2097" i="1"/>
  <c r="A2097" i="4" s="1"/>
  <c r="Y752" i="1"/>
  <c r="A752" i="1"/>
  <c r="A752" i="4" s="1"/>
  <c r="C751" i="7"/>
  <c r="A752" i="7" s="1"/>
  <c r="B751" i="7"/>
  <c r="D751" i="7" s="1"/>
  <c r="Y2098" i="1" l="1"/>
  <c r="I665" i="9" s="1"/>
  <c r="B2099" i="1"/>
  <c r="B2100" i="1" s="1"/>
  <c r="A2098" i="1"/>
  <c r="A2098" i="4" s="1"/>
  <c r="Y753" i="1"/>
  <c r="A753" i="1"/>
  <c r="A753" i="4" s="1"/>
  <c r="C752" i="7"/>
  <c r="A753" i="7" s="1"/>
  <c r="B752" i="7"/>
  <c r="D752" i="7" s="1"/>
  <c r="M665" i="9" l="1"/>
  <c r="Q665" i="9"/>
  <c r="K665" i="9" s="1"/>
  <c r="A2100" i="1"/>
  <c r="A2100" i="4" s="1"/>
  <c r="Y2100" i="1"/>
  <c r="I673" i="9" s="1"/>
  <c r="Y2099" i="1"/>
  <c r="A2099" i="1"/>
  <c r="A2099" i="4" s="1"/>
  <c r="Y754" i="1"/>
  <c r="A754" i="1"/>
  <c r="A754" i="4" s="1"/>
  <c r="B753" i="7"/>
  <c r="D753" i="7" s="1"/>
  <c r="C753" i="7"/>
  <c r="A754" i="7" s="1"/>
  <c r="M673" i="9" l="1"/>
  <c r="Q673" i="9"/>
  <c r="K673" i="9" s="1"/>
  <c r="I666" i="9"/>
  <c r="M666" i="9" s="1"/>
  <c r="I672" i="9"/>
  <c r="I670" i="9"/>
  <c r="M670" i="9" s="1"/>
  <c r="I671" i="9"/>
  <c r="I667" i="9"/>
  <c r="M667" i="9" s="1"/>
  <c r="I668" i="9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519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I661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559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D417" i="9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D488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56" i="9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A755" i="4" s="1"/>
  <c r="C754" i="7"/>
  <c r="A755" i="7" s="1"/>
  <c r="B754" i="7"/>
  <c r="D754" i="7" s="1"/>
  <c r="Q666" i="9" l="1"/>
  <c r="K666" i="9" s="1"/>
  <c r="Q670" i="9"/>
  <c r="K670" i="9" s="1"/>
  <c r="M672" i="9"/>
  <c r="Q672" i="9"/>
  <c r="K672" i="9" s="1"/>
  <c r="M671" i="9"/>
  <c r="Q671" i="9"/>
  <c r="K671" i="9" s="1"/>
  <c r="Q667" i="9"/>
  <c r="K667" i="9" s="1"/>
  <c r="M668" i="9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F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A417" i="9"/>
  <c r="F417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A488" i="9"/>
  <c r="F488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F426" i="9"/>
  <c r="A414" i="9"/>
  <c r="F414" i="9"/>
  <c r="A610" i="9"/>
  <c r="F610" i="9"/>
  <c r="A559" i="9"/>
  <c r="F559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Q661" i="9"/>
  <c r="K661" i="9" s="1"/>
  <c r="M661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F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F556" i="9"/>
  <c r="A556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9" i="9"/>
  <c r="F519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A756" i="4" s="1"/>
  <c r="C755" i="7"/>
  <c r="A756" i="7" s="1"/>
  <c r="B755" i="7"/>
  <c r="D755" i="7" s="1"/>
  <c r="Y757" i="1" l="1"/>
  <c r="A757" i="1"/>
  <c r="A757" i="4" s="1"/>
  <c r="B756" i="7"/>
  <c r="D756" i="7" s="1"/>
  <c r="C756" i="7"/>
  <c r="A757" i="7" s="1"/>
  <c r="Y758" i="1" l="1"/>
  <c r="A758" i="1"/>
  <c r="A758" i="4" s="1"/>
  <c r="B757" i="7"/>
  <c r="D757" i="7" s="1"/>
  <c r="C757" i="7"/>
  <c r="A758" i="7" s="1"/>
  <c r="Y759" i="1" l="1"/>
  <c r="A759" i="1"/>
  <c r="A759" i="4" s="1"/>
  <c r="C758" i="7"/>
  <c r="A759" i="7" s="1"/>
  <c r="B758" i="7"/>
  <c r="D758" i="7" s="1"/>
  <c r="Y760" i="1" l="1"/>
  <c r="A760" i="1"/>
  <c r="A760" i="4" s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A761" i="4" s="1"/>
  <c r="C760" i="7"/>
  <c r="A761" i="7" s="1"/>
  <c r="B760" i="7"/>
  <c r="D760" i="7" s="1"/>
  <c r="Y762" i="1" l="1"/>
  <c r="A762" i="1"/>
  <c r="A762" i="4" s="1"/>
  <c r="C761" i="7"/>
  <c r="A762" i="7" s="1"/>
  <c r="B761" i="7"/>
  <c r="D761" i="7" s="1"/>
  <c r="Y763" i="1" l="1"/>
  <c r="A763" i="1"/>
  <c r="A763" i="4" s="1"/>
  <c r="B762" i="7"/>
  <c r="D762" i="7" s="1"/>
  <c r="C762" i="7"/>
  <c r="A763" i="7" s="1"/>
  <c r="Y764" i="1" l="1"/>
  <c r="A764" i="1"/>
  <c r="A764" i="4" s="1"/>
  <c r="C763" i="7"/>
  <c r="A764" i="7" s="1"/>
  <c r="B763" i="7"/>
  <c r="D763" i="7" s="1"/>
  <c r="Y765" i="1" l="1"/>
  <c r="A765" i="1"/>
  <c r="A765" i="4" s="1"/>
  <c r="C764" i="7"/>
  <c r="A765" i="7" s="1"/>
  <c r="B764" i="7"/>
  <c r="D764" i="7" s="1"/>
  <c r="Y766" i="1" l="1"/>
  <c r="A766" i="1"/>
  <c r="A766" i="4" s="1"/>
  <c r="B765" i="7"/>
  <c r="D765" i="7" s="1"/>
  <c r="C765" i="7"/>
  <c r="A766" i="7" s="1"/>
  <c r="Y767" i="1" l="1"/>
  <c r="A767" i="1"/>
  <c r="A767" i="4" s="1"/>
  <c r="C766" i="7"/>
  <c r="A767" i="7" s="1"/>
  <c r="B766" i="7"/>
  <c r="D766" i="7" s="1"/>
  <c r="Y768" i="1" l="1"/>
  <c r="A768" i="1"/>
  <c r="A768" i="4" s="1"/>
  <c r="C767" i="7"/>
  <c r="A768" i="7" s="1"/>
  <c r="B767" i="7"/>
  <c r="D767" i="7" s="1"/>
  <c r="Y769" i="1" l="1"/>
  <c r="A769" i="1"/>
  <c r="A769" i="4" s="1"/>
  <c r="B768" i="7"/>
  <c r="D768" i="7" s="1"/>
  <c r="C768" i="7"/>
  <c r="A769" i="7" s="1"/>
  <c r="Y770" i="1" l="1"/>
  <c r="A770" i="1"/>
  <c r="A770" i="4" s="1"/>
  <c r="C769" i="7"/>
  <c r="A770" i="7" s="1"/>
  <c r="B769" i="7"/>
  <c r="D769" i="7" s="1"/>
  <c r="Y771" i="1" l="1"/>
  <c r="A771" i="1"/>
  <c r="A771" i="4" s="1"/>
  <c r="C770" i="7"/>
  <c r="A771" i="7" s="1"/>
  <c r="B770" i="7"/>
  <c r="D770" i="7" s="1"/>
  <c r="Y772" i="1" l="1"/>
  <c r="A772" i="1"/>
  <c r="A772" i="4" s="1"/>
  <c r="B771" i="7"/>
  <c r="D771" i="7" s="1"/>
  <c r="C771" i="7"/>
  <c r="A772" i="7" s="1"/>
  <c r="Y773" i="1" l="1"/>
  <c r="A773" i="1"/>
  <c r="A773" i="4" s="1"/>
  <c r="C772" i="7"/>
  <c r="A773" i="7" s="1"/>
  <c r="B772" i="7"/>
  <c r="D772" i="7" s="1"/>
  <c r="Y774" i="1" l="1"/>
  <c r="A774" i="1"/>
  <c r="A774" i="4" s="1"/>
  <c r="C773" i="7"/>
  <c r="A774" i="7" s="1"/>
  <c r="B773" i="7"/>
  <c r="D773" i="7" s="1"/>
  <c r="Y775" i="1" l="1"/>
  <c r="A775" i="1"/>
  <c r="A775" i="4" s="1"/>
  <c r="B774" i="7"/>
  <c r="D774" i="7" s="1"/>
  <c r="C774" i="7"/>
  <c r="A775" i="7" s="1"/>
  <c r="Y776" i="1" l="1"/>
  <c r="A776" i="1"/>
  <c r="A776" i="4" s="1"/>
  <c r="C775" i="7"/>
  <c r="A776" i="7" s="1"/>
  <c r="B775" i="7"/>
  <c r="D775" i="7" s="1"/>
  <c r="Y777" i="1" l="1"/>
  <c r="A777" i="1"/>
  <c r="A777" i="4" s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A778" i="4" l="1"/>
  <c r="Y779" i="1"/>
  <c r="E779" i="1"/>
  <c r="F779" i="1" s="1"/>
  <c r="P779" i="1" s="1"/>
  <c r="M779" i="1"/>
  <c r="Z779" i="1" s="1"/>
  <c r="A779" i="1"/>
  <c r="A779" i="4" s="1"/>
  <c r="C778" i="7"/>
  <c r="A779" i="7" s="1"/>
  <c r="B778" i="7"/>
  <c r="D778" i="7" s="1"/>
  <c r="Y780" i="1" l="1"/>
  <c r="A780" i="1"/>
  <c r="A780" i="4" s="1"/>
  <c r="C779" i="7"/>
  <c r="A780" i="7" s="1"/>
  <c r="B779" i="7"/>
  <c r="D779" i="7" s="1"/>
  <c r="Y781" i="1" l="1"/>
  <c r="A781" i="1"/>
  <c r="A781" i="4" s="1"/>
  <c r="B780" i="7"/>
  <c r="D780" i="7" s="1"/>
  <c r="C780" i="7"/>
  <c r="A781" i="7" s="1"/>
  <c r="Y782" i="1" l="1"/>
  <c r="A782" i="1"/>
  <c r="A782" i="4" s="1"/>
  <c r="C781" i="7"/>
  <c r="A782" i="7" s="1"/>
  <c r="B781" i="7"/>
  <c r="D781" i="7" s="1"/>
  <c r="Y783" i="1" l="1"/>
  <c r="A783" i="1"/>
  <c r="A783" i="4" s="1"/>
  <c r="C782" i="7"/>
  <c r="A783" i="7" s="1"/>
  <c r="B782" i="7"/>
  <c r="D782" i="7" s="1"/>
  <c r="Y784" i="1" l="1"/>
  <c r="A784" i="1"/>
  <c r="A784" i="4" s="1"/>
  <c r="B783" i="7"/>
  <c r="D783" i="7" s="1"/>
  <c r="C783" i="7"/>
  <c r="A784" i="7" s="1"/>
  <c r="Y785" i="1" l="1"/>
  <c r="A785" i="1"/>
  <c r="A785" i="4" s="1"/>
  <c r="C784" i="7"/>
  <c r="A785" i="7" s="1"/>
  <c r="B784" i="7"/>
  <c r="D784" i="7" s="1"/>
  <c r="Y786" i="1" l="1"/>
  <c r="A786" i="1"/>
  <c r="A786" i="4" s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A787" i="4" s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A788" i="4" l="1"/>
  <c r="Y789" i="1"/>
  <c r="M789" i="1"/>
  <c r="Z789" i="1" s="1"/>
  <c r="E789" i="1"/>
  <c r="F789" i="1" s="1"/>
  <c r="P789" i="1" s="1"/>
  <c r="A789" i="1"/>
  <c r="A789" i="4" s="1"/>
  <c r="C788" i="7"/>
  <c r="A789" i="7" s="1"/>
  <c r="B788" i="7"/>
  <c r="D788" i="7" s="1"/>
  <c r="Y790" i="1" l="1"/>
  <c r="E790" i="1"/>
  <c r="F790" i="1" s="1"/>
  <c r="P790" i="1" s="1"/>
  <c r="A790" i="1"/>
  <c r="A790" i="4" s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A791" i="4" s="1"/>
  <c r="C790" i="7"/>
  <c r="A791" i="7" s="1"/>
  <c r="B790" i="7"/>
  <c r="D790" i="7" s="1"/>
  <c r="Y792" i="1" l="1"/>
  <c r="A792" i="1"/>
  <c r="A792" i="4" s="1"/>
  <c r="C791" i="7"/>
  <c r="A792" i="7" s="1"/>
  <c r="B791" i="7"/>
  <c r="D791" i="7" s="1"/>
  <c r="Y793" i="1" l="1"/>
  <c r="A793" i="1"/>
  <c r="A793" i="4" s="1"/>
  <c r="B792" i="7"/>
  <c r="D792" i="7" s="1"/>
  <c r="C792" i="7"/>
  <c r="A793" i="7" s="1"/>
  <c r="Y794" i="1" l="1"/>
  <c r="A794" i="1"/>
  <c r="A794" i="4" s="1"/>
  <c r="C793" i="7"/>
  <c r="A794" i="7" s="1"/>
  <c r="B793" i="7"/>
  <c r="D793" i="7" s="1"/>
  <c r="Y795" i="1" l="1"/>
  <c r="A795" i="1"/>
  <c r="A795" i="4" s="1"/>
  <c r="C794" i="7"/>
  <c r="A795" i="7" s="1"/>
  <c r="B794" i="7"/>
  <c r="D794" i="7" s="1"/>
  <c r="Y796" i="1" l="1"/>
  <c r="A796" i="1"/>
  <c r="A796" i="4" s="1"/>
  <c r="B795" i="7"/>
  <c r="D795" i="7" s="1"/>
  <c r="C795" i="7"/>
  <c r="A796" i="7" s="1"/>
  <c r="Y797" i="1" l="1"/>
  <c r="A797" i="1"/>
  <c r="A797" i="4" s="1"/>
  <c r="C796" i="7"/>
  <c r="A797" i="7" s="1"/>
  <c r="B796" i="7"/>
  <c r="D796" i="7" s="1"/>
  <c r="Y798" i="1" l="1"/>
  <c r="A798" i="1"/>
  <c r="A798" i="4" s="1"/>
  <c r="C797" i="7"/>
  <c r="A798" i="7" s="1"/>
  <c r="B797" i="7"/>
  <c r="D797" i="7" s="1"/>
  <c r="Y799" i="1" l="1"/>
  <c r="A799" i="1"/>
  <c r="A799" i="4" s="1"/>
  <c r="B798" i="7"/>
  <c r="D798" i="7" s="1"/>
  <c r="C798" i="7"/>
  <c r="A799" i="7" s="1"/>
  <c r="Y800" i="1" l="1"/>
  <c r="A800" i="1"/>
  <c r="A800" i="4" s="1"/>
  <c r="C799" i="7"/>
  <c r="A800" i="7" s="1"/>
  <c r="B799" i="7"/>
  <c r="D799" i="7" s="1"/>
  <c r="Y801" i="1" l="1"/>
  <c r="A801" i="1"/>
  <c r="A801" i="4" s="1"/>
  <c r="C800" i="7"/>
  <c r="A801" i="7" s="1"/>
  <c r="B800" i="7"/>
  <c r="D800" i="7" s="1"/>
  <c r="Y802" i="1" l="1"/>
  <c r="A802" i="1"/>
  <c r="A802" i="4" s="1"/>
  <c r="B801" i="7"/>
  <c r="D801" i="7" s="1"/>
  <c r="C801" i="7"/>
  <c r="A802" i="7" s="1"/>
  <c r="Y803" i="1" l="1"/>
  <c r="A803" i="1"/>
  <c r="A803" i="4" s="1"/>
  <c r="C802" i="7"/>
  <c r="A803" i="7" s="1"/>
  <c r="B802" i="7"/>
  <c r="D802" i="7" s="1"/>
  <c r="Y804" i="1" l="1"/>
  <c r="A804" i="1"/>
  <c r="A804" i="4" s="1"/>
  <c r="C803" i="7"/>
  <c r="A804" i="7" s="1"/>
  <c r="B803" i="7"/>
  <c r="D803" i="7" s="1"/>
  <c r="Y805" i="1" l="1"/>
  <c r="A805" i="1"/>
  <c r="A805" i="4" s="1"/>
  <c r="B804" i="7"/>
  <c r="D804" i="7" s="1"/>
  <c r="C804" i="7"/>
  <c r="A805" i="7" s="1"/>
  <c r="Y806" i="1" l="1"/>
  <c r="A806" i="1"/>
  <c r="A806" i="4" s="1"/>
  <c r="C805" i="7"/>
  <c r="A806" i="7" s="1"/>
  <c r="B805" i="7"/>
  <c r="D805" i="7" s="1"/>
  <c r="Y807" i="1" l="1"/>
  <c r="A807" i="1"/>
  <c r="A807" i="4" s="1"/>
  <c r="C806" i="7"/>
  <c r="A807" i="7" s="1"/>
  <c r="B806" i="7"/>
  <c r="D806" i="7" s="1"/>
  <c r="Y808" i="1" l="1"/>
  <c r="A808" i="1"/>
  <c r="A808" i="4" s="1"/>
  <c r="B807" i="7"/>
  <c r="D807" i="7" s="1"/>
  <c r="C807" i="7"/>
  <c r="A808" i="7" s="1"/>
  <c r="Y809" i="1" l="1"/>
  <c r="A809" i="1"/>
  <c r="A809" i="4" s="1"/>
  <c r="C808" i="7"/>
  <c r="A809" i="7" s="1"/>
  <c r="B808" i="7"/>
  <c r="D808" i="7" s="1"/>
  <c r="Y810" i="1" l="1"/>
  <c r="A810" i="1"/>
  <c r="A810" i="4" s="1"/>
  <c r="C809" i="7"/>
  <c r="A810" i="7" s="1"/>
  <c r="B809" i="7"/>
  <c r="D809" i="7" s="1"/>
  <c r="Y811" i="1" l="1"/>
  <c r="A811" i="1"/>
  <c r="A811" i="4" s="1"/>
  <c r="B810" i="7"/>
  <c r="D810" i="7" s="1"/>
  <c r="C810" i="7"/>
  <c r="A811" i="7" s="1"/>
  <c r="Y812" i="1" l="1"/>
  <c r="A812" i="1"/>
  <c r="A812" i="4" s="1"/>
  <c r="C811" i="7"/>
  <c r="A812" i="7" s="1"/>
  <c r="B811" i="7"/>
  <c r="D811" i="7" s="1"/>
  <c r="Y813" i="1" l="1"/>
  <c r="A813" i="1"/>
  <c r="A813" i="4" s="1"/>
  <c r="B812" i="7"/>
  <c r="D812" i="7" s="1"/>
  <c r="C812" i="7"/>
  <c r="A813" i="7" s="1"/>
  <c r="Y814" i="1" l="1"/>
  <c r="A814" i="1"/>
  <c r="A814" i="4" s="1"/>
  <c r="B813" i="7"/>
  <c r="D813" i="7" s="1"/>
  <c r="C813" i="7"/>
  <c r="A814" i="7" s="1"/>
  <c r="Y815" i="1" l="1"/>
  <c r="A815" i="1"/>
  <c r="A815" i="4" s="1"/>
  <c r="C814" i="7"/>
  <c r="A815" i="7" s="1"/>
  <c r="B814" i="7"/>
  <c r="D814" i="7" s="1"/>
  <c r="Y816" i="1" l="1"/>
  <c r="A816" i="1"/>
  <c r="A816" i="4" s="1"/>
  <c r="C815" i="7"/>
  <c r="A816" i="7" s="1"/>
  <c r="B815" i="7"/>
  <c r="D815" i="7" s="1"/>
  <c r="Y817" i="1" l="1"/>
  <c r="A817" i="1"/>
  <c r="A817" i="4" s="1"/>
  <c r="B816" i="7"/>
  <c r="D816" i="7" s="1"/>
  <c r="C816" i="7"/>
  <c r="A817" i="7" s="1"/>
  <c r="Y818" i="1" l="1"/>
  <c r="A818" i="1"/>
  <c r="A818" i="4" s="1"/>
  <c r="C817" i="7"/>
  <c r="A818" i="7" s="1"/>
  <c r="B817" i="7"/>
  <c r="D817" i="7" s="1"/>
  <c r="Y819" i="1" l="1"/>
  <c r="A819" i="1"/>
  <c r="A819" i="4" s="1"/>
  <c r="C818" i="7"/>
  <c r="A819" i="7" s="1"/>
  <c r="B818" i="7"/>
  <c r="D818" i="7" s="1"/>
  <c r="Y820" i="1" l="1"/>
  <c r="A820" i="1"/>
  <c r="A820" i="4" s="1"/>
  <c r="B819" i="7"/>
  <c r="D819" i="7" s="1"/>
  <c r="C819" i="7"/>
  <c r="A820" i="7" s="1"/>
  <c r="Y821" i="1" l="1"/>
  <c r="A821" i="1"/>
  <c r="A821" i="4" s="1"/>
  <c r="C820" i="7"/>
  <c r="A821" i="7" s="1"/>
  <c r="B820" i="7"/>
  <c r="D820" i="7" s="1"/>
  <c r="Y822" i="1" l="1"/>
  <c r="A822" i="1"/>
  <c r="A822" i="4" s="1"/>
  <c r="C821" i="7"/>
  <c r="A822" i="7" s="1"/>
  <c r="B821" i="7"/>
  <c r="D821" i="7" s="1"/>
  <c r="Y823" i="1" l="1"/>
  <c r="A823" i="1"/>
  <c r="A823" i="4" s="1"/>
  <c r="B822" i="7"/>
  <c r="D822" i="7" s="1"/>
  <c r="C822" i="7"/>
  <c r="A823" i="7" s="1"/>
  <c r="Y824" i="1" l="1"/>
  <c r="A824" i="1"/>
  <c r="A824" i="4" s="1"/>
  <c r="C823" i="7"/>
  <c r="A824" i="7" s="1"/>
  <c r="B823" i="7"/>
  <c r="D823" i="7" s="1"/>
  <c r="Y825" i="1" l="1"/>
  <c r="A825" i="1"/>
  <c r="A825" i="4" s="1"/>
  <c r="C824" i="7"/>
  <c r="A825" i="7" s="1"/>
  <c r="B824" i="7"/>
  <c r="D824" i="7" s="1"/>
  <c r="Y826" i="1" l="1"/>
  <c r="A826" i="1"/>
  <c r="A826" i="4" s="1"/>
  <c r="B825" i="7"/>
  <c r="D825" i="7" s="1"/>
  <c r="C825" i="7"/>
  <c r="A826" i="7" s="1"/>
  <c r="Y827" i="1" l="1"/>
  <c r="A827" i="1"/>
  <c r="A827" i="4" s="1"/>
  <c r="C826" i="7"/>
  <c r="A827" i="7" s="1"/>
  <c r="B826" i="7"/>
  <c r="D826" i="7" s="1"/>
  <c r="Y828" i="1" l="1"/>
  <c r="A828" i="1"/>
  <c r="A828" i="4" s="1"/>
  <c r="C827" i="7"/>
  <c r="A828" i="7" s="1"/>
  <c r="B827" i="7"/>
  <c r="D827" i="7" s="1"/>
  <c r="Y829" i="1" l="1"/>
  <c r="A829" i="1"/>
  <c r="A829" i="4" s="1"/>
  <c r="B828" i="7"/>
  <c r="D828" i="7" s="1"/>
  <c r="C828" i="7"/>
  <c r="A829" i="7" s="1"/>
  <c r="Y830" i="1" l="1"/>
  <c r="A830" i="1"/>
  <c r="A830" i="4" s="1"/>
  <c r="C829" i="7"/>
  <c r="A830" i="7" s="1"/>
  <c r="B829" i="7"/>
  <c r="D829" i="7" s="1"/>
  <c r="Y831" i="1" l="1"/>
  <c r="A831" i="1"/>
  <c r="A831" i="4" s="1"/>
  <c r="C830" i="7"/>
  <c r="A831" i="7" s="1"/>
  <c r="B830" i="7"/>
  <c r="D830" i="7" s="1"/>
  <c r="Y832" i="1" l="1"/>
  <c r="A832" i="1"/>
  <c r="A832" i="4" s="1"/>
  <c r="B831" i="7"/>
  <c r="D831" i="7" s="1"/>
  <c r="C831" i="7"/>
  <c r="A832" i="7" s="1"/>
  <c r="Y833" i="1" l="1"/>
  <c r="A833" i="1"/>
  <c r="A833" i="4" s="1"/>
  <c r="C832" i="7"/>
  <c r="A833" i="7" s="1"/>
  <c r="B832" i="7"/>
  <c r="D832" i="7" s="1"/>
  <c r="Y834" i="1" l="1"/>
  <c r="A834" i="1"/>
  <c r="A834" i="4" s="1"/>
  <c r="C833" i="7"/>
  <c r="A834" i="7" s="1"/>
  <c r="B833" i="7"/>
  <c r="D833" i="7" s="1"/>
  <c r="Y835" i="1" l="1"/>
  <c r="A835" i="1"/>
  <c r="A835" i="4" s="1"/>
  <c r="B834" i="7"/>
  <c r="D834" i="7" s="1"/>
  <c r="C834" i="7"/>
  <c r="A835" i="7" s="1"/>
  <c r="Y836" i="1" l="1"/>
  <c r="A836" i="1"/>
  <c r="A836" i="4" s="1"/>
  <c r="C835" i="7"/>
  <c r="A836" i="7" s="1"/>
  <c r="B835" i="7"/>
  <c r="D835" i="7" s="1"/>
  <c r="Y837" i="1" l="1"/>
  <c r="A837" i="1"/>
  <c r="A837" i="4" s="1"/>
  <c r="C836" i="7"/>
  <c r="A837" i="7" s="1"/>
  <c r="B836" i="7"/>
  <c r="D836" i="7" s="1"/>
  <c r="Y838" i="1" l="1"/>
  <c r="A838" i="1"/>
  <c r="A838" i="4" s="1"/>
  <c r="B837" i="7"/>
  <c r="D837" i="7" s="1"/>
  <c r="C837" i="7"/>
  <c r="A838" i="7" s="1"/>
  <c r="Y839" i="1" l="1"/>
  <c r="A839" i="1"/>
  <c r="A839" i="4" s="1"/>
  <c r="C838" i="7"/>
  <c r="A839" i="7" s="1"/>
  <c r="B838" i="7"/>
  <c r="D838" i="7" s="1"/>
  <c r="Y840" i="1" l="1"/>
  <c r="A840" i="1"/>
  <c r="A840" i="4" s="1"/>
  <c r="C839" i="7"/>
  <c r="A840" i="7" s="1"/>
  <c r="B839" i="7"/>
  <c r="D839" i="7" s="1"/>
  <c r="Y841" i="1" l="1"/>
  <c r="A841" i="1"/>
  <c r="A841" i="4" s="1"/>
  <c r="B840" i="7"/>
  <c r="D840" i="7" s="1"/>
  <c r="C840" i="7"/>
  <c r="A841" i="7" s="1"/>
  <c r="Y842" i="1" l="1"/>
  <c r="A842" i="1"/>
  <c r="A842" i="4" s="1"/>
  <c r="C841" i="7"/>
  <c r="A842" i="7" s="1"/>
  <c r="B841" i="7"/>
  <c r="D841" i="7" s="1"/>
  <c r="Y843" i="1" l="1"/>
  <c r="A843" i="1"/>
  <c r="A843" i="4" s="1"/>
  <c r="C842" i="7"/>
  <c r="A843" i="7" s="1"/>
  <c r="B842" i="7"/>
  <c r="D842" i="7" s="1"/>
  <c r="Y844" i="1" l="1"/>
  <c r="A844" i="1"/>
  <c r="A844" i="4" s="1"/>
  <c r="B843" i="7"/>
  <c r="D843" i="7" s="1"/>
  <c r="C843" i="7"/>
  <c r="A844" i="7" s="1"/>
  <c r="Y845" i="1" l="1"/>
  <c r="A845" i="1"/>
  <c r="A845" i="4" s="1"/>
  <c r="C844" i="7"/>
  <c r="A845" i="7" s="1"/>
  <c r="B844" i="7"/>
  <c r="D844" i="7" s="1"/>
  <c r="Y846" i="1" l="1"/>
  <c r="A846" i="1"/>
  <c r="A846" i="4" s="1"/>
  <c r="C845" i="7"/>
  <c r="A846" i="7" s="1"/>
  <c r="B845" i="7"/>
  <c r="D845" i="7" s="1"/>
  <c r="Y847" i="1" l="1"/>
  <c r="A847" i="1"/>
  <c r="A847" i="4" s="1"/>
  <c r="B846" i="7"/>
  <c r="D846" i="7" s="1"/>
  <c r="C846" i="7"/>
  <c r="A847" i="7" s="1"/>
  <c r="Y848" i="1" l="1"/>
  <c r="A848" i="1"/>
  <c r="A848" i="4" s="1"/>
  <c r="C847" i="7"/>
  <c r="A848" i="7" s="1"/>
  <c r="B847" i="7"/>
  <c r="D847" i="7" s="1"/>
  <c r="Y849" i="1" l="1"/>
  <c r="A849" i="1"/>
  <c r="A849" i="4" s="1"/>
  <c r="C848" i="7"/>
  <c r="A849" i="7" s="1"/>
  <c r="B848" i="7"/>
  <c r="D848" i="7" s="1"/>
  <c r="Y850" i="1" l="1"/>
  <c r="A850" i="1"/>
  <c r="A850" i="4" s="1"/>
  <c r="B849" i="7"/>
  <c r="D849" i="7" s="1"/>
  <c r="C849" i="7"/>
  <c r="A850" i="7" s="1"/>
  <c r="Y851" i="1" l="1"/>
  <c r="A851" i="1"/>
  <c r="A851" i="4" s="1"/>
  <c r="C850" i="7"/>
  <c r="A851" i="7" s="1"/>
  <c r="B850" i="7"/>
  <c r="D850" i="7" s="1"/>
  <c r="Y852" i="1" l="1"/>
  <c r="A852" i="1"/>
  <c r="A852" i="4" s="1"/>
  <c r="C851" i="7"/>
  <c r="A852" i="7" s="1"/>
  <c r="B851" i="7"/>
  <c r="D851" i="7" s="1"/>
  <c r="Y853" i="1" l="1"/>
  <c r="A853" i="1"/>
  <c r="A853" i="4" s="1"/>
  <c r="B852" i="7"/>
  <c r="D852" i="7" s="1"/>
  <c r="C852" i="7"/>
  <c r="A853" i="7" s="1"/>
  <c r="Y854" i="1" l="1"/>
  <c r="A854" i="1"/>
  <c r="A854" i="4" s="1"/>
  <c r="C853" i="7"/>
  <c r="A854" i="7" s="1"/>
  <c r="B853" i="7"/>
  <c r="D853" i="7" s="1"/>
  <c r="Y855" i="1" l="1"/>
  <c r="A855" i="1"/>
  <c r="A855" i="4" s="1"/>
  <c r="C854" i="7"/>
  <c r="A855" i="7" s="1"/>
  <c r="B854" i="7"/>
  <c r="D854" i="7" s="1"/>
  <c r="Y856" i="1" l="1"/>
  <c r="A856" i="1"/>
  <c r="A856" i="4" s="1"/>
  <c r="B855" i="7"/>
  <c r="D855" i="7" s="1"/>
  <c r="C855" i="7"/>
  <c r="A856" i="7" s="1"/>
  <c r="Y857" i="1" l="1"/>
  <c r="A857" i="1"/>
  <c r="A857" i="4" s="1"/>
  <c r="C856" i="7"/>
  <c r="A857" i="7" s="1"/>
  <c r="B856" i="7"/>
  <c r="D856" i="7" s="1"/>
  <c r="Y858" i="1" l="1"/>
  <c r="A858" i="1"/>
  <c r="A858" i="4" s="1"/>
  <c r="C857" i="7"/>
  <c r="A858" i="7" s="1"/>
  <c r="B857" i="7"/>
  <c r="D857" i="7" s="1"/>
  <c r="Y859" i="1" l="1"/>
  <c r="A859" i="1"/>
  <c r="A859" i="4" s="1"/>
  <c r="B858" i="7"/>
  <c r="D858" i="7" s="1"/>
  <c r="C858" i="7"/>
  <c r="A859" i="7" s="1"/>
  <c r="Y860" i="1" l="1"/>
  <c r="A860" i="1"/>
  <c r="A860" i="4" s="1"/>
  <c r="C859" i="7"/>
  <c r="A860" i="7" s="1"/>
  <c r="B859" i="7"/>
  <c r="D859" i="7" s="1"/>
  <c r="Y861" i="1" l="1"/>
  <c r="A861" i="1"/>
  <c r="A861" i="4" s="1"/>
  <c r="C860" i="7"/>
  <c r="A861" i="7" s="1"/>
  <c r="B860" i="7"/>
  <c r="D860" i="7" s="1"/>
  <c r="Y862" i="1" l="1"/>
  <c r="A862" i="1"/>
  <c r="A862" i="4" s="1"/>
  <c r="B861" i="7"/>
  <c r="D861" i="7" s="1"/>
  <c r="C861" i="7"/>
  <c r="A862" i="7" s="1"/>
  <c r="Y863" i="1" l="1"/>
  <c r="A863" i="1"/>
  <c r="A863" i="4" s="1"/>
  <c r="C862" i="7"/>
  <c r="A863" i="7" s="1"/>
  <c r="B862" i="7"/>
  <c r="D862" i="7" s="1"/>
  <c r="Y864" i="1" l="1"/>
  <c r="A864" i="1"/>
  <c r="A864" i="4" s="1"/>
  <c r="C863" i="7"/>
  <c r="A864" i="7" s="1"/>
  <c r="B863" i="7"/>
  <c r="D863" i="7" s="1"/>
  <c r="Y865" i="1" l="1"/>
  <c r="A865" i="1"/>
  <c r="A865" i="4" s="1"/>
  <c r="B864" i="7"/>
  <c r="D864" i="7" s="1"/>
  <c r="C864" i="7"/>
  <c r="A865" i="7" s="1"/>
  <c r="Y866" i="1" l="1"/>
  <c r="M866" i="1"/>
  <c r="Z866" i="1" s="1"/>
  <c r="A866" i="1"/>
  <c r="A866" i="4" s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A867" i="4" l="1"/>
  <c r="F867" i="1"/>
  <c r="P867" i="1"/>
  <c r="Y868" i="1"/>
  <c r="M868" i="1"/>
  <c r="Z868" i="1" s="1"/>
  <c r="E868" i="1"/>
  <c r="F868" i="1" s="1"/>
  <c r="P868" i="1" s="1"/>
  <c r="A868" i="1"/>
  <c r="A868" i="4" s="1"/>
  <c r="B867" i="7"/>
  <c r="D867" i="7" s="1"/>
  <c r="C867" i="7"/>
  <c r="A868" i="7" s="1"/>
  <c r="Y869" i="1" l="1"/>
  <c r="E869" i="1"/>
  <c r="F869" i="1" s="1"/>
  <c r="P869" i="1" s="1"/>
  <c r="A869" i="1"/>
  <c r="A869" i="4" s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A870" i="4" s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A871" i="4" s="1"/>
  <c r="B870" i="7"/>
  <c r="D870" i="7" s="1"/>
  <c r="C870" i="7"/>
  <c r="A871" i="7" s="1"/>
  <c r="Y872" i="1" l="1"/>
  <c r="A872" i="1"/>
  <c r="A872" i="4" s="1"/>
  <c r="C871" i="7"/>
  <c r="A872" i="7" s="1"/>
  <c r="B871" i="7"/>
  <c r="D871" i="7" s="1"/>
  <c r="Y873" i="1" l="1"/>
  <c r="A873" i="1"/>
  <c r="A873" i="4" s="1"/>
  <c r="C872" i="7"/>
  <c r="A873" i="7" s="1"/>
  <c r="B872" i="7"/>
  <c r="D872" i="7" s="1"/>
  <c r="Y874" i="1" l="1"/>
  <c r="A874" i="1"/>
  <c r="A874" i="4" s="1"/>
  <c r="B873" i="7"/>
  <c r="D873" i="7" s="1"/>
  <c r="C873" i="7"/>
  <c r="A874" i="7" s="1"/>
  <c r="Y875" i="1" l="1"/>
  <c r="A875" i="1"/>
  <c r="A875" i="4" s="1"/>
  <c r="C874" i="7"/>
  <c r="A875" i="7" s="1"/>
  <c r="B874" i="7"/>
  <c r="D874" i="7" s="1"/>
  <c r="Y876" i="1" l="1"/>
  <c r="A876" i="1"/>
  <c r="A876" i="4" s="1"/>
  <c r="C875" i="7"/>
  <c r="A876" i="7" s="1"/>
  <c r="B875" i="7"/>
  <c r="D875" i="7" s="1"/>
  <c r="Y877" i="1" l="1"/>
  <c r="A877" i="1"/>
  <c r="A877" i="4" s="1"/>
  <c r="B876" i="7"/>
  <c r="D876" i="7" s="1"/>
  <c r="C876" i="7"/>
  <c r="A877" i="7" s="1"/>
  <c r="Y878" i="1" l="1"/>
  <c r="A878" i="1"/>
  <c r="A878" i="4" s="1"/>
  <c r="C877" i="7"/>
  <c r="A878" i="7" s="1"/>
  <c r="B877" i="7"/>
  <c r="D877" i="7" s="1"/>
  <c r="Y879" i="1" l="1"/>
  <c r="A879" i="1"/>
  <c r="A879" i="4" s="1"/>
  <c r="C878" i="7"/>
  <c r="A879" i="7" s="1"/>
  <c r="B878" i="7"/>
  <c r="D878" i="7" s="1"/>
  <c r="Y880" i="1" l="1"/>
  <c r="A880" i="1"/>
  <c r="A880" i="4" s="1"/>
  <c r="B879" i="7"/>
  <c r="D879" i="7" s="1"/>
  <c r="C879" i="7"/>
  <c r="A880" i="7" s="1"/>
  <c r="Y881" i="1" l="1"/>
  <c r="A881" i="1"/>
  <c r="A881" i="4" s="1"/>
  <c r="C880" i="7"/>
  <c r="A881" i="7" s="1"/>
  <c r="B880" i="7"/>
  <c r="D880" i="7" s="1"/>
  <c r="Y882" i="1" l="1"/>
  <c r="A882" i="1"/>
  <c r="A882" i="4" s="1"/>
  <c r="C881" i="7"/>
  <c r="A882" i="7" s="1"/>
  <c r="B881" i="7"/>
  <c r="D881" i="7" s="1"/>
  <c r="Y883" i="1" l="1"/>
  <c r="A883" i="1"/>
  <c r="A883" i="4" s="1"/>
  <c r="B882" i="7"/>
  <c r="D882" i="7" s="1"/>
  <c r="C882" i="7"/>
  <c r="A883" i="7" s="1"/>
  <c r="Y884" i="1" l="1"/>
  <c r="A884" i="1"/>
  <c r="A884" i="4" s="1"/>
  <c r="C883" i="7"/>
  <c r="A884" i="7" s="1"/>
  <c r="B883" i="7"/>
  <c r="D883" i="7" s="1"/>
  <c r="Y885" i="1" l="1"/>
  <c r="A885" i="1"/>
  <c r="A885" i="4" s="1"/>
  <c r="C884" i="7"/>
  <c r="A885" i="7" s="1"/>
  <c r="B884" i="7"/>
  <c r="D884" i="7" s="1"/>
  <c r="Y886" i="1" l="1"/>
  <c r="A886" i="1"/>
  <c r="A886" i="4" s="1"/>
  <c r="B885" i="7"/>
  <c r="D885" i="7" s="1"/>
  <c r="C885" i="7"/>
  <c r="A886" i="7" s="1"/>
  <c r="Y887" i="1" l="1"/>
  <c r="A887" i="1"/>
  <c r="A887" i="4" s="1"/>
  <c r="C886" i="7"/>
  <c r="A887" i="7" s="1"/>
  <c r="B886" i="7"/>
  <c r="D886" i="7" s="1"/>
  <c r="Y888" i="1" l="1"/>
  <c r="A888" i="1"/>
  <c r="A888" i="4" s="1"/>
  <c r="C887" i="7"/>
  <c r="A888" i="7" s="1"/>
  <c r="B887" i="7"/>
  <c r="D887" i="7" s="1"/>
  <c r="Y889" i="1" l="1"/>
  <c r="A889" i="1"/>
  <c r="A889" i="4" s="1"/>
  <c r="B888" i="7"/>
  <c r="D888" i="7" s="1"/>
  <c r="C888" i="7"/>
  <c r="A889" i="7" s="1"/>
  <c r="Y890" i="1" l="1"/>
  <c r="A890" i="1"/>
  <c r="A890" i="4" s="1"/>
  <c r="C889" i="7"/>
  <c r="A890" i="7" s="1"/>
  <c r="B889" i="7"/>
  <c r="D889" i="7" s="1"/>
  <c r="Y891" i="1" l="1"/>
  <c r="A891" i="1"/>
  <c r="A891" i="4" s="1"/>
  <c r="C890" i="7"/>
  <c r="A891" i="7" s="1"/>
  <c r="B890" i="7"/>
  <c r="D890" i="7" s="1"/>
  <c r="Y892" i="1" l="1"/>
  <c r="A892" i="1"/>
  <c r="A892" i="4" s="1"/>
  <c r="B891" i="7"/>
  <c r="D891" i="7" s="1"/>
  <c r="C891" i="7"/>
  <c r="A892" i="7" s="1"/>
  <c r="Y893" i="1" l="1"/>
  <c r="A893" i="1"/>
  <c r="A893" i="4" s="1"/>
  <c r="C892" i="7"/>
  <c r="A893" i="7" s="1"/>
  <c r="B892" i="7"/>
  <c r="D892" i="7" s="1"/>
  <c r="Y894" i="1" l="1"/>
  <c r="A894" i="1"/>
  <c r="A894" i="4" s="1"/>
  <c r="C893" i="7"/>
  <c r="A894" i="7" s="1"/>
  <c r="B893" i="7"/>
  <c r="D893" i="7" s="1"/>
  <c r="Y895" i="1" l="1"/>
  <c r="A895" i="1"/>
  <c r="A895" i="4" s="1"/>
  <c r="B894" i="7"/>
  <c r="D894" i="7" s="1"/>
  <c r="C894" i="7"/>
  <c r="A895" i="7" s="1"/>
  <c r="Y896" i="1" l="1"/>
  <c r="A896" i="1"/>
  <c r="A896" i="4" s="1"/>
  <c r="C895" i="7"/>
  <c r="A896" i="7" s="1"/>
  <c r="B895" i="7"/>
  <c r="D895" i="7" s="1"/>
  <c r="Y897" i="1" l="1"/>
  <c r="A897" i="1"/>
  <c r="A897" i="4" s="1"/>
  <c r="C896" i="7"/>
  <c r="A897" i="7" s="1"/>
  <c r="B896" i="7"/>
  <c r="D896" i="7" s="1"/>
  <c r="Y898" i="1" l="1"/>
  <c r="A898" i="1"/>
  <c r="A898" i="4" s="1"/>
  <c r="B897" i="7"/>
  <c r="D897" i="7" s="1"/>
  <c r="C897" i="7"/>
  <c r="A898" i="7" s="1"/>
  <c r="Y899" i="1" l="1"/>
  <c r="A899" i="1"/>
  <c r="A899" i="4" s="1"/>
  <c r="C898" i="7"/>
  <c r="A899" i="7" s="1"/>
  <c r="B898" i="7"/>
  <c r="D898" i="7" s="1"/>
  <c r="Y900" i="1" l="1"/>
  <c r="A900" i="1"/>
  <c r="A900" i="4" s="1"/>
  <c r="C899" i="7"/>
  <c r="A900" i="7" s="1"/>
  <c r="B899" i="7"/>
  <c r="D899" i="7" s="1"/>
  <c r="Y901" i="1" l="1"/>
  <c r="A901" i="1"/>
  <c r="A901" i="4" s="1"/>
  <c r="B900" i="7"/>
  <c r="D900" i="7" s="1"/>
  <c r="C900" i="7"/>
  <c r="A901" i="7" s="1"/>
  <c r="Y902" i="1" l="1"/>
  <c r="A902" i="1"/>
  <c r="A902" i="4" s="1"/>
  <c r="C901" i="7"/>
  <c r="A902" i="7" s="1"/>
  <c r="B901" i="7"/>
  <c r="D901" i="7" s="1"/>
  <c r="Y903" i="1" l="1"/>
  <c r="A903" i="1"/>
  <c r="A903" i="4" s="1"/>
  <c r="C902" i="7"/>
  <c r="A903" i="7" s="1"/>
  <c r="B902" i="7"/>
  <c r="D902" i="7" s="1"/>
  <c r="Y904" i="1" l="1"/>
  <c r="A904" i="1"/>
  <c r="A904" i="4" s="1"/>
  <c r="B903" i="7"/>
  <c r="D903" i="7" s="1"/>
  <c r="C903" i="7"/>
  <c r="A904" i="7" s="1"/>
  <c r="Y905" i="1" l="1"/>
  <c r="A905" i="1"/>
  <c r="A905" i="4" s="1"/>
  <c r="C904" i="7"/>
  <c r="A905" i="7" s="1"/>
  <c r="B904" i="7"/>
  <c r="D904" i="7" s="1"/>
  <c r="Y906" i="1" l="1"/>
  <c r="A906" i="1"/>
  <c r="A906" i="4" s="1"/>
  <c r="C905" i="7"/>
  <c r="A906" i="7" s="1"/>
  <c r="B905" i="7"/>
  <c r="D905" i="7" s="1"/>
  <c r="Y907" i="1" l="1"/>
  <c r="A907" i="1"/>
  <c r="A907" i="4" s="1"/>
  <c r="B906" i="7"/>
  <c r="D906" i="7" s="1"/>
  <c r="C906" i="7"/>
  <c r="A907" i="7" s="1"/>
  <c r="Y908" i="1" l="1"/>
  <c r="A908" i="1"/>
  <c r="A908" i="4" s="1"/>
  <c r="C907" i="7"/>
  <c r="A908" i="7" s="1"/>
  <c r="B907" i="7"/>
  <c r="D907" i="7" s="1"/>
  <c r="Y909" i="1" l="1"/>
  <c r="A909" i="1"/>
  <c r="A909" i="4" s="1"/>
  <c r="C908" i="7"/>
  <c r="A909" i="7" s="1"/>
  <c r="B908" i="7"/>
  <c r="D908" i="7" s="1"/>
  <c r="Y910" i="1" l="1"/>
  <c r="A910" i="1"/>
  <c r="A910" i="4" s="1"/>
  <c r="B909" i="7"/>
  <c r="D909" i="7" s="1"/>
  <c r="C909" i="7"/>
  <c r="A910" i="7" s="1"/>
  <c r="Y911" i="1" l="1"/>
  <c r="A911" i="1"/>
  <c r="A911" i="4" s="1"/>
  <c r="C910" i="7"/>
  <c r="A911" i="7" s="1"/>
  <c r="B910" i="7"/>
  <c r="D910" i="7" s="1"/>
  <c r="Y912" i="1" l="1"/>
  <c r="A912" i="1"/>
  <c r="A912" i="4" s="1"/>
  <c r="C911" i="7"/>
  <c r="A912" i="7" s="1"/>
  <c r="B911" i="7"/>
  <c r="D911" i="7" s="1"/>
  <c r="Y913" i="1" l="1"/>
  <c r="A913" i="1"/>
  <c r="A913" i="4" s="1"/>
  <c r="B912" i="7"/>
  <c r="D912" i="7" s="1"/>
  <c r="C912" i="7"/>
  <c r="A913" i="7" s="1"/>
  <c r="Y914" i="1" l="1"/>
  <c r="A914" i="1"/>
  <c r="A914" i="4" s="1"/>
  <c r="C913" i="7"/>
  <c r="A914" i="7" s="1"/>
  <c r="B913" i="7"/>
  <c r="D913" i="7" s="1"/>
  <c r="Y915" i="1" l="1"/>
  <c r="A915" i="1"/>
  <c r="A915" i="4" s="1"/>
  <c r="B914" i="7"/>
  <c r="D914" i="7" s="1"/>
  <c r="C914" i="7"/>
  <c r="A915" i="7" s="1"/>
  <c r="Y916" i="1" l="1"/>
  <c r="A916" i="1"/>
  <c r="A916" i="4" s="1"/>
  <c r="B915" i="7"/>
  <c r="D915" i="7" s="1"/>
  <c r="C915" i="7"/>
  <c r="A916" i="7" s="1"/>
  <c r="Y917" i="1" l="1"/>
  <c r="A917" i="1"/>
  <c r="A917" i="4" s="1"/>
  <c r="C916" i="7"/>
  <c r="A917" i="7" s="1"/>
  <c r="B916" i="7"/>
  <c r="D916" i="7" s="1"/>
  <c r="Y918" i="1" l="1"/>
  <c r="A918" i="1"/>
  <c r="A918" i="4" s="1"/>
  <c r="C917" i="7"/>
  <c r="A918" i="7" s="1"/>
  <c r="B917" i="7"/>
  <c r="D917" i="7" s="1"/>
  <c r="Y919" i="1" l="1"/>
  <c r="A919" i="1"/>
  <c r="A919" i="4" s="1"/>
  <c r="B918" i="7"/>
  <c r="D918" i="7" s="1"/>
  <c r="C918" i="7"/>
  <c r="A919" i="7" s="1"/>
  <c r="Y920" i="1" l="1"/>
  <c r="A920" i="1"/>
  <c r="A920" i="4" s="1"/>
  <c r="C919" i="7"/>
  <c r="A920" i="7" s="1"/>
  <c r="B919" i="7"/>
  <c r="D919" i="7" s="1"/>
  <c r="Y921" i="1" l="1"/>
  <c r="A921" i="1"/>
  <c r="A921" i="4" s="1"/>
  <c r="C920" i="7"/>
  <c r="A921" i="7" s="1"/>
  <c r="B920" i="7"/>
  <c r="D920" i="7" s="1"/>
  <c r="Y922" i="1" l="1"/>
  <c r="A922" i="1"/>
  <c r="A922" i="4" s="1"/>
  <c r="B921" i="7"/>
  <c r="D921" i="7" s="1"/>
  <c r="C921" i="7"/>
  <c r="A922" i="7" s="1"/>
  <c r="Y923" i="1" l="1"/>
  <c r="A923" i="1"/>
  <c r="A923" i="4" s="1"/>
  <c r="C922" i="7"/>
  <c r="A923" i="7" s="1"/>
  <c r="B922" i="7"/>
  <c r="D922" i="7" s="1"/>
  <c r="Y924" i="1" l="1"/>
  <c r="A924" i="1"/>
  <c r="A924" i="4" s="1"/>
  <c r="C923" i="7"/>
  <c r="A924" i="7" s="1"/>
  <c r="B923" i="7"/>
  <c r="D923" i="7" s="1"/>
  <c r="Y925" i="1" l="1"/>
  <c r="A925" i="1"/>
  <c r="A925" i="4" s="1"/>
  <c r="B924" i="7"/>
  <c r="D924" i="7" s="1"/>
  <c r="C924" i="7"/>
  <c r="A925" i="7" s="1"/>
  <c r="Y926" i="1" l="1"/>
  <c r="A926" i="1"/>
  <c r="A926" i="4" s="1"/>
  <c r="C925" i="7"/>
  <c r="A926" i="7" s="1"/>
  <c r="B925" i="7"/>
  <c r="D925" i="7" s="1"/>
  <c r="Y927" i="1" l="1"/>
  <c r="A927" i="1"/>
  <c r="A927" i="4" s="1"/>
  <c r="C926" i="7"/>
  <c r="A927" i="7" s="1"/>
  <c r="B926" i="7"/>
  <c r="D926" i="7" s="1"/>
  <c r="Y928" i="1" l="1"/>
  <c r="A928" i="1"/>
  <c r="A928" i="4" s="1"/>
  <c r="B927" i="7"/>
  <c r="D927" i="7" s="1"/>
  <c r="C927" i="7"/>
  <c r="A928" i="7" s="1"/>
  <c r="Y929" i="1" l="1"/>
  <c r="A929" i="1"/>
  <c r="A929" i="4" s="1"/>
  <c r="C928" i="7"/>
  <c r="A929" i="7" s="1"/>
  <c r="B928" i="7"/>
  <c r="D928" i="7" s="1"/>
  <c r="Y930" i="1" l="1"/>
  <c r="A930" i="1"/>
  <c r="A930" i="4" s="1"/>
  <c r="C929" i="7"/>
  <c r="A930" i="7" s="1"/>
  <c r="B929" i="7"/>
  <c r="D929" i="7" s="1"/>
  <c r="Y931" i="1" l="1"/>
  <c r="A931" i="1"/>
  <c r="A931" i="4" s="1"/>
  <c r="B930" i="7"/>
  <c r="D930" i="7" s="1"/>
  <c r="C930" i="7"/>
  <c r="A931" i="7" s="1"/>
  <c r="Y932" i="1" l="1"/>
  <c r="A932" i="1"/>
  <c r="A932" i="4" s="1"/>
  <c r="C931" i="7"/>
  <c r="A932" i="7" s="1"/>
  <c r="B931" i="7"/>
  <c r="D931" i="7" s="1"/>
  <c r="Y933" i="1" l="1"/>
  <c r="A933" i="1"/>
  <c r="A933" i="4" s="1"/>
  <c r="C932" i="7"/>
  <c r="A933" i="7" s="1"/>
  <c r="B932" i="7"/>
  <c r="D932" i="7" s="1"/>
  <c r="Y934" i="1" l="1"/>
  <c r="A934" i="1"/>
  <c r="A934" i="4" s="1"/>
  <c r="B933" i="7"/>
  <c r="D933" i="7" s="1"/>
  <c r="C933" i="7"/>
  <c r="A934" i="7" s="1"/>
  <c r="Y935" i="1" l="1"/>
  <c r="A935" i="1"/>
  <c r="A935" i="4" s="1"/>
  <c r="B934" i="7"/>
  <c r="D934" i="7" s="1"/>
  <c r="C934" i="7"/>
  <c r="A935" i="7" s="1"/>
  <c r="Y936" i="1" l="1"/>
  <c r="A936" i="1"/>
  <c r="A936" i="4" s="1"/>
  <c r="C935" i="7"/>
  <c r="A936" i="7" s="1"/>
  <c r="B935" i="7"/>
  <c r="D935" i="7" s="1"/>
  <c r="Y937" i="1" l="1"/>
  <c r="A937" i="1"/>
  <c r="A937" i="4" s="1"/>
  <c r="B936" i="7"/>
  <c r="D936" i="7" s="1"/>
  <c r="C936" i="7"/>
  <c r="A937" i="7" s="1"/>
  <c r="Y938" i="1" l="1"/>
  <c r="A938" i="1"/>
  <c r="A938" i="4" s="1"/>
  <c r="C937" i="7"/>
  <c r="A938" i="7" s="1"/>
  <c r="B937" i="7"/>
  <c r="D937" i="7" s="1"/>
  <c r="Y939" i="1" l="1"/>
  <c r="A939" i="1"/>
  <c r="A939" i="4" s="1"/>
  <c r="C938" i="7"/>
  <c r="A939" i="7" s="1"/>
  <c r="B938" i="7"/>
  <c r="D938" i="7" s="1"/>
  <c r="Y940" i="1" l="1"/>
  <c r="A940" i="1"/>
  <c r="A940" i="4" s="1"/>
  <c r="B939" i="7"/>
  <c r="D939" i="7" s="1"/>
  <c r="C939" i="7"/>
  <c r="A940" i="7" s="1"/>
  <c r="Y941" i="1" l="1"/>
  <c r="A941" i="1"/>
  <c r="A941" i="4" s="1"/>
  <c r="C940" i="7"/>
  <c r="A941" i="7" s="1"/>
  <c r="B940" i="7"/>
  <c r="D940" i="7" s="1"/>
  <c r="Y942" i="1" l="1"/>
  <c r="A942" i="1"/>
  <c r="A942" i="4" s="1"/>
  <c r="C941" i="7"/>
  <c r="A942" i="7" s="1"/>
  <c r="B941" i="7"/>
  <c r="D941" i="7" s="1"/>
  <c r="Y943" i="1" l="1"/>
  <c r="A943" i="1"/>
  <c r="A943" i="4" s="1"/>
  <c r="B942" i="7"/>
  <c r="D942" i="7" s="1"/>
  <c r="C942" i="7"/>
  <c r="A943" i="7" s="1"/>
  <c r="Y944" i="1" l="1"/>
  <c r="A944" i="1"/>
  <c r="A944" i="4" s="1"/>
  <c r="C943" i="7"/>
  <c r="A944" i="7" s="1"/>
  <c r="B943" i="7"/>
  <c r="D943" i="7" s="1"/>
  <c r="Y945" i="1" l="1"/>
  <c r="A945" i="1"/>
  <c r="A945" i="4" s="1"/>
  <c r="C944" i="7"/>
  <c r="A945" i="7" s="1"/>
  <c r="B944" i="7"/>
  <c r="D944" i="7" s="1"/>
  <c r="Y946" i="1" l="1"/>
  <c r="A946" i="1"/>
  <c r="A946" i="4" s="1"/>
  <c r="B945" i="7"/>
  <c r="D945" i="7" s="1"/>
  <c r="C945" i="7"/>
  <c r="A946" i="7" s="1"/>
  <c r="Y947" i="1" l="1"/>
  <c r="A947" i="1"/>
  <c r="A947" i="4" s="1"/>
  <c r="C946" i="7"/>
  <c r="A947" i="7" s="1"/>
  <c r="B946" i="7"/>
  <c r="D946" i="7" s="1"/>
  <c r="Y948" i="1" l="1"/>
  <c r="A948" i="1"/>
  <c r="A948" i="4" s="1"/>
  <c r="C947" i="7"/>
  <c r="A948" i="7" s="1"/>
  <c r="B947" i="7"/>
  <c r="D947" i="7" s="1"/>
  <c r="Y949" i="1" l="1"/>
  <c r="A949" i="1"/>
  <c r="A949" i="4" s="1"/>
  <c r="B948" i="7"/>
  <c r="D948" i="7" s="1"/>
  <c r="C948" i="7"/>
  <c r="A949" i="7" s="1"/>
  <c r="Y950" i="1" l="1"/>
  <c r="A950" i="1"/>
  <c r="A950" i="4" s="1"/>
  <c r="C949" i="7"/>
  <c r="A950" i="7" s="1"/>
  <c r="B949" i="7"/>
  <c r="D949" i="7" s="1"/>
  <c r="Y951" i="1" l="1"/>
  <c r="A951" i="1"/>
  <c r="A951" i="4" s="1"/>
  <c r="C950" i="7"/>
  <c r="A951" i="7" s="1"/>
  <c r="B950" i="7"/>
  <c r="D950" i="7" s="1"/>
  <c r="Y952" i="1" l="1"/>
  <c r="A952" i="1"/>
  <c r="A952" i="4" s="1"/>
  <c r="B951" i="7"/>
  <c r="D951" i="7" s="1"/>
  <c r="C951" i="7"/>
  <c r="A952" i="7" s="1"/>
  <c r="Y953" i="1" l="1"/>
  <c r="A953" i="1"/>
  <c r="A953" i="4" s="1"/>
  <c r="C952" i="7"/>
  <c r="A953" i="7" s="1"/>
  <c r="B952" i="7"/>
  <c r="D952" i="7" s="1"/>
  <c r="Y954" i="1" l="1"/>
  <c r="A954" i="1"/>
  <c r="A954" i="4" s="1"/>
  <c r="C953" i="7"/>
  <c r="A954" i="7" s="1"/>
  <c r="B953" i="7"/>
  <c r="D953" i="7" s="1"/>
  <c r="Y955" i="1" l="1"/>
  <c r="A955" i="1"/>
  <c r="A955" i="4" s="1"/>
  <c r="B954" i="7"/>
  <c r="D954" i="7" s="1"/>
  <c r="C954" i="7"/>
  <c r="A955" i="7" s="1"/>
  <c r="Y956" i="1" l="1"/>
  <c r="A956" i="1"/>
  <c r="A956" i="4" s="1"/>
  <c r="C955" i="7"/>
  <c r="A956" i="7" s="1"/>
  <c r="B955" i="7"/>
  <c r="D955" i="7" s="1"/>
  <c r="Y957" i="1" l="1"/>
  <c r="A957" i="1"/>
  <c r="A957" i="4" s="1"/>
  <c r="C956" i="7"/>
  <c r="A957" i="7" s="1"/>
  <c r="B956" i="7"/>
  <c r="D956" i="7" s="1"/>
  <c r="Y958" i="1" l="1"/>
  <c r="A958" i="1"/>
  <c r="A958" i="4" s="1"/>
  <c r="B957" i="7"/>
  <c r="D957" i="7" s="1"/>
  <c r="C957" i="7"/>
  <c r="A958" i="7" s="1"/>
  <c r="Y959" i="1" l="1"/>
  <c r="A959" i="1"/>
  <c r="A959" i="4" s="1"/>
  <c r="C958" i="7"/>
  <c r="A959" i="7" s="1"/>
  <c r="B958" i="7"/>
  <c r="D958" i="7" s="1"/>
  <c r="Y960" i="1" l="1"/>
  <c r="A960" i="1"/>
  <c r="A960" i="4" s="1"/>
  <c r="C959" i="7"/>
  <c r="A960" i="7" s="1"/>
  <c r="B959" i="7"/>
  <c r="D959" i="7" s="1"/>
  <c r="Y961" i="1" l="1"/>
  <c r="A961" i="1"/>
  <c r="A961" i="4" s="1"/>
  <c r="B960" i="7"/>
  <c r="D960" i="7" s="1"/>
  <c r="C960" i="7"/>
  <c r="A961" i="7" s="1"/>
  <c r="Y962" i="1" l="1"/>
  <c r="A962" i="1"/>
  <c r="A962" i="4" s="1"/>
  <c r="C961" i="7"/>
  <c r="A962" i="7" s="1"/>
  <c r="B961" i="7"/>
  <c r="D961" i="7" s="1"/>
  <c r="Y963" i="1" l="1"/>
  <c r="A963" i="1"/>
  <c r="A963" i="4" s="1"/>
  <c r="B962" i="7"/>
  <c r="D962" i="7" s="1"/>
  <c r="C962" i="7"/>
  <c r="A963" i="7" s="1"/>
  <c r="Y964" i="1" l="1"/>
  <c r="A964" i="1"/>
  <c r="A964" i="4" s="1"/>
  <c r="B963" i="7"/>
  <c r="D963" i="7" s="1"/>
  <c r="C963" i="7"/>
  <c r="A964" i="7" s="1"/>
  <c r="Y965" i="1" l="1"/>
  <c r="A965" i="1"/>
  <c r="A965" i="4" s="1"/>
  <c r="C964" i="7"/>
  <c r="A965" i="7" s="1"/>
  <c r="B964" i="7"/>
  <c r="D964" i="7" s="1"/>
  <c r="Y966" i="1" l="1"/>
  <c r="A966" i="1"/>
  <c r="A966" i="4" s="1"/>
  <c r="C965" i="7"/>
  <c r="A966" i="7" s="1"/>
  <c r="B965" i="7"/>
  <c r="D965" i="7" s="1"/>
  <c r="Y967" i="1" l="1"/>
  <c r="A967" i="1"/>
  <c r="A967" i="4" s="1"/>
  <c r="B966" i="7"/>
  <c r="D966" i="7" s="1"/>
  <c r="C966" i="7"/>
  <c r="A967" i="7" s="1"/>
  <c r="Y968" i="1" l="1"/>
  <c r="A968" i="1"/>
  <c r="A968" i="4" s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A969" i="4" s="1"/>
  <c r="C968" i="7"/>
  <c r="A969" i="7" s="1"/>
  <c r="B968" i="7"/>
  <c r="D968" i="7" s="1"/>
  <c r="Y970" i="1" l="1"/>
  <c r="A970" i="1"/>
  <c r="A970" i="4" s="1"/>
  <c r="B969" i="7"/>
  <c r="D969" i="7" s="1"/>
  <c r="C969" i="7"/>
  <c r="A970" i="7" s="1"/>
  <c r="Y971" i="1" l="1"/>
  <c r="A971" i="1"/>
  <c r="A971" i="4" s="1"/>
  <c r="C970" i="7"/>
  <c r="A971" i="7" s="1"/>
  <c r="B970" i="7"/>
  <c r="D970" i="7" s="1"/>
  <c r="Y972" i="1" l="1"/>
  <c r="A972" i="1"/>
  <c r="A972" i="4" s="1"/>
  <c r="C971" i="7"/>
  <c r="A972" i="7" s="1"/>
  <c r="B971" i="7"/>
  <c r="D971" i="7" s="1"/>
  <c r="Y973" i="1" l="1"/>
  <c r="A973" i="1"/>
  <c r="A973" i="4" s="1"/>
  <c r="B972" i="7"/>
  <c r="D972" i="7" s="1"/>
  <c r="C972" i="7"/>
  <c r="A973" i="7" s="1"/>
  <c r="Y974" i="1" l="1"/>
  <c r="A974" i="1"/>
  <c r="A974" i="4" s="1"/>
  <c r="C973" i="7"/>
  <c r="A974" i="7" s="1"/>
  <c r="B973" i="7"/>
  <c r="D973" i="7" s="1"/>
  <c r="Y975" i="1" l="1"/>
  <c r="A975" i="1"/>
  <c r="A975" i="4" s="1"/>
  <c r="C974" i="7"/>
  <c r="A975" i="7" s="1"/>
  <c r="B974" i="7"/>
  <c r="D974" i="7" s="1"/>
  <c r="Y976" i="1" l="1"/>
  <c r="A976" i="1"/>
  <c r="A976" i="4" s="1"/>
  <c r="B975" i="7"/>
  <c r="D975" i="7" s="1"/>
  <c r="C975" i="7"/>
  <c r="A976" i="7" s="1"/>
  <c r="Y977" i="1" l="1"/>
  <c r="A977" i="1"/>
  <c r="A977" i="4" s="1"/>
  <c r="C976" i="7"/>
  <c r="A977" i="7" s="1"/>
  <c r="B976" i="7"/>
  <c r="D976" i="7" s="1"/>
  <c r="Y978" i="1" l="1"/>
  <c r="A978" i="1"/>
  <c r="A978" i="4" s="1"/>
  <c r="C977" i="7"/>
  <c r="A978" i="7" s="1"/>
  <c r="B977" i="7"/>
  <c r="D977" i="7" s="1"/>
  <c r="Y979" i="1" l="1"/>
  <c r="A979" i="1"/>
  <c r="A979" i="4" s="1"/>
  <c r="B978" i="7"/>
  <c r="D978" i="7" s="1"/>
  <c r="C978" i="7"/>
  <c r="A979" i="7" s="1"/>
  <c r="Y980" i="1" l="1"/>
  <c r="A980" i="1"/>
  <c r="A980" i="4" s="1"/>
  <c r="C979" i="7"/>
  <c r="A980" i="7" s="1"/>
  <c r="B979" i="7"/>
  <c r="D979" i="7" s="1"/>
  <c r="Y981" i="1" l="1"/>
  <c r="A981" i="1"/>
  <c r="A981" i="4" s="1"/>
  <c r="C980" i="7"/>
  <c r="A981" i="7" s="1"/>
  <c r="B980" i="7"/>
  <c r="D980" i="7" s="1"/>
  <c r="Y982" i="1" l="1"/>
  <c r="A982" i="1"/>
  <c r="A982" i="4" s="1"/>
  <c r="B981" i="7"/>
  <c r="D981" i="7" s="1"/>
  <c r="C981" i="7"/>
  <c r="A982" i="7" s="1"/>
  <c r="Y983" i="1" l="1"/>
  <c r="A983" i="1"/>
  <c r="A983" i="4" s="1"/>
  <c r="B982" i="7"/>
  <c r="D982" i="7" s="1"/>
  <c r="C982" i="7"/>
  <c r="A983" i="7" s="1"/>
  <c r="Y984" i="1" l="1"/>
  <c r="A984" i="1"/>
  <c r="A984" i="4" s="1"/>
  <c r="C983" i="7"/>
  <c r="A984" i="7" s="1"/>
  <c r="B983" i="7"/>
  <c r="D983" i="7" s="1"/>
  <c r="Y985" i="1" l="1"/>
  <c r="A985" i="1"/>
  <c r="A985" i="4" s="1"/>
  <c r="B984" i="7"/>
  <c r="D984" i="7" s="1"/>
  <c r="C984" i="7"/>
  <c r="A985" i="7" s="1"/>
  <c r="Y986" i="1" l="1"/>
  <c r="A986" i="1"/>
  <c r="A986" i="4" s="1"/>
  <c r="C985" i="7"/>
  <c r="A986" i="7" s="1"/>
  <c r="B985" i="7"/>
  <c r="D985" i="7" s="1"/>
  <c r="Y987" i="1" l="1"/>
  <c r="A987" i="1"/>
  <c r="A987" i="4" s="1"/>
  <c r="C986" i="7"/>
  <c r="A987" i="7" s="1"/>
  <c r="B986" i="7"/>
  <c r="D986" i="7" s="1"/>
  <c r="Y988" i="1" l="1"/>
  <c r="E988" i="1"/>
  <c r="F988" i="1" s="1"/>
  <c r="P988" i="1" s="1"/>
  <c r="A988" i="1"/>
  <c r="A988" i="4" s="1"/>
  <c r="M988" i="1"/>
  <c r="Z988" i="1" s="1"/>
  <c r="B987" i="7"/>
  <c r="D987" i="7" s="1"/>
  <c r="C987" i="7"/>
  <c r="A988" i="7" s="1"/>
  <c r="Y989" i="1" l="1"/>
  <c r="A989" i="1"/>
  <c r="A989" i="4" s="1"/>
  <c r="C988" i="7"/>
  <c r="A989" i="7" s="1"/>
  <c r="B988" i="7"/>
  <c r="D988" i="7" s="1"/>
  <c r="Y990" i="1" l="1"/>
  <c r="A990" i="1"/>
  <c r="A990" i="4" s="1"/>
  <c r="C989" i="7"/>
  <c r="A990" i="7" s="1"/>
  <c r="B989" i="7"/>
  <c r="D989" i="7" s="1"/>
  <c r="Y991" i="1" l="1"/>
  <c r="A991" i="1"/>
  <c r="A991" i="4" s="1"/>
  <c r="B990" i="7"/>
  <c r="D990" i="7" s="1"/>
  <c r="C990" i="7"/>
  <c r="A991" i="7" s="1"/>
  <c r="Y992" i="1" l="1"/>
  <c r="A992" i="1"/>
  <c r="A992" i="4" s="1"/>
  <c r="C991" i="7"/>
  <c r="A992" i="7" s="1"/>
  <c r="B991" i="7"/>
  <c r="D991" i="7" s="1"/>
  <c r="Y993" i="1" l="1"/>
  <c r="A993" i="1"/>
  <c r="A993" i="4" s="1"/>
  <c r="C992" i="7"/>
  <c r="A993" i="7" s="1"/>
  <c r="B992" i="7"/>
  <c r="D992" i="7" s="1"/>
  <c r="Y994" i="1" l="1"/>
  <c r="A994" i="1"/>
  <c r="A994" i="4" s="1"/>
  <c r="B993" i="7"/>
  <c r="D993" i="7" s="1"/>
  <c r="C993" i="7"/>
  <c r="A994" i="7" s="1"/>
  <c r="Y995" i="1" l="1"/>
  <c r="A995" i="1"/>
  <c r="A995" i="4" s="1"/>
  <c r="C994" i="7"/>
  <c r="A995" i="7" s="1"/>
  <c r="B994" i="7"/>
  <c r="D994" i="7" s="1"/>
  <c r="Y996" i="1" l="1"/>
  <c r="A996" i="1"/>
  <c r="A996" i="4" s="1"/>
  <c r="C995" i="7"/>
  <c r="A996" i="7" s="1"/>
  <c r="B995" i="7"/>
  <c r="D995" i="7" s="1"/>
  <c r="Y997" i="1" l="1"/>
  <c r="A997" i="1"/>
  <c r="A997" i="4" s="1"/>
  <c r="B996" i="7"/>
  <c r="D996" i="7" s="1"/>
  <c r="C996" i="7"/>
  <c r="A997" i="7" s="1"/>
  <c r="Y998" i="1" l="1"/>
  <c r="A998" i="1"/>
  <c r="A998" i="4" s="1"/>
  <c r="C997" i="7"/>
  <c r="A998" i="7" s="1"/>
  <c r="B997" i="7"/>
  <c r="D997" i="7" s="1"/>
  <c r="Y999" i="1" l="1"/>
  <c r="A999" i="1"/>
  <c r="A999" i="4" s="1"/>
  <c r="C998" i="7"/>
  <c r="A999" i="7" s="1"/>
  <c r="B998" i="7"/>
  <c r="D998" i="7" s="1"/>
  <c r="Y1000" i="1" l="1"/>
  <c r="A1000" i="1"/>
  <c r="A1000" i="4" s="1"/>
  <c r="B999" i="7"/>
  <c r="D999" i="7" s="1"/>
  <c r="C999" i="7"/>
  <c r="A1000" i="7" s="1"/>
  <c r="Y1001" i="1" l="1"/>
  <c r="A1001" i="1"/>
  <c r="A1001" i="4" s="1"/>
  <c r="C1000" i="7"/>
  <c r="A1001" i="7" s="1"/>
  <c r="B1000" i="7"/>
  <c r="D1000" i="7" s="1"/>
  <c r="Y1002" i="1" l="1"/>
  <c r="A1002" i="1"/>
  <c r="A1002" i="4" s="1"/>
  <c r="C1001" i="7"/>
  <c r="A1002" i="7" s="1"/>
  <c r="B1001" i="7"/>
  <c r="D1001" i="7" s="1"/>
  <c r="Y1003" i="1" l="1"/>
  <c r="A1003" i="1"/>
  <c r="A1003" i="4" s="1"/>
  <c r="B1002" i="7"/>
  <c r="D1002" i="7" s="1"/>
  <c r="C1002" i="7"/>
  <c r="A1003" i="7" s="1"/>
  <c r="Y1004" i="1" l="1"/>
  <c r="A1004" i="1"/>
  <c r="A1004" i="4" s="1"/>
  <c r="C1003" i="7"/>
  <c r="A1004" i="7" s="1"/>
  <c r="B1003" i="7"/>
  <c r="D1003" i="7" s="1"/>
  <c r="Y1005" i="1" l="1"/>
  <c r="A1005" i="1"/>
  <c r="A1005" i="4" s="1"/>
  <c r="C1004" i="7"/>
  <c r="A1005" i="7" s="1"/>
  <c r="B1004" i="7"/>
  <c r="D1004" i="7" s="1"/>
  <c r="Y1006" i="1" l="1"/>
  <c r="A1006" i="1"/>
  <c r="A1006" i="4" s="1"/>
  <c r="B1005" i="7"/>
  <c r="D1005" i="7" s="1"/>
  <c r="C1005" i="7"/>
  <c r="A1006" i="7" s="1"/>
  <c r="Y1007" i="1" l="1"/>
  <c r="A1007" i="1"/>
  <c r="A1007" i="4" s="1"/>
  <c r="C1006" i="7"/>
  <c r="A1007" i="7" s="1"/>
  <c r="B1006" i="7"/>
  <c r="D1006" i="7" s="1"/>
  <c r="Y1008" i="1" l="1"/>
  <c r="A1008" i="1"/>
  <c r="A1008" i="4" s="1"/>
  <c r="C1007" i="7"/>
  <c r="A1008" i="7" s="1"/>
  <c r="B1007" i="7"/>
  <c r="D1007" i="7" s="1"/>
  <c r="Y1009" i="1" l="1"/>
  <c r="A1009" i="1"/>
  <c r="A1009" i="4" s="1"/>
  <c r="B1008" i="7"/>
  <c r="D1008" i="7" s="1"/>
  <c r="C1008" i="7"/>
  <c r="A1009" i="7" s="1"/>
  <c r="Y1010" i="1" l="1"/>
  <c r="A1010" i="1"/>
  <c r="A1010" i="4" s="1"/>
  <c r="C1009" i="7"/>
  <c r="A1010" i="7" s="1"/>
  <c r="B1009" i="7"/>
  <c r="D1009" i="7" s="1"/>
  <c r="Y1011" i="1" l="1"/>
  <c r="A1011" i="1"/>
  <c r="A1011" i="4" s="1"/>
  <c r="B1010" i="7"/>
  <c r="D1010" i="7" s="1"/>
  <c r="C1010" i="7"/>
  <c r="A1011" i="7" s="1"/>
  <c r="Y1012" i="1" l="1"/>
  <c r="A1012" i="1"/>
  <c r="A1012" i="4" s="1"/>
  <c r="B1011" i="7"/>
  <c r="D1011" i="7" s="1"/>
  <c r="C1011" i="7"/>
  <c r="A1012" i="7" s="1"/>
  <c r="Y1013" i="1" l="1"/>
  <c r="A1013" i="1"/>
  <c r="A1013" i="4" s="1"/>
  <c r="C1012" i="7"/>
  <c r="A1013" i="7" s="1"/>
  <c r="B1012" i="7"/>
  <c r="D1012" i="7" s="1"/>
  <c r="Y1014" i="1" l="1"/>
  <c r="A1014" i="1"/>
  <c r="A1014" i="4" s="1"/>
  <c r="C1013" i="7"/>
  <c r="A1014" i="7" s="1"/>
  <c r="B1013" i="7"/>
  <c r="D1013" i="7" s="1"/>
  <c r="Y1015" i="1" l="1"/>
  <c r="A1015" i="1"/>
  <c r="A1015" i="4" s="1"/>
  <c r="B1014" i="7"/>
  <c r="D1014" i="7" s="1"/>
  <c r="C1014" i="7"/>
  <c r="A1015" i="7" s="1"/>
  <c r="Y1016" i="1" l="1"/>
  <c r="A1016" i="1"/>
  <c r="A1016" i="4" s="1"/>
  <c r="C1015" i="7"/>
  <c r="A1016" i="7" s="1"/>
  <c r="B1015" i="7"/>
  <c r="D1015" i="7" s="1"/>
  <c r="Y1017" i="1" l="1"/>
  <c r="A1017" i="1"/>
  <c r="A1017" i="4" s="1"/>
  <c r="C1016" i="7"/>
  <c r="A1017" i="7" s="1"/>
  <c r="B1016" i="7"/>
  <c r="D1016" i="7" s="1"/>
  <c r="Y1018" i="1" l="1"/>
  <c r="A1018" i="1"/>
  <c r="A1018" i="4" s="1"/>
  <c r="B1017" i="7"/>
  <c r="D1017" i="7" s="1"/>
  <c r="C1017" i="7"/>
  <c r="A1018" i="7" s="1"/>
  <c r="Y1019" i="1" l="1"/>
  <c r="A1019" i="1"/>
  <c r="A1019" i="4" s="1"/>
  <c r="C1018" i="7"/>
  <c r="A1019" i="7" s="1"/>
  <c r="B1018" i="7"/>
  <c r="D1018" i="7" s="1"/>
  <c r="Y1020" i="1" l="1"/>
  <c r="A1020" i="1"/>
  <c r="A1020" i="4" s="1"/>
  <c r="C1019" i="7"/>
  <c r="A1020" i="7" s="1"/>
  <c r="B1019" i="7"/>
  <c r="D1019" i="7" s="1"/>
  <c r="Y1021" i="1" l="1"/>
  <c r="A1021" i="1"/>
  <c r="A1021" i="4" s="1"/>
  <c r="B1020" i="7"/>
  <c r="D1020" i="7" s="1"/>
  <c r="C1020" i="7"/>
  <c r="A1021" i="7" s="1"/>
  <c r="Y1022" i="1" l="1"/>
  <c r="A1022" i="1"/>
  <c r="A1022" i="4" s="1"/>
  <c r="C1021" i="7"/>
  <c r="A1022" i="7" s="1"/>
  <c r="B1021" i="7"/>
  <c r="D1021" i="7" s="1"/>
  <c r="Y1023" i="1" l="1"/>
  <c r="A1023" i="1"/>
  <c r="A1023" i="4" s="1"/>
  <c r="C1022" i="7"/>
  <c r="A1023" i="7" s="1"/>
  <c r="B1022" i="7"/>
  <c r="D1022" i="7" s="1"/>
  <c r="Y1024" i="1" l="1"/>
  <c r="A1024" i="1"/>
  <c r="A1024" i="4" s="1"/>
  <c r="B1023" i="7"/>
  <c r="D1023" i="7" s="1"/>
  <c r="C1023" i="7"/>
  <c r="A1024" i="7" s="1"/>
  <c r="Y1025" i="1" l="1"/>
  <c r="A1025" i="1"/>
  <c r="A1025" i="4" s="1"/>
  <c r="C1024" i="7"/>
  <c r="A1025" i="7" s="1"/>
  <c r="B1024" i="7"/>
  <c r="D1024" i="7" s="1"/>
  <c r="Y1026" i="1" l="1"/>
  <c r="A1026" i="1"/>
  <c r="A1026" i="4" s="1"/>
  <c r="C1025" i="7"/>
  <c r="A1026" i="7" s="1"/>
  <c r="B1025" i="7"/>
  <c r="D1025" i="7" s="1"/>
  <c r="Y1027" i="1" l="1"/>
  <c r="A1027" i="1"/>
  <c r="A1027" i="4" s="1"/>
  <c r="B1026" i="7"/>
  <c r="D1026" i="7" s="1"/>
  <c r="C1026" i="7"/>
  <c r="A1027" i="7" s="1"/>
  <c r="Y1028" i="1" l="1"/>
  <c r="A1028" i="1"/>
  <c r="A1028" i="4" s="1"/>
  <c r="C1027" i="7"/>
  <c r="A1028" i="7" s="1"/>
  <c r="B1027" i="7"/>
  <c r="D1027" i="7" s="1"/>
  <c r="Y1029" i="1" l="1"/>
  <c r="A1029" i="1"/>
  <c r="A1029" i="4" s="1"/>
  <c r="C1028" i="7"/>
  <c r="A1029" i="7" s="1"/>
  <c r="B1028" i="7"/>
  <c r="D1028" i="7" s="1"/>
  <c r="Y1030" i="1" l="1"/>
  <c r="A1030" i="1"/>
  <c r="A1030" i="4" s="1"/>
  <c r="B1029" i="7"/>
  <c r="D1029" i="7" s="1"/>
  <c r="C1029" i="7"/>
  <c r="A1030" i="7" s="1"/>
  <c r="Y1031" i="1" l="1"/>
  <c r="A1031" i="1"/>
  <c r="A1031" i="4" s="1"/>
  <c r="B1030" i="7"/>
  <c r="D1030" i="7" s="1"/>
  <c r="C1030" i="7"/>
  <c r="A1031" i="7" s="1"/>
  <c r="Y1032" i="1" l="1"/>
  <c r="A1032" i="1"/>
  <c r="A1032" i="4" s="1"/>
  <c r="C1031" i="7"/>
  <c r="A1032" i="7" s="1"/>
  <c r="B1031" i="7"/>
  <c r="D1031" i="7" s="1"/>
  <c r="Y1033" i="1" l="1"/>
  <c r="A1033" i="1"/>
  <c r="A1033" i="4" s="1"/>
  <c r="B1032" i="7"/>
  <c r="D1032" i="7" s="1"/>
  <c r="C1032" i="7"/>
  <c r="A1033" i="7" s="1"/>
  <c r="Y1034" i="1" l="1"/>
  <c r="A1034" i="1"/>
  <c r="A1034" i="4" s="1"/>
  <c r="C1033" i="7"/>
  <c r="A1034" i="7" s="1"/>
  <c r="B1033" i="7"/>
  <c r="D1033" i="7" s="1"/>
  <c r="Y1035" i="1" l="1"/>
  <c r="A1035" i="1"/>
  <c r="A1035" i="4" s="1"/>
  <c r="C1034" i="7"/>
  <c r="A1035" i="7" s="1"/>
  <c r="B1034" i="7"/>
  <c r="D1034" i="7" s="1"/>
  <c r="Y1036" i="1" l="1"/>
  <c r="A1036" i="1"/>
  <c r="A1036" i="4" s="1"/>
  <c r="B1035" i="7"/>
  <c r="D1035" i="7" s="1"/>
  <c r="C1035" i="7"/>
  <c r="A1036" i="7" s="1"/>
  <c r="Y1037" i="1" l="1"/>
  <c r="A1037" i="1"/>
  <c r="A1037" i="4" s="1"/>
  <c r="C1036" i="7"/>
  <c r="A1037" i="7" s="1"/>
  <c r="B1036" i="7"/>
  <c r="D1036" i="7" s="1"/>
  <c r="Y1038" i="1" l="1"/>
  <c r="A1038" i="1"/>
  <c r="A1038" i="4" s="1"/>
  <c r="C1037" i="7"/>
  <c r="A1038" i="7" s="1"/>
  <c r="B1037" i="7"/>
  <c r="D1037" i="7" s="1"/>
  <c r="Y1039" i="1" l="1"/>
  <c r="A1039" i="1"/>
  <c r="A1039" i="4" s="1"/>
  <c r="B1038" i="7"/>
  <c r="D1038" i="7" s="1"/>
  <c r="C1038" i="7"/>
  <c r="A1039" i="7" s="1"/>
  <c r="Y1040" i="1" l="1"/>
  <c r="A1040" i="1"/>
  <c r="A1040" i="4" s="1"/>
  <c r="B1039" i="7"/>
  <c r="D1039" i="7" s="1"/>
  <c r="C1039" i="7"/>
  <c r="A1040" i="7" s="1"/>
  <c r="Y1041" i="1" l="1"/>
  <c r="A1041" i="1"/>
  <c r="A1041" i="4" s="1"/>
  <c r="C1040" i="7"/>
  <c r="A1041" i="7" s="1"/>
  <c r="B1040" i="7"/>
  <c r="D1040" i="7" s="1"/>
  <c r="Y1042" i="1" l="1"/>
  <c r="A1042" i="1"/>
  <c r="A1042" i="4" s="1"/>
  <c r="B1041" i="7"/>
  <c r="D1041" i="7" s="1"/>
  <c r="C1041" i="7"/>
  <c r="A1042" i="7" s="1"/>
  <c r="Y1043" i="1" l="1"/>
  <c r="A1043" i="1"/>
  <c r="A1043" i="4" s="1"/>
  <c r="C1042" i="7"/>
  <c r="A1043" i="7" s="1"/>
  <c r="B1042" i="7"/>
  <c r="D1042" i="7" s="1"/>
  <c r="Y1044" i="1" l="1"/>
  <c r="A1044" i="1"/>
  <c r="A1044" i="4" s="1"/>
  <c r="C1043" i="7"/>
  <c r="A1044" i="7" s="1"/>
  <c r="B1043" i="7"/>
  <c r="D1043" i="7" s="1"/>
  <c r="Y1045" i="1" l="1"/>
  <c r="A1045" i="1"/>
  <c r="A1045" i="4" s="1"/>
  <c r="B1044" i="7"/>
  <c r="D1044" i="7" s="1"/>
  <c r="C1044" i="7"/>
  <c r="A1045" i="7" s="1"/>
  <c r="Y1046" i="1" l="1"/>
  <c r="A1046" i="1"/>
  <c r="A1046" i="4" s="1"/>
  <c r="C1045" i="7"/>
  <c r="A1046" i="7" s="1"/>
  <c r="B1045" i="7"/>
  <c r="D1045" i="7" s="1"/>
  <c r="Y1047" i="1" l="1"/>
  <c r="A1047" i="1"/>
  <c r="A1047" i="4" s="1"/>
  <c r="C1046" i="7"/>
  <c r="A1047" i="7" s="1"/>
  <c r="B1046" i="7"/>
  <c r="D1046" i="7" s="1"/>
  <c r="Y1048" i="1" l="1"/>
  <c r="A1048" i="1"/>
  <c r="A1048" i="4" s="1"/>
  <c r="B1047" i="7"/>
  <c r="D1047" i="7" s="1"/>
  <c r="C1047" i="7"/>
  <c r="A1048" i="7" s="1"/>
  <c r="Y1049" i="1" l="1"/>
  <c r="A1049" i="1"/>
  <c r="A1049" i="4" s="1"/>
  <c r="C1048" i="7"/>
  <c r="A1049" i="7" s="1"/>
  <c r="B1048" i="7"/>
  <c r="D1048" i="7" s="1"/>
  <c r="Y1050" i="1" l="1"/>
  <c r="A1050" i="1"/>
  <c r="A1050" i="4" s="1"/>
  <c r="C1049" i="7"/>
  <c r="A1050" i="7" s="1"/>
  <c r="B1049" i="7"/>
  <c r="D1049" i="7" s="1"/>
  <c r="Y1051" i="1" l="1"/>
  <c r="A1051" i="1"/>
  <c r="A1051" i="4" s="1"/>
  <c r="B1050" i="7"/>
  <c r="D1050" i="7" s="1"/>
  <c r="C1050" i="7"/>
  <c r="A1051" i="7" s="1"/>
  <c r="Y1052" i="1" l="1"/>
  <c r="A1052" i="1"/>
  <c r="A1052" i="4" s="1"/>
  <c r="C1051" i="7"/>
  <c r="A1052" i="7" s="1"/>
  <c r="B1051" i="7"/>
  <c r="D1051" i="7" s="1"/>
  <c r="Y1053" i="1" l="1"/>
  <c r="A1053" i="1"/>
  <c r="A1053" i="4" s="1"/>
  <c r="C1052" i="7"/>
  <c r="A1053" i="7" s="1"/>
  <c r="B1052" i="7"/>
  <c r="D1052" i="7" s="1"/>
  <c r="Y1054" i="1" l="1"/>
  <c r="A1054" i="1"/>
  <c r="A1054" i="4" s="1"/>
  <c r="B1053" i="7"/>
  <c r="D1053" i="7" s="1"/>
  <c r="C1053" i="7"/>
  <c r="A1054" i="7" s="1"/>
  <c r="Y1055" i="1" l="1"/>
  <c r="A1055" i="1"/>
  <c r="A1055" i="4" s="1"/>
  <c r="C1054" i="7"/>
  <c r="A1055" i="7" s="1"/>
  <c r="B1054" i="7"/>
  <c r="D1054" i="7" s="1"/>
  <c r="Y1056" i="1" l="1"/>
  <c r="A1056" i="1"/>
  <c r="A1056" i="4" s="1"/>
  <c r="C1055" i="7"/>
  <c r="A1056" i="7" s="1"/>
  <c r="B1055" i="7"/>
  <c r="D1055" i="7" s="1"/>
  <c r="Y1057" i="1" l="1"/>
  <c r="A1057" i="1"/>
  <c r="A1057" i="4" s="1"/>
  <c r="B1056" i="7"/>
  <c r="D1056" i="7" s="1"/>
  <c r="C1056" i="7"/>
  <c r="A1057" i="7" s="1"/>
  <c r="Y1058" i="1" l="1"/>
  <c r="A1058" i="1"/>
  <c r="A1058" i="4" s="1"/>
  <c r="C1057" i="7"/>
  <c r="A1058" i="7" s="1"/>
  <c r="B1057" i="7"/>
  <c r="D1057" i="7" s="1"/>
  <c r="Y1059" i="1" l="1"/>
  <c r="A1059" i="1"/>
  <c r="A1059" i="4" s="1"/>
  <c r="B1058" i="7"/>
  <c r="D1058" i="7" s="1"/>
  <c r="C1058" i="7"/>
  <c r="A1059" i="7" s="1"/>
  <c r="Y1060" i="1" l="1"/>
  <c r="A1060" i="1"/>
  <c r="A1060" i="4" s="1"/>
  <c r="B1059" i="7"/>
  <c r="D1059" i="7" s="1"/>
  <c r="C1059" i="7"/>
  <c r="A1060" i="7" s="1"/>
  <c r="Y1061" i="1" l="1"/>
  <c r="A1061" i="1"/>
  <c r="A1061" i="4" s="1"/>
  <c r="C1060" i="7"/>
  <c r="A1061" i="7" s="1"/>
  <c r="B1060" i="7"/>
  <c r="D1060" i="7" s="1"/>
  <c r="Y1062" i="1" l="1"/>
  <c r="A1062" i="1"/>
  <c r="A1062" i="4" s="1"/>
  <c r="C1061" i="7"/>
  <c r="A1062" i="7" s="1"/>
  <c r="B1061" i="7"/>
  <c r="D1061" i="7" s="1"/>
  <c r="Y1063" i="1" l="1"/>
  <c r="A1063" i="1"/>
  <c r="A1063" i="4" s="1"/>
  <c r="B1062" i="7"/>
  <c r="D1062" i="7" s="1"/>
  <c r="C1062" i="7"/>
  <c r="A1063" i="7" s="1"/>
  <c r="Y1064" i="1" l="1"/>
  <c r="A1064" i="1"/>
  <c r="A1064" i="4" s="1"/>
  <c r="C1063" i="7"/>
  <c r="A1064" i="7" s="1"/>
  <c r="B1063" i="7"/>
  <c r="D1063" i="7" s="1"/>
  <c r="Y1065" i="1" l="1"/>
  <c r="A1065" i="1"/>
  <c r="A1065" i="4" s="1"/>
  <c r="C1064" i="7"/>
  <c r="A1065" i="7" s="1"/>
  <c r="B1064" i="7"/>
  <c r="D1064" i="7" s="1"/>
  <c r="Y1066" i="1" l="1"/>
  <c r="A1066" i="1"/>
  <c r="A1066" i="4" s="1"/>
  <c r="B1065" i="7"/>
  <c r="D1065" i="7" s="1"/>
  <c r="C1065" i="7"/>
  <c r="A1066" i="7" s="1"/>
  <c r="Y1067" i="1" l="1"/>
  <c r="M1067" i="1"/>
  <c r="Z1067" i="1" s="1"/>
  <c r="A1067" i="1"/>
  <c r="A1067" i="4" s="1"/>
  <c r="E1067" i="1"/>
  <c r="F1067" i="1" s="1"/>
  <c r="P1067" i="1" s="1"/>
  <c r="C1066" i="7"/>
  <c r="A1067" i="7" s="1"/>
  <c r="B1066" i="7"/>
  <c r="D1066" i="7" s="1"/>
  <c r="Y1068" i="1" l="1"/>
  <c r="A1068" i="1"/>
  <c r="A1068" i="4" s="1"/>
  <c r="C1067" i="7"/>
  <c r="A1068" i="7" s="1"/>
  <c r="B1067" i="7"/>
  <c r="D1067" i="7" s="1"/>
  <c r="Y1069" i="1" l="1"/>
  <c r="A1069" i="1"/>
  <c r="A1069" i="4" s="1"/>
  <c r="B1068" i="7"/>
  <c r="D1068" i="7" s="1"/>
  <c r="C1068" i="7"/>
  <c r="A1069" i="7" s="1"/>
  <c r="Y1070" i="1" l="1"/>
  <c r="A1070" i="1"/>
  <c r="A1070" i="4" s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A1071" i="4" s="1"/>
  <c r="C1070" i="7"/>
  <c r="A1071" i="7" s="1"/>
  <c r="B1070" i="7"/>
  <c r="D1070" i="7" s="1"/>
  <c r="Y1072" i="1" l="1"/>
  <c r="A1072" i="1"/>
  <c r="A1072" i="4" s="1"/>
  <c r="B1071" i="7"/>
  <c r="D1071" i="7" s="1"/>
  <c r="C1071" i="7"/>
  <c r="A1072" i="7" s="1"/>
  <c r="Y1073" i="1" l="1"/>
  <c r="A1073" i="1"/>
  <c r="A1073" i="4" s="1"/>
  <c r="C1072" i="7"/>
  <c r="A1073" i="7" s="1"/>
  <c r="B1072" i="7"/>
  <c r="D1072" i="7" s="1"/>
  <c r="Y1074" i="1" l="1"/>
  <c r="A1074" i="1"/>
  <c r="A1074" i="4" s="1"/>
  <c r="C1073" i="7"/>
  <c r="A1074" i="7" s="1"/>
  <c r="B1073" i="7"/>
  <c r="D1073" i="7" s="1"/>
  <c r="Y1075" i="1" l="1"/>
  <c r="A1075" i="1"/>
  <c r="A1075" i="4" s="1"/>
  <c r="B1074" i="7"/>
  <c r="D1074" i="7" s="1"/>
  <c r="C1074" i="7"/>
  <c r="A1075" i="7" s="1"/>
  <c r="Y1076" i="1" l="1"/>
  <c r="A1076" i="1"/>
  <c r="A1076" i="4" s="1"/>
  <c r="C1075" i="7"/>
  <c r="A1076" i="7" s="1"/>
  <c r="B1075" i="7"/>
  <c r="D1075" i="7" s="1"/>
  <c r="Y1077" i="1" l="1"/>
  <c r="A1077" i="1"/>
  <c r="A1077" i="4" s="1"/>
  <c r="C1076" i="7"/>
  <c r="A1077" i="7" s="1"/>
  <c r="B1076" i="7"/>
  <c r="D1076" i="7" s="1"/>
  <c r="Y1078" i="1" l="1"/>
  <c r="A1078" i="1"/>
  <c r="A1078" i="4" s="1"/>
  <c r="B1077" i="7"/>
  <c r="D1077" i="7" s="1"/>
  <c r="C1077" i="7"/>
  <c r="A1078" i="7" s="1"/>
  <c r="Y1079" i="1" l="1"/>
  <c r="A1079" i="1"/>
  <c r="A1079" i="4" s="1"/>
  <c r="C1078" i="7"/>
  <c r="A1079" i="7" s="1"/>
  <c r="B1078" i="7"/>
  <c r="D1078" i="7" s="1"/>
  <c r="Y1080" i="1" l="1"/>
  <c r="A1080" i="1"/>
  <c r="A1080" i="4" s="1"/>
  <c r="C1079" i="7"/>
  <c r="A1080" i="7" s="1"/>
  <c r="B1079" i="7"/>
  <c r="D1079" i="7" s="1"/>
  <c r="Y1081" i="1" l="1"/>
  <c r="A1081" i="1"/>
  <c r="A1081" i="4" s="1"/>
  <c r="B1080" i="7"/>
  <c r="D1080" i="7" s="1"/>
  <c r="C1080" i="7"/>
  <c r="A1081" i="7" s="1"/>
  <c r="Y1082" i="1" l="1"/>
  <c r="A1082" i="1"/>
  <c r="A1082" i="4" s="1"/>
  <c r="C1081" i="7"/>
  <c r="A1082" i="7" s="1"/>
  <c r="B1081" i="7"/>
  <c r="D1081" i="7" s="1"/>
  <c r="Y1083" i="1" l="1"/>
  <c r="A1083" i="1"/>
  <c r="A1083" i="4" s="1"/>
  <c r="C1082" i="7"/>
  <c r="A1083" i="7" s="1"/>
  <c r="B1082" i="7"/>
  <c r="D1082" i="7" s="1"/>
  <c r="Y1084" i="1" l="1"/>
  <c r="A1084" i="1"/>
  <c r="A1084" i="4" s="1"/>
  <c r="B1083" i="7"/>
  <c r="D1083" i="7" s="1"/>
  <c r="C1083" i="7"/>
  <c r="A1084" i="7" s="1"/>
  <c r="Y1085" i="1" l="1"/>
  <c r="A1085" i="1"/>
  <c r="A1085" i="4" s="1"/>
  <c r="C1084" i="7"/>
  <c r="A1085" i="7" s="1"/>
  <c r="B1084" i="7"/>
  <c r="D1084" i="7" s="1"/>
  <c r="Y1086" i="1" l="1"/>
  <c r="A1086" i="1"/>
  <c r="A1086" i="4" s="1"/>
  <c r="C1085" i="7"/>
  <c r="A1086" i="7" s="1"/>
  <c r="B1085" i="7"/>
  <c r="D1085" i="7" s="1"/>
  <c r="Y1087" i="1" l="1"/>
  <c r="A1087" i="1"/>
  <c r="A1087" i="4" s="1"/>
  <c r="B1086" i="7"/>
  <c r="D1086" i="7" s="1"/>
  <c r="C1086" i="7"/>
  <c r="A1087" i="7" s="1"/>
  <c r="Y1088" i="1" l="1"/>
  <c r="A1088" i="1"/>
  <c r="A1088" i="4" s="1"/>
  <c r="C1087" i="7"/>
  <c r="A1088" i="7" s="1"/>
  <c r="B1087" i="7"/>
  <c r="D1087" i="7" s="1"/>
  <c r="Y1089" i="1" l="1"/>
  <c r="A1089" i="1"/>
  <c r="A1089" i="4" s="1"/>
  <c r="C1088" i="7"/>
  <c r="A1089" i="7" s="1"/>
  <c r="B1088" i="7"/>
  <c r="D1088" i="7" s="1"/>
  <c r="Y1090" i="1" l="1"/>
  <c r="A1090" i="1"/>
  <c r="A1090" i="4" s="1"/>
  <c r="B1089" i="7"/>
  <c r="D1089" i="7" s="1"/>
  <c r="C1089" i="7"/>
  <c r="A1090" i="7" s="1"/>
  <c r="Y1091" i="1" l="1"/>
  <c r="A1091" i="1"/>
  <c r="A1091" i="4" s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A1092" i="4" s="1"/>
  <c r="C1091" i="7"/>
  <c r="A1092" i="7" s="1"/>
  <c r="B1091" i="7"/>
  <c r="D1091" i="7" s="1"/>
  <c r="Y1093" i="1" l="1"/>
  <c r="E1093" i="1"/>
  <c r="F1093" i="1" s="1"/>
  <c r="P1093" i="1" s="1"/>
  <c r="A1093" i="1"/>
  <c r="A1093" i="4" s="1"/>
  <c r="M1093" i="1"/>
  <c r="Z1093" i="1" s="1"/>
  <c r="B1092" i="7"/>
  <c r="D1092" i="7" s="1"/>
  <c r="C1092" i="7"/>
  <c r="A1093" i="7" s="1"/>
  <c r="Y1094" i="1" l="1"/>
  <c r="A1094" i="1"/>
  <c r="A1094" i="4" s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A1095" i="4" s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A1096" i="4" s="1"/>
  <c r="B1095" i="7"/>
  <c r="D1095" i="7" s="1"/>
  <c r="C1095" i="7"/>
  <c r="A1096" i="7" s="1"/>
  <c r="Y1097" i="1" l="1"/>
  <c r="A1097" i="1"/>
  <c r="A1097" i="4" s="1"/>
  <c r="C1096" i="7"/>
  <c r="A1097" i="7" s="1"/>
  <c r="B1096" i="7"/>
  <c r="D1096" i="7" s="1"/>
  <c r="Y1098" i="1" l="1"/>
  <c r="A1098" i="1"/>
  <c r="A1098" i="4" s="1"/>
  <c r="C1097" i="7"/>
  <c r="A1098" i="7" s="1"/>
  <c r="B1097" i="7"/>
  <c r="D1097" i="7" s="1"/>
  <c r="Y1099" i="1" l="1"/>
  <c r="A1099" i="1"/>
  <c r="A1099" i="4" s="1"/>
  <c r="B1098" i="7"/>
  <c r="D1098" i="7" s="1"/>
  <c r="C1098" i="7"/>
  <c r="A1099" i="7" s="1"/>
  <c r="Y1100" i="1" l="1"/>
  <c r="A1100" i="1"/>
  <c r="A1100" i="4" s="1"/>
  <c r="C1099" i="7"/>
  <c r="A1100" i="7" s="1"/>
  <c r="B1099" i="7"/>
  <c r="D1099" i="7" s="1"/>
  <c r="Y1101" i="1" l="1"/>
  <c r="A1101" i="1"/>
  <c r="A1101" i="4" s="1"/>
  <c r="C1100" i="7"/>
  <c r="A1101" i="7" s="1"/>
  <c r="B1100" i="7"/>
  <c r="D1100" i="7" s="1"/>
  <c r="Y1102" i="1" l="1"/>
  <c r="A1102" i="1"/>
  <c r="A1102" i="4" s="1"/>
  <c r="C1101" i="7"/>
  <c r="A1102" i="7" s="1"/>
  <c r="B1101" i="7"/>
  <c r="D1101" i="7" s="1"/>
  <c r="Y1103" i="1" l="1"/>
  <c r="A1103" i="1"/>
  <c r="A1103" i="4" s="1"/>
  <c r="C1102" i="7"/>
  <c r="A1103" i="7" s="1"/>
  <c r="B1102" i="7"/>
  <c r="D1102" i="7" s="1"/>
  <c r="Y1104" i="1" l="1"/>
  <c r="A1104" i="1"/>
  <c r="A1104" i="4" s="1"/>
  <c r="B1103" i="7"/>
  <c r="D1103" i="7" s="1"/>
  <c r="C1103" i="7"/>
  <c r="A1104" i="7" s="1"/>
  <c r="Y1105" i="1" l="1"/>
  <c r="A1105" i="1"/>
  <c r="A1105" i="4" s="1"/>
  <c r="C1104" i="7"/>
  <c r="A1105" i="7" s="1"/>
  <c r="B1104" i="7"/>
  <c r="D1104" i="7" s="1"/>
  <c r="Y1106" i="1" l="1"/>
  <c r="A1106" i="1"/>
  <c r="A1106" i="4" s="1"/>
  <c r="C1105" i="7"/>
  <c r="A1106" i="7" s="1"/>
  <c r="B1105" i="7"/>
  <c r="D1105" i="7" s="1"/>
  <c r="Y1107" i="1" l="1"/>
  <c r="A1107" i="1"/>
  <c r="A1107" i="4" s="1"/>
  <c r="C1106" i="7"/>
  <c r="A1107" i="7" s="1"/>
  <c r="B1106" i="7"/>
  <c r="D1106" i="7" s="1"/>
  <c r="Y1108" i="1" l="1"/>
  <c r="A1108" i="1"/>
  <c r="A1108" i="4" s="1"/>
  <c r="C1107" i="7"/>
  <c r="A1108" i="7" s="1"/>
  <c r="B1107" i="7"/>
  <c r="D1107" i="7" s="1"/>
  <c r="Y1109" i="1" l="1"/>
  <c r="A1109" i="1"/>
  <c r="A1109" i="4" s="1"/>
  <c r="C1108" i="7"/>
  <c r="A1109" i="7" s="1"/>
  <c r="B1108" i="7"/>
  <c r="D1108" i="7" s="1"/>
  <c r="Y1110" i="1" l="1"/>
  <c r="A1110" i="1"/>
  <c r="A1110" i="4" s="1"/>
  <c r="B1109" i="7"/>
  <c r="D1109" i="7" s="1"/>
  <c r="C1109" i="7"/>
  <c r="A1110" i="7" s="1"/>
  <c r="Y1111" i="1" l="1"/>
  <c r="A1111" i="1"/>
  <c r="A1111" i="4" s="1"/>
  <c r="C1110" i="7"/>
  <c r="A1111" i="7" s="1"/>
  <c r="B1110" i="7"/>
  <c r="D1110" i="7" s="1"/>
  <c r="Y1112" i="1" l="1"/>
  <c r="A1112" i="1"/>
  <c r="A1112" i="4" s="1"/>
  <c r="C1111" i="7"/>
  <c r="A1112" i="7" s="1"/>
  <c r="B1111" i="7"/>
  <c r="D1111" i="7" s="1"/>
  <c r="Y1113" i="1" l="1"/>
  <c r="A1113" i="1"/>
  <c r="A1113" i="4" s="1"/>
  <c r="C1112" i="7"/>
  <c r="A1113" i="7" s="1"/>
  <c r="B1112" i="7"/>
  <c r="D1112" i="7" s="1"/>
  <c r="Y1114" i="1" l="1"/>
  <c r="A1114" i="1"/>
  <c r="A1114" i="4" s="1"/>
  <c r="C1113" i="7"/>
  <c r="A1114" i="7" s="1"/>
  <c r="B1113" i="7"/>
  <c r="D1113" i="7" s="1"/>
  <c r="Y1115" i="1" l="1"/>
  <c r="A1115" i="1"/>
  <c r="A1115" i="4" s="1"/>
  <c r="C1114" i="7"/>
  <c r="A1115" i="7" s="1"/>
  <c r="B1114" i="7"/>
  <c r="D1114" i="7" s="1"/>
  <c r="Y1116" i="1" l="1"/>
  <c r="A1116" i="1"/>
  <c r="A1116" i="4" s="1"/>
  <c r="C1115" i="7"/>
  <c r="A1116" i="7" s="1"/>
  <c r="B1115" i="7"/>
  <c r="D1115" i="7" s="1"/>
  <c r="Y1117" i="1" l="1"/>
  <c r="A1117" i="1"/>
  <c r="A1117" i="4" s="1"/>
  <c r="B1116" i="7"/>
  <c r="D1116" i="7" s="1"/>
  <c r="C1116" i="7"/>
  <c r="A1117" i="7" s="1"/>
  <c r="Y1118" i="1" l="1"/>
  <c r="A1118" i="1"/>
  <c r="A1118" i="4" s="1"/>
  <c r="C1117" i="7"/>
  <c r="A1118" i="7" s="1"/>
  <c r="B1117" i="7"/>
  <c r="D1117" i="7" s="1"/>
  <c r="Y1119" i="1" l="1"/>
  <c r="A1119" i="1"/>
  <c r="A1119" i="4" s="1"/>
  <c r="C1118" i="7"/>
  <c r="A1119" i="7" s="1"/>
  <c r="B1118" i="7"/>
  <c r="D1118" i="7" s="1"/>
  <c r="Y1120" i="1" l="1"/>
  <c r="A1120" i="1"/>
  <c r="A1120" i="4" s="1"/>
  <c r="C1119" i="7"/>
  <c r="A1120" i="7" s="1"/>
  <c r="B1119" i="7"/>
  <c r="D1119" i="7" s="1"/>
  <c r="Y1121" i="1" l="1"/>
  <c r="A1121" i="1"/>
  <c r="A1121" i="4" s="1"/>
  <c r="C1120" i="7"/>
  <c r="A1121" i="7" s="1"/>
  <c r="B1120" i="7"/>
  <c r="D1120" i="7" s="1"/>
  <c r="Y1122" i="1" l="1"/>
  <c r="A1122" i="1"/>
  <c r="A1122" i="4" s="1"/>
  <c r="C1121" i="7"/>
  <c r="A1122" i="7" s="1"/>
  <c r="B1121" i="7"/>
  <c r="D1121" i="7" s="1"/>
  <c r="Y1123" i="1" l="1"/>
  <c r="A1123" i="1"/>
  <c r="A1123" i="4" s="1"/>
  <c r="C1122" i="7"/>
  <c r="A1123" i="7" s="1"/>
  <c r="B1122" i="7"/>
  <c r="D1122" i="7" s="1"/>
  <c r="Y1124" i="1" l="1"/>
  <c r="A1124" i="1"/>
  <c r="A1124" i="4" s="1"/>
  <c r="C1123" i="7"/>
  <c r="A1124" i="7" s="1"/>
  <c r="B1123" i="7"/>
  <c r="D1123" i="7" s="1"/>
  <c r="Y1125" i="1" l="1"/>
  <c r="A1125" i="1"/>
  <c r="A1125" i="4" s="1"/>
  <c r="C1124" i="7"/>
  <c r="A1125" i="7" s="1"/>
  <c r="B1124" i="7"/>
  <c r="D1124" i="7" s="1"/>
  <c r="Y1126" i="1" l="1"/>
  <c r="A1126" i="1"/>
  <c r="A1126" i="4" s="1"/>
  <c r="C1125" i="7"/>
  <c r="A1126" i="7" s="1"/>
  <c r="B1125" i="7"/>
  <c r="D1125" i="7" s="1"/>
  <c r="Y1127" i="1" l="1"/>
  <c r="A1127" i="1"/>
  <c r="A1127" i="4" s="1"/>
  <c r="C1126" i="7"/>
  <c r="A1127" i="7" s="1"/>
  <c r="B1126" i="7"/>
  <c r="D1126" i="7" s="1"/>
  <c r="Y1128" i="1" l="1"/>
  <c r="A1128" i="1"/>
  <c r="A1128" i="4" s="1"/>
  <c r="B1127" i="7"/>
  <c r="D1127" i="7" s="1"/>
  <c r="C1127" i="7"/>
  <c r="A1128" i="7" s="1"/>
  <c r="Y1129" i="1" l="1"/>
  <c r="A1129" i="1"/>
  <c r="A1129" i="4" s="1"/>
  <c r="C1128" i="7"/>
  <c r="A1129" i="7" s="1"/>
  <c r="B1128" i="7"/>
  <c r="D1128" i="7" s="1"/>
  <c r="Y1130" i="1" l="1"/>
  <c r="A1130" i="1"/>
  <c r="A1130" i="4" s="1"/>
  <c r="C1129" i="7"/>
  <c r="A1130" i="7" s="1"/>
  <c r="B1129" i="7"/>
  <c r="D1129" i="7" s="1"/>
  <c r="Y1131" i="1" l="1"/>
  <c r="A1131" i="1"/>
  <c r="A1131" i="4" s="1"/>
  <c r="C1130" i="7"/>
  <c r="A1131" i="7" s="1"/>
  <c r="B1130" i="7"/>
  <c r="D1130" i="7" s="1"/>
  <c r="Y1132" i="1" l="1"/>
  <c r="A1132" i="1"/>
  <c r="A1132" i="4" s="1"/>
  <c r="C1131" i="7"/>
  <c r="A1132" i="7" s="1"/>
  <c r="B1131" i="7"/>
  <c r="D1131" i="7" s="1"/>
  <c r="Y1133" i="1" l="1"/>
  <c r="A1133" i="1"/>
  <c r="A1133" i="4" s="1"/>
  <c r="C1132" i="7"/>
  <c r="A1133" i="7" s="1"/>
  <c r="B1132" i="7"/>
  <c r="D1132" i="7" s="1"/>
  <c r="Y1134" i="1" l="1"/>
  <c r="A1134" i="1"/>
  <c r="A1134" i="4" s="1"/>
  <c r="C1133" i="7"/>
  <c r="A1134" i="7" s="1"/>
  <c r="B1133" i="7"/>
  <c r="D1133" i="7" s="1"/>
  <c r="Y1135" i="1" l="1"/>
  <c r="A1135" i="1"/>
  <c r="A1135" i="4" s="1"/>
  <c r="B1134" i="7"/>
  <c r="D1134" i="7" s="1"/>
  <c r="C1134" i="7"/>
  <c r="A1135" i="7" s="1"/>
  <c r="Y1136" i="1" l="1"/>
  <c r="A1136" i="1"/>
  <c r="A1136" i="4" s="1"/>
  <c r="C1135" i="7"/>
  <c r="A1136" i="7" s="1"/>
  <c r="B1135" i="7"/>
  <c r="D1135" i="7" s="1"/>
  <c r="Y1137" i="1" l="1"/>
  <c r="A1137" i="1"/>
  <c r="A1137" i="4" s="1"/>
  <c r="C1136" i="7"/>
  <c r="A1137" i="7" s="1"/>
  <c r="B1136" i="7"/>
  <c r="D1136" i="7" s="1"/>
  <c r="Y1138" i="1" l="1"/>
  <c r="A1138" i="1"/>
  <c r="A1138" i="4" s="1"/>
  <c r="C1137" i="7"/>
  <c r="A1138" i="7" s="1"/>
  <c r="B1137" i="7"/>
  <c r="D1137" i="7" s="1"/>
  <c r="Y1139" i="1" l="1"/>
  <c r="A1139" i="1"/>
  <c r="A1139" i="4" s="1"/>
  <c r="C1138" i="7"/>
  <c r="A1139" i="7" s="1"/>
  <c r="B1138" i="7"/>
  <c r="D1138" i="7" s="1"/>
  <c r="Y1140" i="1" l="1"/>
  <c r="A1140" i="1"/>
  <c r="A1140" i="4" s="1"/>
  <c r="C1139" i="7"/>
  <c r="A1140" i="7" s="1"/>
  <c r="B1139" i="7"/>
  <c r="D1139" i="7" s="1"/>
  <c r="Y1141" i="1" l="1"/>
  <c r="A1141" i="1"/>
  <c r="A1141" i="4" s="1"/>
  <c r="C1140" i="7"/>
  <c r="A1141" i="7" s="1"/>
  <c r="B1140" i="7"/>
  <c r="D1140" i="7" s="1"/>
  <c r="Y1142" i="1" l="1"/>
  <c r="A1142" i="1"/>
  <c r="A1142" i="4" s="1"/>
  <c r="C1141" i="7"/>
  <c r="A1142" i="7" s="1"/>
  <c r="B1141" i="7"/>
  <c r="D1141" i="7" s="1"/>
  <c r="Y1143" i="1" l="1"/>
  <c r="A1143" i="1"/>
  <c r="A1143" i="4" s="1"/>
  <c r="C1142" i="7"/>
  <c r="A1143" i="7" s="1"/>
  <c r="B1142" i="7"/>
  <c r="D1142" i="7" s="1"/>
  <c r="Y1144" i="1" l="1"/>
  <c r="A1144" i="1"/>
  <c r="A1144" i="4" s="1"/>
  <c r="C1143" i="7"/>
  <c r="A1144" i="7" s="1"/>
  <c r="B1143" i="7"/>
  <c r="D1143" i="7" s="1"/>
  <c r="Y1145" i="1" l="1"/>
  <c r="A1145" i="1"/>
  <c r="A1145" i="4" s="1"/>
  <c r="C1144" i="7"/>
  <c r="A1145" i="7" s="1"/>
  <c r="B1144" i="7"/>
  <c r="D1144" i="7" s="1"/>
  <c r="Y1146" i="1" l="1"/>
  <c r="A1146" i="1"/>
  <c r="A1146" i="4" s="1"/>
  <c r="B1145" i="7"/>
  <c r="D1145" i="7" s="1"/>
  <c r="C1145" i="7"/>
  <c r="A1146" i="7" s="1"/>
  <c r="Y1147" i="1" l="1"/>
  <c r="A1147" i="1"/>
  <c r="A1147" i="4" s="1"/>
  <c r="C1146" i="7"/>
  <c r="A1147" i="7" s="1"/>
  <c r="B1146" i="7"/>
  <c r="D1146" i="7" s="1"/>
  <c r="Y1148" i="1" l="1"/>
  <c r="A1148" i="1"/>
  <c r="A1148" i="4" s="1"/>
  <c r="C1147" i="7"/>
  <c r="A1148" i="7" s="1"/>
  <c r="B1147" i="7"/>
  <c r="D1147" i="7" s="1"/>
  <c r="Y1149" i="1" l="1"/>
  <c r="A1149" i="1"/>
  <c r="A1149" i="4" s="1"/>
  <c r="C1148" i="7"/>
  <c r="A1149" i="7" s="1"/>
  <c r="B1148" i="7"/>
  <c r="D1148" i="7" s="1"/>
  <c r="Y1150" i="1" l="1"/>
  <c r="A1150" i="1"/>
  <c r="A1150" i="4" s="1"/>
  <c r="C1149" i="7"/>
  <c r="A1150" i="7" s="1"/>
  <c r="B1149" i="7"/>
  <c r="D1149" i="7" s="1"/>
  <c r="P1227" i="1"/>
  <c r="Y1151" i="1" l="1"/>
  <c r="A1151" i="1"/>
  <c r="A1151" i="4" s="1"/>
  <c r="C1150" i="7"/>
  <c r="A1151" i="7" s="1"/>
  <c r="B1150" i="7"/>
  <c r="D1150" i="7" s="1"/>
  <c r="P1228" i="1"/>
  <c r="Y1152" i="1" l="1"/>
  <c r="A1152" i="1"/>
  <c r="A1152" i="4" s="1"/>
  <c r="C1151" i="7"/>
  <c r="A1152" i="7" s="1"/>
  <c r="B1151" i="7"/>
  <c r="D1151" i="7" s="1"/>
  <c r="P1229" i="1"/>
  <c r="Y1153" i="1" l="1"/>
  <c r="A1153" i="1"/>
  <c r="A1153" i="4" s="1"/>
  <c r="B1152" i="7"/>
  <c r="D1152" i="7" s="1"/>
  <c r="C1152" i="7"/>
  <c r="A1153" i="7" s="1"/>
  <c r="P1230" i="1"/>
  <c r="Y1154" i="1" l="1"/>
  <c r="A1154" i="1"/>
  <c r="A1154" i="4" s="1"/>
  <c r="C1153" i="7"/>
  <c r="A1154" i="7" s="1"/>
  <c r="B1153" i="7"/>
  <c r="D1153" i="7" s="1"/>
  <c r="P1231" i="1"/>
  <c r="Y1155" i="1" l="1"/>
  <c r="A1155" i="1"/>
  <c r="A1155" i="4" s="1"/>
  <c r="C1154" i="7"/>
  <c r="A1155" i="7" s="1"/>
  <c r="B1154" i="7"/>
  <c r="D1154" i="7" s="1"/>
  <c r="Y1156" i="1" l="1"/>
  <c r="A1156" i="1"/>
  <c r="A1156" i="4" s="1"/>
  <c r="C1155" i="7"/>
  <c r="A1156" i="7" s="1"/>
  <c r="B1155" i="7"/>
  <c r="D1155" i="7" s="1"/>
  <c r="Y1157" i="1" l="1"/>
  <c r="A1157" i="1"/>
  <c r="A1157" i="4" s="1"/>
  <c r="C1156" i="7"/>
  <c r="A1157" i="7" s="1"/>
  <c r="B1156" i="7"/>
  <c r="D1156" i="7" s="1"/>
  <c r="Y1158" i="1" l="1"/>
  <c r="A1158" i="1"/>
  <c r="A1158" i="4" s="1"/>
  <c r="C1157" i="7"/>
  <c r="A1158" i="7" s="1"/>
  <c r="B1157" i="7"/>
  <c r="D1157" i="7" s="1"/>
  <c r="Y1159" i="1" l="1"/>
  <c r="A1159" i="1"/>
  <c r="A1159" i="4" s="1"/>
  <c r="C1158" i="7"/>
  <c r="A1159" i="7" s="1"/>
  <c r="B1158" i="7"/>
  <c r="D1158" i="7" s="1"/>
  <c r="Y1160" i="1" l="1"/>
  <c r="A1160" i="1"/>
  <c r="A1160" i="4" s="1"/>
  <c r="C1159" i="7"/>
  <c r="A1160" i="7" s="1"/>
  <c r="B1159" i="7"/>
  <c r="D1159" i="7" s="1"/>
  <c r="Y1161" i="1" l="1"/>
  <c r="A1161" i="1"/>
  <c r="A1161" i="4" s="1"/>
  <c r="B1160" i="7"/>
  <c r="D1160" i="7" s="1"/>
  <c r="C1160" i="7"/>
  <c r="A1161" i="7" s="1"/>
  <c r="Y1162" i="1" l="1"/>
  <c r="A1162" i="1"/>
  <c r="A1162" i="4" s="1"/>
  <c r="C1161" i="7"/>
  <c r="A1162" i="7" s="1"/>
  <c r="B1161" i="7"/>
  <c r="D1161" i="7" s="1"/>
  <c r="Y1163" i="1" l="1"/>
  <c r="A1163" i="1"/>
  <c r="A1163" i="4" s="1"/>
  <c r="C1162" i="7"/>
  <c r="A1163" i="7" s="1"/>
  <c r="B1162" i="7"/>
  <c r="D1162" i="7" s="1"/>
  <c r="Y1164" i="1" l="1"/>
  <c r="A1164" i="1"/>
  <c r="A1164" i="4" s="1"/>
  <c r="B1163" i="7"/>
  <c r="D1163" i="7" s="1"/>
  <c r="C1163" i="7"/>
  <c r="A1164" i="7" s="1"/>
  <c r="Y1165" i="1" l="1"/>
  <c r="A1165" i="1"/>
  <c r="A1165" i="4" s="1"/>
  <c r="C1164" i="7"/>
  <c r="A1165" i="7" s="1"/>
  <c r="B1164" i="7"/>
  <c r="D1164" i="7" s="1"/>
  <c r="Y1166" i="1" l="1"/>
  <c r="A1166" i="1"/>
  <c r="A1166" i="4" s="1"/>
  <c r="C1165" i="7"/>
  <c r="A1166" i="7" s="1"/>
  <c r="B1165" i="7"/>
  <c r="D1165" i="7" s="1"/>
  <c r="Y1167" i="1" l="1"/>
  <c r="A1167" i="1"/>
  <c r="A1167" i="4" s="1"/>
  <c r="C1166" i="7"/>
  <c r="A1167" i="7" s="1"/>
  <c r="B1166" i="7"/>
  <c r="D1166" i="7" s="1"/>
  <c r="Y1168" i="1" l="1"/>
  <c r="A1168" i="1"/>
  <c r="A1168" i="4" s="1"/>
  <c r="C1167" i="7"/>
  <c r="A1168" i="7" s="1"/>
  <c r="B1167" i="7"/>
  <c r="D1167" i="7" s="1"/>
  <c r="P1171" i="1"/>
  <c r="Y1169" i="1" l="1"/>
  <c r="A1169" i="1"/>
  <c r="A1169" i="4" s="1"/>
  <c r="C1168" i="7"/>
  <c r="A1169" i="7" s="1"/>
  <c r="B1168" i="7"/>
  <c r="D1168" i="7" s="1"/>
  <c r="Y1170" i="1" l="1"/>
  <c r="A1170" i="1"/>
  <c r="A1170" i="4" s="1"/>
  <c r="C1169" i="7"/>
  <c r="A1170" i="7" s="1"/>
  <c r="B1169" i="7"/>
  <c r="D1169" i="7" s="1"/>
  <c r="Y1171" i="1" l="1"/>
  <c r="Z1171" i="1"/>
  <c r="A1171" i="1"/>
  <c r="A1171" i="4" s="1"/>
  <c r="B1170" i="7"/>
  <c r="D1170" i="7" s="1"/>
  <c r="C1170" i="7"/>
  <c r="A1171" i="7" s="1"/>
  <c r="P1172" i="1"/>
  <c r="Y1172" i="1" l="1"/>
  <c r="A1172" i="1"/>
  <c r="A1172" i="4" s="1"/>
  <c r="Z1172" i="1"/>
  <c r="C1171" i="7"/>
  <c r="A1172" i="7" s="1"/>
  <c r="B1171" i="7"/>
  <c r="D1171" i="7" s="1"/>
  <c r="Y1173" i="1" l="1"/>
  <c r="A1173" i="1"/>
  <c r="A1173" i="4" s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A1174" i="4" s="1"/>
  <c r="C1173" i="7"/>
  <c r="A1174" i="7" s="1"/>
  <c r="B1173" i="7"/>
  <c r="D1173" i="7" s="1"/>
  <c r="Y1175" i="1" l="1"/>
  <c r="A1175" i="1"/>
  <c r="A1175" i="4" s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A1176" i="4" s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A1177" i="4" s="1"/>
  <c r="C1176" i="7"/>
  <c r="A1177" i="7" s="1"/>
  <c r="B1176" i="7"/>
  <c r="D1176" i="7" s="1"/>
  <c r="Y1178" i="1" l="1"/>
  <c r="E1178" i="1"/>
  <c r="F1178" i="1" s="1"/>
  <c r="P1178" i="1" s="1"/>
  <c r="A1178" i="1"/>
  <c r="A1178" i="4" s="1"/>
  <c r="M1178" i="1"/>
  <c r="Z1178" i="1" s="1"/>
  <c r="C1177" i="7"/>
  <c r="A1178" i="7" s="1"/>
  <c r="B1177" i="7"/>
  <c r="D1177" i="7" s="1"/>
  <c r="Y1179" i="1" l="1"/>
  <c r="A1179" i="1"/>
  <c r="A1179" i="4" s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A1180" i="4" s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A1181" i="4" s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A1182" i="4" s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A1183" i="4" s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A1184" i="4" s="1"/>
  <c r="C1183" i="7"/>
  <c r="A1184" i="7" s="1"/>
  <c r="B1183" i="7"/>
  <c r="D1183" i="7" s="1"/>
  <c r="Y1185" i="1" l="1"/>
  <c r="M1185" i="1"/>
  <c r="Z1185" i="1" s="1"/>
  <c r="A1185" i="1"/>
  <c r="A1185" i="4" s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A1186" i="4" s="1"/>
  <c r="M1186" i="1"/>
  <c r="Z1186" i="1" s="1"/>
  <c r="C1185" i="7"/>
  <c r="A1186" i="7" s="1"/>
  <c r="B1185" i="7"/>
  <c r="D1185" i="7" s="1"/>
  <c r="Y1187" i="1" l="1"/>
  <c r="A1187" i="1"/>
  <c r="A1187" i="4" s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A1188" i="4" s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A1189" i="4" s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A1190" i="4" l="1"/>
  <c r="F1190" i="1"/>
  <c r="P1190" i="1"/>
  <c r="Y1191" i="1"/>
  <c r="M1191" i="1"/>
  <c r="Z1191" i="1" s="1"/>
  <c r="A1191" i="1"/>
  <c r="A1191" i="4" s="1"/>
  <c r="E1191" i="1"/>
  <c r="F1191" i="1" s="1"/>
  <c r="P1191" i="1" s="1"/>
  <c r="C1190" i="7"/>
  <c r="A1191" i="7" s="1"/>
  <c r="B1190" i="7"/>
  <c r="D1190" i="7" s="1"/>
  <c r="Y1192" i="1" l="1"/>
  <c r="A1192" i="1"/>
  <c r="A1192" i="4" s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A1193" i="4" s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A1194" i="4" s="1"/>
  <c r="M1194" i="1"/>
  <c r="Z1194" i="1" s="1"/>
  <c r="B1193" i="7"/>
  <c r="D1193" i="7" s="1"/>
  <c r="C1193" i="7"/>
  <c r="A1194" i="7" s="1"/>
  <c r="Y1195" i="1" l="1"/>
  <c r="A1195" i="1"/>
  <c r="A1195" i="4" s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A1196" i="4" s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A1197" i="4" l="1"/>
  <c r="Y1199" i="1"/>
  <c r="A1199" i="1"/>
  <c r="A1199" i="4" s="1"/>
  <c r="Y1198" i="1"/>
  <c r="M1198" i="1"/>
  <c r="Z1198" i="1" s="1"/>
  <c r="E1198" i="1"/>
  <c r="F1198" i="1" s="1"/>
  <c r="P1198" i="1" s="1"/>
  <c r="A1198" i="1"/>
  <c r="A1198" i="4" s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A1200" i="4" s="1"/>
  <c r="C1199" i="7"/>
  <c r="A1200" i="7" s="1"/>
  <c r="B1199" i="7"/>
  <c r="D1199" i="7" s="1"/>
  <c r="Y1201" i="1" l="1"/>
  <c r="A1201" i="1"/>
  <c r="A1201" i="4" s="1"/>
  <c r="C1200" i="7"/>
  <c r="A1201" i="7" s="1"/>
  <c r="B1200" i="7"/>
  <c r="D1200" i="7" s="1"/>
  <c r="Y1202" i="1" l="1"/>
  <c r="A1202" i="1"/>
  <c r="A1202" i="4" s="1"/>
  <c r="C1201" i="7"/>
  <c r="A1202" i="7" s="1"/>
  <c r="B1201" i="7"/>
  <c r="D1201" i="7" s="1"/>
  <c r="Y1203" i="1" l="1"/>
  <c r="A1203" i="1"/>
  <c r="A1203" i="4" s="1"/>
  <c r="B1202" i="7"/>
  <c r="D1202" i="7" s="1"/>
  <c r="C1202" i="7"/>
  <c r="A1203" i="7" s="1"/>
  <c r="Y1204" i="1" l="1"/>
  <c r="A1204" i="1"/>
  <c r="A1204" i="4" s="1"/>
  <c r="C1203" i="7"/>
  <c r="A1204" i="7" s="1"/>
  <c r="B1203" i="7"/>
  <c r="D1203" i="7" s="1"/>
  <c r="Y1205" i="1" l="1"/>
  <c r="A1205" i="1"/>
  <c r="A1205" i="4" s="1"/>
  <c r="C1204" i="7"/>
  <c r="A1205" i="7" s="1"/>
  <c r="B1204" i="7"/>
  <c r="D1204" i="7" s="1"/>
  <c r="Y1206" i="1" l="1"/>
  <c r="A1206" i="1"/>
  <c r="A1206" i="4" s="1"/>
  <c r="C1205" i="7"/>
  <c r="A1206" i="7" s="1"/>
  <c r="B1205" i="7"/>
  <c r="D1205" i="7" s="1"/>
  <c r="Y1207" i="1" l="1"/>
  <c r="A1207" i="1"/>
  <c r="A1207" i="4" s="1"/>
  <c r="B1206" i="7"/>
  <c r="D1206" i="7" s="1"/>
  <c r="C1206" i="7"/>
  <c r="A1207" i="7" s="1"/>
  <c r="Y1208" i="1" l="1"/>
  <c r="A1208" i="1"/>
  <c r="A1208" i="4" s="1"/>
  <c r="C1207" i="7"/>
  <c r="A1208" i="7" s="1"/>
  <c r="B1207" i="7"/>
  <c r="D1207" i="7" s="1"/>
  <c r="Y1209" i="1" l="1"/>
  <c r="A1209" i="1"/>
  <c r="A1209" i="4" s="1"/>
  <c r="C1208" i="7"/>
  <c r="A1209" i="7" s="1"/>
  <c r="B1208" i="7"/>
  <c r="D1208" i="7" s="1"/>
  <c r="Y1210" i="1" l="1"/>
  <c r="A1210" i="1"/>
  <c r="A1210" i="4" s="1"/>
  <c r="C1209" i="7"/>
  <c r="A1210" i="7" s="1"/>
  <c r="B1209" i="7"/>
  <c r="D1209" i="7" s="1"/>
  <c r="Y1211" i="1" l="1"/>
  <c r="A1211" i="1"/>
  <c r="A1211" i="4" s="1"/>
  <c r="C1210" i="7"/>
  <c r="A1211" i="7" s="1"/>
  <c r="B1210" i="7"/>
  <c r="D1210" i="7" s="1"/>
  <c r="Y1212" i="1" l="1"/>
  <c r="A1212" i="1"/>
  <c r="A1212" i="4" s="1"/>
  <c r="B1211" i="7"/>
  <c r="D1211" i="7" s="1"/>
  <c r="C1211" i="7"/>
  <c r="A1212" i="7" s="1"/>
  <c r="Y1213" i="1" l="1"/>
  <c r="A1213" i="1"/>
  <c r="A1213" i="4" s="1"/>
  <c r="C1212" i="7"/>
  <c r="A1213" i="7" s="1"/>
  <c r="B1212" i="7"/>
  <c r="D1212" i="7" s="1"/>
  <c r="Y1214" i="1" l="1"/>
  <c r="A1214" i="1"/>
  <c r="A1214" i="4" s="1"/>
  <c r="C1213" i="7"/>
  <c r="A1214" i="7" s="1"/>
  <c r="B1213" i="7"/>
  <c r="D1213" i="7" s="1"/>
  <c r="Y1215" i="1" l="1"/>
  <c r="A1215" i="1"/>
  <c r="A1215" i="4" s="1"/>
  <c r="C1214" i="7"/>
  <c r="A1215" i="7" s="1"/>
  <c r="B1214" i="7"/>
  <c r="D1214" i="7" s="1"/>
  <c r="Y1216" i="1" l="1"/>
  <c r="A1216" i="1"/>
  <c r="A1216" i="4" s="1"/>
  <c r="B1215" i="7"/>
  <c r="D1215" i="7" s="1"/>
  <c r="C1215" i="7"/>
  <c r="A1216" i="7" s="1"/>
  <c r="Y1217" i="1" l="1"/>
  <c r="A1217" i="1"/>
  <c r="A1217" i="4" s="1"/>
  <c r="C1216" i="7"/>
  <c r="A1217" i="7" s="1"/>
  <c r="B1216" i="7"/>
  <c r="D1216" i="7" s="1"/>
  <c r="Y1218" i="1" l="1"/>
  <c r="A1218" i="1"/>
  <c r="A1218" i="4" s="1"/>
  <c r="C1217" i="7"/>
  <c r="A1218" i="7" s="1"/>
  <c r="B1217" i="7"/>
  <c r="D1217" i="7" s="1"/>
  <c r="Y1219" i="1" l="1"/>
  <c r="A1219" i="1"/>
  <c r="A1219" i="4" s="1"/>
  <c r="C1218" i="7"/>
  <c r="A1219" i="7" s="1"/>
  <c r="B1218" i="7"/>
  <c r="D1218" i="7" s="1"/>
  <c r="Y1220" i="1" l="1"/>
  <c r="A1220" i="1"/>
  <c r="A1220" i="4" s="1"/>
  <c r="C1219" i="7"/>
  <c r="A1220" i="7" s="1"/>
  <c r="B1219" i="7"/>
  <c r="D1219" i="7" s="1"/>
  <c r="Y1221" i="1" l="1"/>
  <c r="A1221" i="1"/>
  <c r="A1221" i="4" s="1"/>
  <c r="B1220" i="7"/>
  <c r="D1220" i="7" s="1"/>
  <c r="C1220" i="7"/>
  <c r="A1221" i="7" s="1"/>
  <c r="Y1222" i="1" l="1"/>
  <c r="A1222" i="1"/>
  <c r="A1222" i="4" s="1"/>
  <c r="B1221" i="7"/>
  <c r="D1221" i="7" s="1"/>
  <c r="C1221" i="7"/>
  <c r="A1222" i="7" s="1"/>
  <c r="Y1223" i="1" l="1"/>
  <c r="A1223" i="1"/>
  <c r="A1223" i="4" s="1"/>
  <c r="C1222" i="7"/>
  <c r="A1223" i="7" s="1"/>
  <c r="B1222" i="7"/>
  <c r="D1222" i="7" s="1"/>
  <c r="Y1224" i="1" l="1"/>
  <c r="A1224" i="1"/>
  <c r="A1224" i="4" s="1"/>
  <c r="C1223" i="7"/>
  <c r="A1224" i="7" s="1"/>
  <c r="B1223" i="7"/>
  <c r="D1223" i="7" s="1"/>
  <c r="Y1225" i="1" l="1"/>
  <c r="A1225" i="1"/>
  <c r="A1225" i="4" s="1"/>
  <c r="B1224" i="7"/>
  <c r="D1224" i="7" s="1"/>
  <c r="C1224" i="7"/>
  <c r="A1225" i="7" s="1"/>
  <c r="Y1226" i="1" l="1"/>
  <c r="A1226" i="1"/>
  <c r="A1226" i="4" s="1"/>
  <c r="C1225" i="7"/>
  <c r="A1226" i="7" s="1"/>
  <c r="B1225" i="7"/>
  <c r="D1225" i="7" s="1"/>
  <c r="Y1227" i="1" l="1"/>
  <c r="A1227" i="1"/>
  <c r="A1227" i="4" s="1"/>
  <c r="C1226" i="7"/>
  <c r="A1227" i="7" s="1"/>
  <c r="B1226" i="7"/>
  <c r="D1226" i="7" s="1"/>
  <c r="Y1228" i="1" l="1"/>
  <c r="A1228" i="1"/>
  <c r="A1228" i="4" s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A1314" i="4" s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A1323" i="4" s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A1438" i="4" l="1"/>
  <c r="Z1438" i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9" i="4" l="1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Y1557" i="1"/>
  <c r="I368" i="9" s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D425" i="9" s="1"/>
  <c r="B1623" i="7"/>
  <c r="D1623" i="7" s="1"/>
  <c r="Y1623" i="1"/>
  <c r="C1625" i="7"/>
  <c r="A1626" i="7" s="1"/>
  <c r="B1625" i="7"/>
  <c r="D1625" i="7" s="1"/>
  <c r="A425" i="9" l="1"/>
  <c r="F425" i="9"/>
  <c r="I424" i="9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D518" i="9" s="1"/>
  <c r="B1723" i="7"/>
  <c r="D1723" i="7" s="1"/>
  <c r="Y1723" i="1"/>
  <c r="B1725" i="7"/>
  <c r="D1725" i="7" s="1"/>
  <c r="C1725" i="7"/>
  <c r="A1726" i="7" s="1"/>
  <c r="F518" i="9" l="1"/>
  <c r="A518" i="9"/>
  <c r="I512" i="9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B1797" i="7" l="1"/>
  <c r="D1797" i="7" s="1"/>
  <c r="C1799" i="7"/>
  <c r="A1800" i="7" s="1"/>
  <c r="B1799" i="7"/>
  <c r="D1799" i="7" s="1"/>
  <c r="A1797" i="4" l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55" i="9" l="1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M655" i="9" l="1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I660" i="9" l="1"/>
  <c r="M660" i="9" s="1"/>
  <c r="I662" i="9"/>
  <c r="Q660" i="9"/>
  <c r="K660" i="9" s="1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Q662" i="9" l="1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C2082" i="7" l="1"/>
  <c r="A2083" i="7" s="1"/>
  <c r="B2082" i="7"/>
  <c r="D2082" i="7" s="1"/>
  <c r="B2080" i="7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D2102" i="7" s="1"/>
  <c r="B2101" i="7"/>
  <c r="D2101" i="7" s="1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<sst xmlns="http://schemas.openxmlformats.org/spreadsheetml/2006/main" count="22298" uniqueCount="5096">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</sst>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2062" zoomScale="75" zoomScaleNormal="75" zoomScalePageLayoutView="75" workbookViewId="0">
      <selection activeCell="A2101" sqref="A2101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4057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4077</v>
      </c>
      <c r="L3" s="58" t="s">
        <v>2931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4516</v>
      </c>
      <c r="R3"/>
      <c r="S3"/>
      <c r="T3" s="2" t="s">
        <v>2887</v>
      </c>
      <c r="U3" s="21" t="s">
        <v>2949</v>
      </c>
      <c r="V3" s="21" t="s">
        <v>2950</v>
      </c>
      <c r="W3"/>
      <c r="X3"/>
      <c r="AA3" s="158" t="s">
        <v>4516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2924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4057</v>
      </c>
      <c r="D6" s="59" t="s">
        <v>3042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4241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2817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3694</v>
      </c>
      <c r="D7" s="59" t="s">
        <v>3042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4241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2817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4057</v>
      </c>
      <c r="D8" s="60" t="s">
        <v>3042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4241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4057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4241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2817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4626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4241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2817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4627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4241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2817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4628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4241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2817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4629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4241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2817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4630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4241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2817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4631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4241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2817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4614</v>
      </c>
      <c r="D16" s="59" t="s">
        <v>4616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4077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4615</v>
      </c>
      <c r="D17" s="59" t="s">
        <v>4616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4077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4605</v>
      </c>
      <c r="D18" s="59" t="s">
        <v>4606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4077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4605</v>
      </c>
      <c r="D19" s="59" t="s">
        <v>4607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4077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4617</v>
      </c>
      <c r="D20" s="59" t="s">
        <v>4616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4077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4618</v>
      </c>
      <c r="D21" s="59" t="s">
        <v>4616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4077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4619</v>
      </c>
      <c r="D22" s="59" t="s">
        <v>4616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4077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4620</v>
      </c>
      <c r="D23" s="59" t="s">
        <v>4616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4077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4621</v>
      </c>
      <c r="D24" s="59" t="s">
        <v>4616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4077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3695</v>
      </c>
      <c r="D25" s="59" t="s">
        <v>2573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4077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3696</v>
      </c>
      <c r="D26" s="59" t="s">
        <v>2573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4077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4390</v>
      </c>
      <c r="D27" s="59" t="s">
        <v>4391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4077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4390</v>
      </c>
      <c r="D28" s="59" t="s">
        <v>4392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4077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4390</v>
      </c>
      <c r="D29" s="59" t="s">
        <v>4604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4077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4390</v>
      </c>
      <c r="D30" s="59" t="s">
        <v>4393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4077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4605</v>
      </c>
      <c r="D31" s="59" t="s">
        <v>4608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4077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2893</v>
      </c>
      <c r="U31" s="70" t="s">
        <v>2823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4605</v>
      </c>
      <c r="D32" s="59" t="s">
        <v>4935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4077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4605</v>
      </c>
      <c r="D33" s="59" t="s">
        <v>4610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4077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4605</v>
      </c>
      <c r="D34" s="59" t="s">
        <v>4611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4077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2917</v>
      </c>
      <c r="U34" s="70" t="s">
        <v>2823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4605</v>
      </c>
      <c r="D35" s="59" t="s">
        <v>4612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4077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4609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4077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4605</v>
      </c>
      <c r="D37" s="59" t="s">
        <v>4613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4241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3697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4077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2889</v>
      </c>
      <c r="U38" s="93" t="s">
        <v>2823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4057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4077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3698</v>
      </c>
      <c r="D40" s="69" t="s">
        <v>3043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4241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2912</v>
      </c>
      <c r="U40" s="70" t="s">
        <v>2823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3699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5013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2912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3700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4241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2912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4057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4241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5013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5013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3704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5013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2892</v>
      </c>
      <c r="U46" s="70" t="s">
        <v>2823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4241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2912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4057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4241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3706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4241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2912</v>
      </c>
      <c r="U49" s="93" t="s">
        <v>2823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3707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4241</v>
      </c>
      <c r="L50" s="67"/>
      <c r="M50" s="63" t="s">
        <v>3449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2912</v>
      </c>
      <c r="U50" s="70" t="s">
        <v>2817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3708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4241</v>
      </c>
      <c r="L51" s="67"/>
      <c r="M51" s="63" t="s">
        <v>3450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2912</v>
      </c>
      <c r="U51" s="70" t="s">
        <v>2817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3709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4241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2912</v>
      </c>
      <c r="U52" s="70" t="s">
        <v>2817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4241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2912</v>
      </c>
      <c r="U53" s="70" t="s">
        <v>2817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3861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4241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3892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4241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2889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3713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4241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2912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4241</v>
      </c>
      <c r="L57" s="67"/>
      <c r="M57" s="63" t="s">
        <v>3451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2912</v>
      </c>
      <c r="U57" s="70" t="s">
        <v>2817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4241</v>
      </c>
      <c r="L58" s="67"/>
      <c r="M58" s="63" t="s">
        <v>3452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2912</v>
      </c>
      <c r="U58" s="70" t="s">
        <v>2817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3716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4241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2912</v>
      </c>
      <c r="U59" s="70" t="s">
        <v>2817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3717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4241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2912</v>
      </c>
      <c r="U60" s="70" t="s">
        <v>2817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4622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4077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4057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4241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2917</v>
      </c>
      <c r="U62" s="124" t="s">
        <v>2823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3719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4241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2889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3720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4241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2889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3721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4241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2889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4241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2916</v>
      </c>
      <c r="U66" s="70" t="s">
        <v>2431</v>
      </c>
      <c r="V66" s="70" t="s">
        <v>2818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4241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2889</v>
      </c>
      <c r="U67" s="70" t="s">
        <v>2431</v>
      </c>
      <c r="V67" s="70" t="s">
        <v>2951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3724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4241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2889</v>
      </c>
      <c r="U68" s="70" t="s">
        <v>2431</v>
      </c>
      <c r="V68" s="70" t="s">
        <v>2816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3725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4241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2889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3726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4241</v>
      </c>
      <c r="L70" s="67"/>
      <c r="M70" s="63" t="s">
        <v>3453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2889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3905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4241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2817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3728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4241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2889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3729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4241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2889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3730</v>
      </c>
      <c r="D74" s="69" t="s">
        <v>3043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4241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2889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4057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4241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3732</v>
      </c>
      <c r="D76" s="69" t="s">
        <v>3043</v>
      </c>
      <c r="E76" s="65" t="s">
        <v>2750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4241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2889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3733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4241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2889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3734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4241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2889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3735</v>
      </c>
      <c r="D79" s="69" t="s">
        <v>3043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4241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2888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3736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4241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2888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3737</v>
      </c>
      <c r="D81" s="69" t="s">
        <v>3043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4241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2888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4057</v>
      </c>
      <c r="D82" s="122" t="s">
        <v>7</v>
      </c>
      <c r="E82" s="123" t="s">
        <v>4091</v>
      </c>
      <c r="F82" s="123" t="s">
        <v>4091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4241</v>
      </c>
      <c r="M82" s="18" t="s">
        <v>4092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3739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4241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2889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3740</v>
      </c>
      <c r="D84" s="69" t="s">
        <v>3043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4241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2888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4241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2888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3742</v>
      </c>
      <c r="D86" s="69" t="s">
        <v>3043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4241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2888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4241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2888</v>
      </c>
      <c r="U87" s="70" t="s">
        <v>2431</v>
      </c>
      <c r="V87" s="70" t="s">
        <v>3003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3744</v>
      </c>
      <c r="D88" s="69" t="s">
        <v>3043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4241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2888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4241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2888</v>
      </c>
      <c r="U89" s="70" t="s">
        <v>2431</v>
      </c>
      <c r="V89" s="70" t="s">
        <v>3001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3746</v>
      </c>
      <c r="D90" s="69" t="s">
        <v>3043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4241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2888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3747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4241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2888</v>
      </c>
      <c r="U91" s="70" t="s">
        <v>2431</v>
      </c>
      <c r="V91" s="70" t="s">
        <v>3002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3748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4241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2889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3749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4241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3750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4241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3751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4241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3752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4241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2889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3753</v>
      </c>
      <c r="D97" s="59" t="s">
        <v>2473</v>
      </c>
      <c r="E97" s="65" t="s">
        <v>4243</v>
      </c>
      <c r="F97" s="65" t="s">
        <v>4243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4241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2889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4241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2889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4241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3756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4241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2889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3757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4241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2889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3758</v>
      </c>
      <c r="D102" s="69" t="s">
        <v>3044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4241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2889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3759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4241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2889</v>
      </c>
      <c r="U103" s="70" t="s">
        <v>2431</v>
      </c>
      <c r="V103" s="70" t="s">
        <v>2832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3760</v>
      </c>
      <c r="D104" s="69" t="s">
        <v>3045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4241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2889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4241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2889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5078</v>
      </c>
      <c r="D106" s="59" t="s">
        <v>4953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4077</v>
      </c>
      <c r="L106" s="67"/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2823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3763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4241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2889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3764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4241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3765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4241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3766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4241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2889</v>
      </c>
      <c r="U110" s="70" t="s">
        <v>2431</v>
      </c>
      <c r="V110" s="70" t="s">
        <v>2820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3767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4241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2917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3768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4241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2889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3769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4241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2889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3770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4241</v>
      </c>
      <c r="L114" s="67"/>
      <c r="M114" s="63" t="s">
        <v>3454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2891</v>
      </c>
      <c r="U114" s="70" t="s">
        <v>2823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3771</v>
      </c>
      <c r="D115" s="59" t="s">
        <v>2571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4241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3772</v>
      </c>
      <c r="D116" s="59" t="s">
        <v>2571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4241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3773</v>
      </c>
      <c r="D117" s="59" t="s">
        <v>2571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4241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4605</v>
      </c>
      <c r="D118" s="122" t="s">
        <v>4936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4077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4057</v>
      </c>
      <c r="D119" s="59" t="s">
        <v>7</v>
      </c>
      <c r="E119" s="132" t="s">
        <v>4087</v>
      </c>
      <c r="F119" s="132" t="s">
        <v>4087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4077</v>
      </c>
      <c r="L119" s="67" t="s">
        <v>4244</v>
      </c>
      <c r="M119" s="63" t="s">
        <v>4093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3967</v>
      </c>
      <c r="D120" s="122" t="s">
        <v>4749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4241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2888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3967</v>
      </c>
      <c r="D121" s="122" t="s">
        <v>4753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4241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2888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3967</v>
      </c>
      <c r="D122" s="122" t="s">
        <v>4751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4241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2888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3967</v>
      </c>
      <c r="D123" s="122" t="s">
        <v>4752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4241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2888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3967</v>
      </c>
      <c r="D124" s="134" t="s">
        <v>4750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4241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2888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3872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4241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2888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3907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4241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2888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3904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4241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2889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3816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4241</v>
      </c>
      <c r="M128" s="18" t="s">
        <v>3467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2890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3817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4241</v>
      </c>
      <c r="M129" s="18" t="s">
        <v>3468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2890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3818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4241</v>
      </c>
      <c r="M130" s="18" t="s">
        <v>3469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2890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3819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4241</v>
      </c>
      <c r="M131" s="18" t="s">
        <v>3470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2890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3943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5013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2912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2925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2926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4241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3775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4241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3775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4241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3775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4241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4241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2891</v>
      </c>
      <c r="U141" s="70" t="s">
        <v>2829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3775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4241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3775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4241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4241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2891</v>
      </c>
      <c r="U144" s="70" t="s">
        <v>2829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3775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4241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4241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4241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4241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4241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4241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4241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4241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2891</v>
      </c>
      <c r="U152" s="70" t="s">
        <v>2829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4241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4241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2891</v>
      </c>
      <c r="U154" s="93" t="s">
        <v>2829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3775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4241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4241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4241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4241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4241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4241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4241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4241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4241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4241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4241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4241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4241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4241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4241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4241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4241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4241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4241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4241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4241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4241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4241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4241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4241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4241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3775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4241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4241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4241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4241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2891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4241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4241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4241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3775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4241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4241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4241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4241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4241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4241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4241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4241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4241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4241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4241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4241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4241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4241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2891</v>
      </c>
      <c r="U201" s="93" t="s">
        <v>2829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4241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4241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4241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4241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4241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4241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4241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4241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4241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2891</v>
      </c>
      <c r="U210" s="93" t="s">
        <v>2829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4241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4241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4241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2889</v>
      </c>
      <c r="U213" s="93" t="s">
        <v>2829</v>
      </c>
      <c r="V213" s="145" t="s">
        <v>4247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4241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2891</v>
      </c>
      <c r="U214" s="93" t="s">
        <v>2829</v>
      </c>
      <c r="V214" s="94" t="s">
        <v>4248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4057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4077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4241</v>
      </c>
      <c r="L216" s="71" t="s">
        <v>3046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2891</v>
      </c>
      <c r="U216" s="70" t="s">
        <v>2817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4057</v>
      </c>
      <c r="D217" s="59" t="s">
        <v>7</v>
      </c>
      <c r="E217" s="74" t="s">
        <v>3047</v>
      </c>
      <c r="F217" s="74" t="s">
        <v>3047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4077</v>
      </c>
      <c r="L217" s="67"/>
      <c r="M217" s="63" t="s">
        <v>3455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4057</v>
      </c>
      <c r="D218" s="59" t="s">
        <v>7</v>
      </c>
      <c r="E218" s="74" t="s">
        <v>3048</v>
      </c>
      <c r="F218" s="74" t="s">
        <v>3048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4077</v>
      </c>
      <c r="L218" s="67"/>
      <c r="M218" s="63" t="s">
        <v>3456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4057</v>
      </c>
      <c r="D219" s="59" t="s">
        <v>7</v>
      </c>
      <c r="E219" s="74" t="s">
        <v>3049</v>
      </c>
      <c r="F219" s="74" t="s">
        <v>3049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4077</v>
      </c>
      <c r="L219" s="67"/>
      <c r="M219" s="63" t="s">
        <v>3457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4057</v>
      </c>
      <c r="D220" s="59" t="s">
        <v>7</v>
      </c>
      <c r="E220" s="74" t="s">
        <v>3050</v>
      </c>
      <c r="F220" s="74" t="s">
        <v>3050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4077</v>
      </c>
      <c r="L220" s="67"/>
      <c r="M220" s="63" t="s">
        <v>3458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4057</v>
      </c>
      <c r="D221" s="59" t="s">
        <v>7</v>
      </c>
      <c r="E221" s="74" t="s">
        <v>3051</v>
      </c>
      <c r="F221" s="74" t="s">
        <v>3051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4077</v>
      </c>
      <c r="L221" s="67"/>
      <c r="M221" s="63" t="s">
        <v>3459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4057</v>
      </c>
      <c r="D222" s="59" t="s">
        <v>7</v>
      </c>
      <c r="E222" s="74" t="s">
        <v>3052</v>
      </c>
      <c r="F222" s="74" t="s">
        <v>3052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4077</v>
      </c>
      <c r="L222" s="67"/>
      <c r="M222" s="63" t="s">
        <v>3460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4057</v>
      </c>
      <c r="D223" s="59" t="s">
        <v>7</v>
      </c>
      <c r="E223" s="74" t="s">
        <v>3053</v>
      </c>
      <c r="F223" s="74" t="s">
        <v>3053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4077</v>
      </c>
      <c r="L223" s="67"/>
      <c r="M223" s="63" t="s">
        <v>3461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4057</v>
      </c>
      <c r="D224" s="59" t="s">
        <v>7</v>
      </c>
      <c r="E224" s="74" t="s">
        <v>3054</v>
      </c>
      <c r="F224" s="74" t="s">
        <v>3054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4077</v>
      </c>
      <c r="L224" s="67"/>
      <c r="M224" s="63" t="s">
        <v>3462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4057</v>
      </c>
      <c r="D225" s="59" t="s">
        <v>7</v>
      </c>
      <c r="E225" s="74" t="s">
        <v>3055</v>
      </c>
      <c r="F225" s="74" t="s">
        <v>3055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4077</v>
      </c>
      <c r="L225" s="67"/>
      <c r="M225" s="63" t="s">
        <v>3463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4057</v>
      </c>
      <c r="D226" s="59" t="s">
        <v>7</v>
      </c>
      <c r="E226" s="74" t="s">
        <v>3056</v>
      </c>
      <c r="F226" s="74" t="s">
        <v>3056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4077</v>
      </c>
      <c r="L226" s="67"/>
      <c r="M226" s="63" t="s">
        <v>3464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4057</v>
      </c>
      <c r="D227" s="59" t="s">
        <v>7</v>
      </c>
      <c r="E227" s="74" t="s">
        <v>3057</v>
      </c>
      <c r="F227" s="74" t="s">
        <v>3057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4077</v>
      </c>
      <c r="L227" s="67"/>
      <c r="M227" s="63" t="s">
        <v>3465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4057</v>
      </c>
      <c r="D228" s="59" t="s">
        <v>7</v>
      </c>
      <c r="E228" s="74" t="s">
        <v>3058</v>
      </c>
      <c r="F228" s="74" t="s">
        <v>3058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4077</v>
      </c>
      <c r="L228" s="67"/>
      <c r="M228" s="63" t="s">
        <v>3466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2927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3776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4241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2817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3777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4241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2817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3778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4241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2817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3778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4241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3778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4241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3778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4241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2817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3778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4241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3778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4241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3779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4241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2817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3779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4241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3779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4241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3779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4241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2817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3779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4241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3779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4241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4652</v>
      </c>
      <c r="D246" t="s">
        <v>25</v>
      </c>
      <c r="E246" s="84" t="s">
        <v>4738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4241</v>
      </c>
      <c r="L246" s="67"/>
      <c r="M246" t="s">
        <v>4694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4652</v>
      </c>
      <c r="D247" t="s">
        <v>25</v>
      </c>
      <c r="E247" s="84" t="s">
        <v>4738</v>
      </c>
      <c r="F247" s="84" t="s">
        <v>4741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4241</v>
      </c>
      <c r="L247" s="67"/>
      <c r="M247" t="s">
        <v>4695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4652</v>
      </c>
      <c r="D248" t="s">
        <v>159</v>
      </c>
      <c r="E248" s="84" t="s">
        <v>4739</v>
      </c>
      <c r="F248" s="84" t="s">
        <v>4743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4241</v>
      </c>
      <c r="L248" s="67"/>
      <c r="M248" t="s">
        <v>4696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4652</v>
      </c>
      <c r="D249" t="s">
        <v>159</v>
      </c>
      <c r="E249" s="84" t="s">
        <v>4739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4241</v>
      </c>
      <c r="L249" s="67"/>
      <c r="M249" t="s">
        <v>4697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4653</v>
      </c>
      <c r="D250" t="s">
        <v>25</v>
      </c>
      <c r="E250" s="84" t="s">
        <v>4740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4241</v>
      </c>
      <c r="L250" s="67"/>
      <c r="M250" t="s">
        <v>4698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4653</v>
      </c>
      <c r="D251" t="s">
        <v>25</v>
      </c>
      <c r="E251" s="84" t="s">
        <v>4740</v>
      </c>
      <c r="F251" s="84" t="s">
        <v>4741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4241</v>
      </c>
      <c r="L251" s="67"/>
      <c r="M251" t="s">
        <v>4699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4653</v>
      </c>
      <c r="D252" t="s">
        <v>159</v>
      </c>
      <c r="E252" s="84" t="s">
        <v>4742</v>
      </c>
      <c r="F252" s="164" t="s">
        <v>4743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4241</v>
      </c>
      <c r="L252" s="67"/>
      <c r="M252" t="s">
        <v>4700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4653</v>
      </c>
      <c r="D253" t="s">
        <v>159</v>
      </c>
      <c r="E253" s="165" t="s">
        <v>4742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4241</v>
      </c>
      <c r="L253" s="67"/>
      <c r="M253" t="s">
        <v>4701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4241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4241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4241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4241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4241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4241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4241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4241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4241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3784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4241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3785</v>
      </c>
      <c r="D264" s="59" t="s">
        <v>25</v>
      </c>
      <c r="E264" s="65" t="s">
        <v>2753</v>
      </c>
      <c r="F264" s="65" t="s">
        <v>3025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4241</v>
      </c>
      <c r="L264" s="67"/>
      <c r="M264" s="63" t="s">
        <v>2733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3785</v>
      </c>
      <c r="D265" s="59" t="s">
        <v>25</v>
      </c>
      <c r="E265" s="65" t="s">
        <v>2753</v>
      </c>
      <c r="F265" s="65" t="s">
        <v>2737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4241</v>
      </c>
      <c r="L265" s="67"/>
      <c r="M265" s="63" t="s">
        <v>2734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3785</v>
      </c>
      <c r="D266" s="59" t="s">
        <v>159</v>
      </c>
      <c r="E266" s="65" t="s">
        <v>2754</v>
      </c>
      <c r="F266" s="65" t="s">
        <v>2738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4241</v>
      </c>
      <c r="L266" s="67"/>
      <c r="M266" s="63" t="s">
        <v>2735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3785</v>
      </c>
      <c r="D267" s="59" t="s">
        <v>159</v>
      </c>
      <c r="E267" s="65" t="s">
        <v>2754</v>
      </c>
      <c r="F267" s="65" t="s">
        <v>3025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4241</v>
      </c>
      <c r="L267" s="67"/>
      <c r="M267" s="63" t="s">
        <v>2736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3786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4241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3786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4241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3787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4241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3787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4241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3788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4241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3788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4241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3788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4241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3788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4241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3788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4241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3788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4241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4654</v>
      </c>
      <c r="D278" t="s">
        <v>25</v>
      </c>
      <c r="E278" t="s">
        <v>4655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4241</v>
      </c>
      <c r="L278" s="67"/>
      <c r="M278" t="s">
        <v>4702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4654</v>
      </c>
      <c r="D279" t="s">
        <v>25</v>
      </c>
      <c r="E279" t="s">
        <v>4655</v>
      </c>
      <c r="F279" t="s">
        <v>4656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4241</v>
      </c>
      <c r="L279" s="67"/>
      <c r="M279" t="s">
        <v>4703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4654</v>
      </c>
      <c r="D280" t="s">
        <v>159</v>
      </c>
      <c r="E280" t="s">
        <v>4657</v>
      </c>
      <c r="F280" t="s">
        <v>4658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4241</v>
      </c>
      <c r="L280" s="67"/>
      <c r="M280" t="s">
        <v>4704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4654</v>
      </c>
      <c r="D281" t="s">
        <v>159</v>
      </c>
      <c r="E281" t="s">
        <v>4657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4241</v>
      </c>
      <c r="L281" s="67"/>
      <c r="M281" t="s">
        <v>4705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4659</v>
      </c>
      <c r="D282" t="s">
        <v>25</v>
      </c>
      <c r="E282" t="s">
        <v>4660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4241</v>
      </c>
      <c r="L282" s="67"/>
      <c r="M282" t="s">
        <v>4706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4659</v>
      </c>
      <c r="D283" t="s">
        <v>25</v>
      </c>
      <c r="E283" t="s">
        <v>4660</v>
      </c>
      <c r="F283" t="s">
        <v>4656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4241</v>
      </c>
      <c r="L283" s="67"/>
      <c r="M283" t="s">
        <v>4707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4659</v>
      </c>
      <c r="D284" t="s">
        <v>159</v>
      </c>
      <c r="E284" t="s">
        <v>4661</v>
      </c>
      <c r="F284" t="s">
        <v>4658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4241</v>
      </c>
      <c r="L284" s="67"/>
      <c r="M284" t="s">
        <v>4708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4659</v>
      </c>
      <c r="D285" t="s">
        <v>159</v>
      </c>
      <c r="E285" t="s">
        <v>4661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4241</v>
      </c>
      <c r="L285" s="67"/>
      <c r="M285" t="s">
        <v>4709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4662</v>
      </c>
      <c r="D286" t="s">
        <v>25</v>
      </c>
      <c r="E286" t="s">
        <v>4663</v>
      </c>
      <c r="F286" t="s">
        <v>4663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4241</v>
      </c>
      <c r="L286" s="67"/>
      <c r="M286" t="s">
        <v>4710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4662</v>
      </c>
      <c r="D287" t="s">
        <v>159</v>
      </c>
      <c r="E287" t="s">
        <v>4664</v>
      </c>
      <c r="F287" t="s">
        <v>4664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4241</v>
      </c>
      <c r="L287" s="67"/>
      <c r="M287" t="s">
        <v>4711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4665</v>
      </c>
      <c r="D288" t="s">
        <v>25</v>
      </c>
      <c r="E288" t="s">
        <v>4666</v>
      </c>
      <c r="F288" t="s">
        <v>4666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4241</v>
      </c>
      <c r="L288" s="67"/>
      <c r="M288" t="s">
        <v>4712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4665</v>
      </c>
      <c r="D289" t="s">
        <v>159</v>
      </c>
      <c r="E289" t="s">
        <v>4667</v>
      </c>
      <c r="F289" t="s">
        <v>4667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4241</v>
      </c>
      <c r="L289" s="67"/>
      <c r="M289" t="s">
        <v>4713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3789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4241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3789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4241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4241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4241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4241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4241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4241</v>
      </c>
      <c r="L296" s="67"/>
      <c r="M296" s="63" t="s">
        <v>4370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4241</v>
      </c>
      <c r="L297" s="67"/>
      <c r="M297" s="63" t="s">
        <v>4371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4241</v>
      </c>
      <c r="L298" s="67"/>
      <c r="M298" s="63" t="s">
        <v>4372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4241</v>
      </c>
      <c r="L299" s="67"/>
      <c r="M299" s="63" t="s">
        <v>4373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4668</v>
      </c>
      <c r="D300" t="s">
        <v>25</v>
      </c>
      <c r="E300" t="s">
        <v>4669</v>
      </c>
      <c r="F300" t="s">
        <v>4669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4241</v>
      </c>
      <c r="L300" s="67"/>
      <c r="M300" t="s">
        <v>4714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4668</v>
      </c>
      <c r="D301" t="s">
        <v>159</v>
      </c>
      <c r="E301" t="s">
        <v>4670</v>
      </c>
      <c r="F301" t="s">
        <v>4670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4241</v>
      </c>
      <c r="L301" s="67"/>
      <c r="M301" t="s">
        <v>4715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4241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4241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4241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4241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4671</v>
      </c>
      <c r="D306" t="s">
        <v>159</v>
      </c>
      <c r="E306" t="s">
        <v>4672</v>
      </c>
      <c r="F306" t="s">
        <v>4672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4241</v>
      </c>
      <c r="L306" s="67"/>
      <c r="M306" t="s">
        <v>4716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4671</v>
      </c>
      <c r="D307" t="s">
        <v>25</v>
      </c>
      <c r="E307" t="s">
        <v>4673</v>
      </c>
      <c r="F307" t="s">
        <v>4673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4241</v>
      </c>
      <c r="L307" s="67"/>
      <c r="M307" t="s">
        <v>4717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4241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4241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4241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4241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3796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4241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3796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4241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3796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4241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3796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4241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3797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4241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3797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4241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3797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4241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3797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4241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3797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4241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3797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4241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3798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4241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4645</v>
      </c>
      <c r="D323" s="59" t="s">
        <v>25</v>
      </c>
      <c r="E323" s="84" t="s">
        <v>4646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4241</v>
      </c>
      <c r="L323" s="67"/>
      <c r="M323" s="63" t="s">
        <v>4639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4645</v>
      </c>
      <c r="D324" s="59" t="s">
        <v>25</v>
      </c>
      <c r="E324" s="84" t="s">
        <v>4646</v>
      </c>
      <c r="F324" s="65" t="s">
        <v>4647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4241</v>
      </c>
      <c r="L324" s="67"/>
      <c r="M324" s="63" t="s">
        <v>4640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3798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4241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4645</v>
      </c>
      <c r="D326" s="59" t="s">
        <v>159</v>
      </c>
      <c r="E326" s="84" t="s">
        <v>4648</v>
      </c>
      <c r="F326" s="65" t="s">
        <v>4647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4241</v>
      </c>
      <c r="L326" s="67"/>
      <c r="M326" s="63" t="s">
        <v>4641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4645</v>
      </c>
      <c r="D327" s="59" t="s">
        <v>159</v>
      </c>
      <c r="E327" s="84" t="s">
        <v>4648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4241</v>
      </c>
      <c r="L327" s="67"/>
      <c r="M327" s="63" t="s">
        <v>4642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4674</v>
      </c>
      <c r="D328" t="s">
        <v>159</v>
      </c>
      <c r="E328" t="s">
        <v>4675</v>
      </c>
      <c r="F328" t="s">
        <v>4676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4241</v>
      </c>
      <c r="L328" s="67"/>
      <c r="M328" t="s">
        <v>4718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4674</v>
      </c>
      <c r="D329" t="s">
        <v>159</v>
      </c>
      <c r="E329" t="s">
        <v>4675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4241</v>
      </c>
      <c r="L329" s="67"/>
      <c r="M329" t="s">
        <v>4719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4674</v>
      </c>
      <c r="D330" t="s">
        <v>25</v>
      </c>
      <c r="E330" t="s">
        <v>4677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4241</v>
      </c>
      <c r="L330" s="67"/>
      <c r="M330" t="s">
        <v>4720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4674</v>
      </c>
      <c r="D331" t="s">
        <v>25</v>
      </c>
      <c r="E331" t="s">
        <v>4677</v>
      </c>
      <c r="F331" t="s">
        <v>4678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4241</v>
      </c>
      <c r="L331" s="67"/>
      <c r="M331" t="s">
        <v>4721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3799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4241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3799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4241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3800</v>
      </c>
      <c r="D334" s="59" t="s">
        <v>25</v>
      </c>
      <c r="E334" s="65" t="s">
        <v>3691</v>
      </c>
      <c r="F334" s="65" t="s">
        <v>3691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4241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3800</v>
      </c>
      <c r="D335" s="59" t="s">
        <v>159</v>
      </c>
      <c r="E335" s="65" t="s">
        <v>3692</v>
      </c>
      <c r="F335" s="65" t="s">
        <v>3692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4241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3801</v>
      </c>
      <c r="D336" s="59" t="s">
        <v>25</v>
      </c>
      <c r="E336" s="74" t="s">
        <v>2756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4241</v>
      </c>
      <c r="L336" s="67"/>
      <c r="M336" s="63" t="s">
        <v>2759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3801</v>
      </c>
      <c r="D337" s="59" t="s">
        <v>25</v>
      </c>
      <c r="E337" s="74" t="s">
        <v>2756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4241</v>
      </c>
      <c r="L337" s="67"/>
      <c r="M337" s="63" t="s">
        <v>2760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3801</v>
      </c>
      <c r="D338" s="59" t="s">
        <v>159</v>
      </c>
      <c r="E338" s="65" t="s">
        <v>2757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4241</v>
      </c>
      <c r="L338" s="67"/>
      <c r="M338" s="63" t="s">
        <v>2764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3801</v>
      </c>
      <c r="D339" s="59" t="s">
        <v>159</v>
      </c>
      <c r="E339" s="80" t="s">
        <v>2757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4241</v>
      </c>
      <c r="L339" s="67"/>
      <c r="M339" s="63" t="s">
        <v>2766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4679</v>
      </c>
      <c r="D340" t="s">
        <v>25</v>
      </c>
      <c r="E340" t="s">
        <v>4680</v>
      </c>
      <c r="F340" t="s">
        <v>4680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4241</v>
      </c>
      <c r="L340" s="67"/>
      <c r="M340" t="s">
        <v>4722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4679</v>
      </c>
      <c r="D341" t="s">
        <v>159</v>
      </c>
      <c r="E341" t="s">
        <v>4681</v>
      </c>
      <c r="F341" t="s">
        <v>4681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4241</v>
      </c>
      <c r="L341" s="67"/>
      <c r="M341" t="s">
        <v>4723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4682</v>
      </c>
      <c r="D342" t="s">
        <v>159</v>
      </c>
      <c r="E342" s="17" t="s">
        <v>4744</v>
      </c>
      <c r="F342" s="17" t="s">
        <v>4744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4241</v>
      </c>
      <c r="L342" s="67"/>
      <c r="M342" t="s">
        <v>4724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4682</v>
      </c>
      <c r="D343" t="s">
        <v>25</v>
      </c>
      <c r="E343" s="17" t="s">
        <v>4745</v>
      </c>
      <c r="F343" s="17" t="s">
        <v>4745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4241</v>
      </c>
      <c r="L343" s="67"/>
      <c r="M343" t="s">
        <v>4725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4241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4241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4683</v>
      </c>
      <c r="D346" t="s">
        <v>159</v>
      </c>
      <c r="E346" t="s">
        <v>4684</v>
      </c>
      <c r="F346" t="s">
        <v>4685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4241</v>
      </c>
      <c r="L346" s="67"/>
      <c r="M346" t="s">
        <v>4726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4683</v>
      </c>
      <c r="D347" t="s">
        <v>159</v>
      </c>
      <c r="E347" t="s">
        <v>4684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4241</v>
      </c>
      <c r="L347" s="67"/>
      <c r="M347" t="s">
        <v>4727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4683</v>
      </c>
      <c r="D348" t="s">
        <v>159</v>
      </c>
      <c r="E348" t="s">
        <v>4684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4241</v>
      </c>
      <c r="L348" s="67"/>
      <c r="M348" t="s">
        <v>4728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4683</v>
      </c>
      <c r="D349" t="s">
        <v>25</v>
      </c>
      <c r="E349" t="s">
        <v>4686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4241</v>
      </c>
      <c r="L349" s="67"/>
      <c r="M349" t="s">
        <v>4729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4683</v>
      </c>
      <c r="D350" t="s">
        <v>25</v>
      </c>
      <c r="E350" t="s">
        <v>4686</v>
      </c>
      <c r="F350" t="s">
        <v>4687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4241</v>
      </c>
      <c r="L350" s="67"/>
      <c r="M350" t="s">
        <v>4730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4683</v>
      </c>
      <c r="D351" t="s">
        <v>25</v>
      </c>
      <c r="E351" t="s">
        <v>4686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4241</v>
      </c>
      <c r="L351" s="67"/>
      <c r="M351" t="s">
        <v>4731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4241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4241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4241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4241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4241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4241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4241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4241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3806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4241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3806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4241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4688</v>
      </c>
      <c r="D362" t="s">
        <v>25</v>
      </c>
      <c r="E362" t="s">
        <v>4689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4241</v>
      </c>
      <c r="L362" s="67"/>
      <c r="M362" t="s">
        <v>4732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4688</v>
      </c>
      <c r="D363" t="s">
        <v>25</v>
      </c>
      <c r="E363" t="s">
        <v>4689</v>
      </c>
      <c r="F363" t="s">
        <v>4678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4241</v>
      </c>
      <c r="L363" s="67"/>
      <c r="M363" t="s">
        <v>4733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4649</v>
      </c>
      <c r="D364" t="s">
        <v>159</v>
      </c>
      <c r="E364" t="s">
        <v>4650</v>
      </c>
      <c r="F364" t="s">
        <v>4650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4241</v>
      </c>
      <c r="L364" s="67"/>
      <c r="M364" t="s">
        <v>4643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4688</v>
      </c>
      <c r="D365" t="s">
        <v>159</v>
      </c>
      <c r="E365" t="s">
        <v>4690</v>
      </c>
      <c r="F365" t="s">
        <v>4676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4241</v>
      </c>
      <c r="L365" s="67"/>
      <c r="M365" t="s">
        <v>4734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4688</v>
      </c>
      <c r="D366" t="s">
        <v>159</v>
      </c>
      <c r="E366" t="s">
        <v>4690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4241</v>
      </c>
      <c r="L366" s="67"/>
      <c r="M366" t="s">
        <v>4735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4649</v>
      </c>
      <c r="D367" t="s">
        <v>25</v>
      </c>
      <c r="E367" t="s">
        <v>4651</v>
      </c>
      <c r="F367" t="s">
        <v>4651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4241</v>
      </c>
      <c r="L367" s="67"/>
      <c r="M367" t="s">
        <v>4644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4691</v>
      </c>
      <c r="D368" t="s">
        <v>25</v>
      </c>
      <c r="E368" t="s">
        <v>4692</v>
      </c>
      <c r="F368" t="s">
        <v>4692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4241</v>
      </c>
      <c r="L368" s="67"/>
      <c r="M368" t="s">
        <v>4736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4691</v>
      </c>
      <c r="D369" t="s">
        <v>159</v>
      </c>
      <c r="E369" t="s">
        <v>4693</v>
      </c>
      <c r="F369" t="s">
        <v>4693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4241</v>
      </c>
      <c r="L369" s="67"/>
      <c r="M369" t="s">
        <v>4737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3807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4241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3807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4241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3807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4241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3807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4241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3807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4241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3807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4241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3808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4241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3808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4241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3808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4241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3808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4241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4241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4241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3809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4241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3809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4241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4317</v>
      </c>
      <c r="D384" t="s">
        <v>159</v>
      </c>
      <c r="E384" t="s">
        <v>4341</v>
      </c>
      <c r="F384" t="s">
        <v>4341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4241</v>
      </c>
      <c r="L384" s="67"/>
      <c r="M384" t="s">
        <v>4324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4317</v>
      </c>
      <c r="D385" t="s">
        <v>25</v>
      </c>
      <c r="E385" t="s">
        <v>4342</v>
      </c>
      <c r="F385" t="s">
        <v>4342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4241</v>
      </c>
      <c r="L385" s="67"/>
      <c r="M385" t="s">
        <v>4325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4318</v>
      </c>
      <c r="D386" t="s">
        <v>25</v>
      </c>
      <c r="E386" t="s">
        <v>4343</v>
      </c>
      <c r="F386" t="s">
        <v>4343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4241</v>
      </c>
      <c r="L386" s="67"/>
      <c r="M386" t="s">
        <v>4326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4318</v>
      </c>
      <c r="D387" t="s">
        <v>159</v>
      </c>
      <c r="E387" t="s">
        <v>4344</v>
      </c>
      <c r="F387" t="s">
        <v>4344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4241</v>
      </c>
      <c r="L387" s="67"/>
      <c r="M387" t="s">
        <v>4327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4319</v>
      </c>
      <c r="D388" t="s">
        <v>159</v>
      </c>
      <c r="E388" t="s">
        <v>4345</v>
      </c>
      <c r="F388" t="s">
        <v>4345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4241</v>
      </c>
      <c r="L388" s="67"/>
      <c r="M388" t="s">
        <v>4328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4319</v>
      </c>
      <c r="D389" t="s">
        <v>25</v>
      </c>
      <c r="E389" t="s">
        <v>4346</v>
      </c>
      <c r="F389" t="s">
        <v>4346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4241</v>
      </c>
      <c r="L389" s="67"/>
      <c r="M389" t="s">
        <v>4329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4320</v>
      </c>
      <c r="D390" t="s">
        <v>159</v>
      </c>
      <c r="E390" t="s">
        <v>4347</v>
      </c>
      <c r="F390" t="s">
        <v>4347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4241</v>
      </c>
      <c r="L390" s="67"/>
      <c r="M390" t="s">
        <v>4330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4320</v>
      </c>
      <c r="D391" t="s">
        <v>25</v>
      </c>
      <c r="E391" t="s">
        <v>4348</v>
      </c>
      <c r="F391" t="s">
        <v>4348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4241</v>
      </c>
      <c r="L391" s="67"/>
      <c r="M391" t="s">
        <v>4331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4321</v>
      </c>
      <c r="D392" t="s">
        <v>159</v>
      </c>
      <c r="E392" t="s">
        <v>4349</v>
      </c>
      <c r="F392" t="s">
        <v>4349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4241</v>
      </c>
      <c r="L392" s="67"/>
      <c r="M392" t="s">
        <v>4332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4321</v>
      </c>
      <c r="D393" t="s">
        <v>25</v>
      </c>
      <c r="E393" t="s">
        <v>4350</v>
      </c>
      <c r="F393" t="s">
        <v>4350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4241</v>
      </c>
      <c r="L393" s="67"/>
      <c r="M393" t="s">
        <v>4333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4322</v>
      </c>
      <c r="D394" t="s">
        <v>159</v>
      </c>
      <c r="E394" t="s">
        <v>4547</v>
      </c>
      <c r="F394" t="s">
        <v>4338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4241</v>
      </c>
      <c r="L394" s="67"/>
      <c r="M394" t="s">
        <v>4336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4322</v>
      </c>
      <c r="D395" t="s">
        <v>159</v>
      </c>
      <c r="E395" t="s">
        <v>4547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4241</v>
      </c>
      <c r="M395" t="s">
        <v>4339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4322</v>
      </c>
      <c r="D396" t="s">
        <v>25</v>
      </c>
      <c r="E396" t="s">
        <v>4548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4241</v>
      </c>
      <c r="L396" s="67"/>
      <c r="M396" t="s">
        <v>4337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4322</v>
      </c>
      <c r="D397" t="s">
        <v>25</v>
      </c>
      <c r="E397" t="s">
        <v>4548</v>
      </c>
      <c r="F397" t="s">
        <v>4338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4241</v>
      </c>
      <c r="M397" t="s">
        <v>4340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4323</v>
      </c>
      <c r="D398" t="s">
        <v>159</v>
      </c>
      <c r="E398" t="s">
        <v>4351</v>
      </c>
      <c r="F398" t="s">
        <v>4351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4241</v>
      </c>
      <c r="L398" s="67"/>
      <c r="M398" t="s">
        <v>4334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4323</v>
      </c>
      <c r="D399" t="s">
        <v>25</v>
      </c>
      <c r="E399" t="s">
        <v>4352</v>
      </c>
      <c r="F399" t="s">
        <v>4352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4241</v>
      </c>
      <c r="L399" s="67"/>
      <c r="M399" t="s">
        <v>4335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4057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4077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4057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4077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4057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4077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4057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4077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4057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4077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4057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4077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4057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4077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4057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4077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4368</v>
      </c>
      <c r="D410" s="59" t="s">
        <v>3059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3810</v>
      </c>
      <c r="D411" s="59" t="s">
        <v>2571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4241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3811</v>
      </c>
      <c r="D412" s="59" t="s">
        <v>2571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4241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3812</v>
      </c>
      <c r="D413" s="59" t="s">
        <v>2571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4241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3813</v>
      </c>
      <c r="D414" s="59" t="s">
        <v>2571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4241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3814</v>
      </c>
      <c r="D415" s="59" t="s">
        <v>2571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4241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3815</v>
      </c>
      <c r="D416" s="59" t="s">
        <v>2571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4241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3820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4241</v>
      </c>
      <c r="L417" s="67"/>
      <c r="M417" s="63" t="s">
        <v>3471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2890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3821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4241</v>
      </c>
      <c r="L418" s="67"/>
      <c r="M418" s="63" t="s">
        <v>3472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2890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4241</v>
      </c>
      <c r="L419" s="67"/>
      <c r="M419" s="63" t="s">
        <v>3473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2890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3823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4241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3824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4241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4241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3826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4241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3827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4241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3828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4241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2890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3829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4241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2890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4241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2890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3831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4241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2890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4241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2890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4241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2890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3834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4241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4241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3836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4241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3837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4241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3838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4241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3839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4241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4241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2890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3841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4241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2889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3842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4241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2889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4057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4077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4057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4077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4057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4077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4057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4077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4057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4077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4057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4077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4057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4077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4057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4077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2929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3843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4241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2894</v>
      </c>
      <c r="U451" s="70" t="s">
        <v>2431</v>
      </c>
      <c r="V451" s="70" t="s">
        <v>2824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3843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4241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3844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4241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2894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3844</v>
      </c>
      <c r="D454" s="22" t="s">
        <v>4831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4241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2894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3844</v>
      </c>
      <c r="D455" s="22" t="s">
        <v>4832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4241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2894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3844</v>
      </c>
      <c r="D456" s="22" t="s">
        <v>4833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4241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2894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3844</v>
      </c>
      <c r="D457" s="22" t="s">
        <v>4834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4241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2894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3844</v>
      </c>
      <c r="D458" s="22" t="s">
        <v>4835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4241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2894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3844</v>
      </c>
      <c r="D459" s="22" t="s">
        <v>4836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4241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2894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3844</v>
      </c>
      <c r="D460" s="22" t="s">
        <v>4837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4241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2894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3844</v>
      </c>
      <c r="D461" s="22" t="s">
        <v>4838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4241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2894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3844</v>
      </c>
      <c r="D462" s="22" t="s">
        <v>4839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4241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2894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3844</v>
      </c>
      <c r="D463" s="22" t="s">
        <v>4840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4241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2894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3844</v>
      </c>
      <c r="D464" s="22" t="s">
        <v>4841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4241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2894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3844</v>
      </c>
      <c r="D465" s="22" t="s">
        <v>4842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4241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2894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3844</v>
      </c>
      <c r="D466" s="22" t="s">
        <v>4843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4241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2894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3844</v>
      </c>
      <c r="D467" s="229" t="s">
        <v>4844</v>
      </c>
      <c r="E467" s="84" t="s">
        <v>4853</v>
      </c>
      <c r="F467" s="84" t="s">
        <v>4853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4241</v>
      </c>
      <c r="L467" s="67"/>
      <c r="M467" s="89" t="s">
        <v>4854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2894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3844</v>
      </c>
      <c r="D468" s="22" t="s">
        <v>4830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4241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2894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3844</v>
      </c>
      <c r="D469" s="22" t="s">
        <v>4845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4241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2894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3844</v>
      </c>
      <c r="D470" s="22" t="s">
        <v>4846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4241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2894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3844</v>
      </c>
      <c r="D471" s="22" t="s">
        <v>4847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4241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2894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3844</v>
      </c>
      <c r="D472" s="22" t="s">
        <v>4848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4241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2894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3844</v>
      </c>
      <c r="D473" s="22" t="s">
        <v>4849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4241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2894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3844</v>
      </c>
      <c r="D474" s="22" t="s">
        <v>4850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4241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2894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3844</v>
      </c>
      <c r="D475" s="22" t="s">
        <v>4851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4241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2894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3844</v>
      </c>
      <c r="D476" s="22" t="s">
        <v>4852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4241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2894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4057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4077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4057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4077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4057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4077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4057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4077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2928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3845</v>
      </c>
      <c r="D484" s="59" t="s">
        <v>2577</v>
      </c>
      <c r="E484" s="74" t="s">
        <v>2613</v>
      </c>
      <c r="F484" s="74" t="s">
        <v>2613</v>
      </c>
      <c r="G484" s="75">
        <v>0</v>
      </c>
      <c r="H484" s="75">
        <v>0</v>
      </c>
      <c r="I484" s="65" t="s">
        <v>2612</v>
      </c>
      <c r="J484" s="65" t="s">
        <v>1549</v>
      </c>
      <c r="K484" s="66" t="s">
        <v>4077</v>
      </c>
      <c r="L484" s="62" t="s">
        <v>4246</v>
      </c>
      <c r="M484" s="63" t="s">
        <v>2639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3845</v>
      </c>
      <c r="D485" s="59" t="s">
        <v>2578</v>
      </c>
      <c r="E485" s="74" t="s">
        <v>2614</v>
      </c>
      <c r="F485" s="74" t="s">
        <v>2614</v>
      </c>
      <c r="G485" s="75">
        <v>0</v>
      </c>
      <c r="H485" s="75">
        <v>0</v>
      </c>
      <c r="I485" s="65" t="s">
        <v>2612</v>
      </c>
      <c r="J485" s="65" t="s">
        <v>1549</v>
      </c>
      <c r="K485" s="66" t="s">
        <v>4077</v>
      </c>
      <c r="L485" s="62" t="s">
        <v>4245</v>
      </c>
      <c r="M485" s="88" t="s">
        <v>2640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3845</v>
      </c>
      <c r="D486" s="59" t="s">
        <v>2579</v>
      </c>
      <c r="E486" s="74" t="s">
        <v>2615</v>
      </c>
      <c r="F486" s="74" t="s">
        <v>2615</v>
      </c>
      <c r="G486" s="75">
        <v>0</v>
      </c>
      <c r="H486" s="75">
        <v>0</v>
      </c>
      <c r="I486" s="65" t="s">
        <v>2612</v>
      </c>
      <c r="J486" s="65" t="s">
        <v>1549</v>
      </c>
      <c r="K486" s="66" t="s">
        <v>4077</v>
      </c>
      <c r="L486" s="62" t="s">
        <v>3060</v>
      </c>
      <c r="M486" s="63" t="s">
        <v>2641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3845</v>
      </c>
      <c r="D487" s="59" t="s">
        <v>2580</v>
      </c>
      <c r="E487" s="74" t="s">
        <v>2616</v>
      </c>
      <c r="F487" s="74" t="s">
        <v>2616</v>
      </c>
      <c r="G487" s="75">
        <v>0</v>
      </c>
      <c r="H487" s="75">
        <v>0</v>
      </c>
      <c r="I487" s="65" t="s">
        <v>2612</v>
      </c>
      <c r="J487" s="65" t="s">
        <v>1549</v>
      </c>
      <c r="K487" s="66" t="s">
        <v>4077</v>
      </c>
      <c r="L487" s="62" t="s">
        <v>3061</v>
      </c>
      <c r="M487" s="63" t="s">
        <v>2642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3845</v>
      </c>
      <c r="D488" s="59" t="s">
        <v>2581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2612</v>
      </c>
      <c r="J488" s="65" t="s">
        <v>1549</v>
      </c>
      <c r="K488" s="66" t="s">
        <v>4077</v>
      </c>
      <c r="L488" s="62" t="s">
        <v>3062</v>
      </c>
      <c r="M488" s="63" t="s">
        <v>2643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3845</v>
      </c>
      <c r="D489" s="59" t="s">
        <v>2582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2612</v>
      </c>
      <c r="J489" s="65" t="s">
        <v>1549</v>
      </c>
      <c r="K489" s="66" t="s">
        <v>4077</v>
      </c>
      <c r="L489" s="62" t="s">
        <v>3063</v>
      </c>
      <c r="M489" s="63" t="s">
        <v>2644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3845</v>
      </c>
      <c r="D490" s="59" t="s">
        <v>2697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2612</v>
      </c>
      <c r="J490" s="65" t="s">
        <v>1549</v>
      </c>
      <c r="K490" s="66" t="s">
        <v>4077</v>
      </c>
      <c r="L490" s="62"/>
      <c r="M490" s="63" t="s">
        <v>2700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3845</v>
      </c>
      <c r="D491" s="59" t="s">
        <v>2583</v>
      </c>
      <c r="E491" s="74" t="s">
        <v>2617</v>
      </c>
      <c r="F491" s="74" t="s">
        <v>2617</v>
      </c>
      <c r="G491" s="75">
        <v>0</v>
      </c>
      <c r="H491" s="75">
        <v>0</v>
      </c>
      <c r="I491" s="65" t="s">
        <v>2612</v>
      </c>
      <c r="J491" s="65" t="s">
        <v>1549</v>
      </c>
      <c r="K491" s="66" t="s">
        <v>4077</v>
      </c>
      <c r="L491" s="62" t="s">
        <v>3064</v>
      </c>
      <c r="M491" s="63" t="s">
        <v>2645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2823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3845</v>
      </c>
      <c r="D492" s="59" t="s">
        <v>2584</v>
      </c>
      <c r="E492" s="74" t="s">
        <v>2618</v>
      </c>
      <c r="F492" s="74" t="s">
        <v>2618</v>
      </c>
      <c r="G492" s="75">
        <v>0</v>
      </c>
      <c r="H492" s="75">
        <v>0</v>
      </c>
      <c r="I492" s="65" t="s">
        <v>2612</v>
      </c>
      <c r="J492" s="65" t="s">
        <v>1549</v>
      </c>
      <c r="K492" s="66" t="s">
        <v>4077</v>
      </c>
      <c r="L492" s="62" t="s">
        <v>3065</v>
      </c>
      <c r="M492" s="63" t="s">
        <v>2646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2823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3845</v>
      </c>
      <c r="D493" s="59" t="s">
        <v>2585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2612</v>
      </c>
      <c r="J493" s="65" t="s">
        <v>1549</v>
      </c>
      <c r="K493" s="66" t="s">
        <v>4077</v>
      </c>
      <c r="L493" s="62"/>
      <c r="M493" s="63" t="s">
        <v>2647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2823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3845</v>
      </c>
      <c r="D494" s="59" t="s">
        <v>2586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2612</v>
      </c>
      <c r="J494" s="65" t="s">
        <v>1549</v>
      </c>
      <c r="K494" s="66" t="s">
        <v>4077</v>
      </c>
      <c r="L494" s="62"/>
      <c r="M494" s="63" t="s">
        <v>2648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2823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3845</v>
      </c>
      <c r="D495" s="59" t="s">
        <v>2587</v>
      </c>
      <c r="E495" s="74" t="s">
        <v>2619</v>
      </c>
      <c r="F495" s="74" t="s">
        <v>2619</v>
      </c>
      <c r="G495" s="75">
        <v>0</v>
      </c>
      <c r="H495" s="75">
        <v>0</v>
      </c>
      <c r="I495" s="65" t="s">
        <v>2612</v>
      </c>
      <c r="J495" s="65" t="s">
        <v>1549</v>
      </c>
      <c r="K495" s="66" t="s">
        <v>4077</v>
      </c>
      <c r="L495" s="62"/>
      <c r="M495" s="63" t="s">
        <v>2649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3845</v>
      </c>
      <c r="D496" s="59" t="s">
        <v>2575</v>
      </c>
      <c r="E496" s="74" t="s">
        <v>2620</v>
      </c>
      <c r="F496" s="74" t="s">
        <v>2620</v>
      </c>
      <c r="G496" s="75">
        <v>0</v>
      </c>
      <c r="H496" s="75">
        <v>0</v>
      </c>
      <c r="I496" s="65" t="s">
        <v>2612</v>
      </c>
      <c r="J496" s="65" t="s">
        <v>1549</v>
      </c>
      <c r="K496" s="66" t="s">
        <v>4077</v>
      </c>
      <c r="L496" s="62"/>
      <c r="M496" s="63" t="s">
        <v>2650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3845</v>
      </c>
      <c r="D497" s="59" t="s">
        <v>2588</v>
      </c>
      <c r="E497" s="74" t="s">
        <v>2621</v>
      </c>
      <c r="F497" s="74" t="s">
        <v>2621</v>
      </c>
      <c r="G497" s="75">
        <v>0</v>
      </c>
      <c r="H497" s="75">
        <v>0</v>
      </c>
      <c r="I497" s="65" t="s">
        <v>2612</v>
      </c>
      <c r="J497" s="65" t="s">
        <v>1549</v>
      </c>
      <c r="K497" s="66" t="s">
        <v>4077</v>
      </c>
      <c r="L497" s="62"/>
      <c r="M497" s="63" t="s">
        <v>2651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3845</v>
      </c>
      <c r="D498" s="59" t="s">
        <v>2589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2612</v>
      </c>
      <c r="J498" s="65" t="s">
        <v>1549</v>
      </c>
      <c r="K498" s="66" t="s">
        <v>4077</v>
      </c>
      <c r="L498" s="62"/>
      <c r="M498" s="63" t="s">
        <v>2652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3845</v>
      </c>
      <c r="D499" s="59" t="s">
        <v>2576</v>
      </c>
      <c r="E499" s="74" t="s">
        <v>2638</v>
      </c>
      <c r="F499" s="82" t="s">
        <v>2638</v>
      </c>
      <c r="G499" s="75">
        <v>0</v>
      </c>
      <c r="H499" s="75">
        <v>0</v>
      </c>
      <c r="I499" s="65" t="s">
        <v>2612</v>
      </c>
      <c r="J499" s="65" t="s">
        <v>1549</v>
      </c>
      <c r="K499" s="66" t="s">
        <v>4077</v>
      </c>
      <c r="L499" s="62"/>
      <c r="M499" s="63" t="s">
        <v>2653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3845</v>
      </c>
      <c r="D500" s="59" t="s">
        <v>2590</v>
      </c>
      <c r="E500" s="80" t="s">
        <v>2622</v>
      </c>
      <c r="F500" s="81" t="s">
        <v>2622</v>
      </c>
      <c r="G500" s="75">
        <v>0</v>
      </c>
      <c r="H500" s="75">
        <v>0</v>
      </c>
      <c r="I500" s="65" t="s">
        <v>2612</v>
      </c>
      <c r="J500" s="65" t="s">
        <v>1549</v>
      </c>
      <c r="K500" s="66" t="s">
        <v>4077</v>
      </c>
      <c r="L500" s="62"/>
      <c r="M500" s="63" t="s">
        <v>2654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3845</v>
      </c>
      <c r="D501" s="59" t="s">
        <v>2591</v>
      </c>
      <c r="E501" s="80" t="s">
        <v>2623</v>
      </c>
      <c r="F501" s="81" t="s">
        <v>2623</v>
      </c>
      <c r="G501" s="75">
        <v>0</v>
      </c>
      <c r="H501" s="75">
        <v>0</v>
      </c>
      <c r="I501" s="65" t="s">
        <v>2612</v>
      </c>
      <c r="J501" s="65" t="s">
        <v>1549</v>
      </c>
      <c r="K501" s="66" t="s">
        <v>4077</v>
      </c>
      <c r="L501" s="62"/>
      <c r="M501" s="63" t="s">
        <v>2655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3845</v>
      </c>
      <c r="D502" s="59" t="s">
        <v>2592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2612</v>
      </c>
      <c r="J502" s="65" t="s">
        <v>1549</v>
      </c>
      <c r="K502" s="66" t="s">
        <v>4077</v>
      </c>
      <c r="L502" s="62"/>
      <c r="M502" s="63" t="s">
        <v>2656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3845</v>
      </c>
      <c r="D503" s="59" t="s">
        <v>2593</v>
      </c>
      <c r="E503" s="74" t="s">
        <v>2624</v>
      </c>
      <c r="F503" s="74" t="s">
        <v>2624</v>
      </c>
      <c r="G503" s="75">
        <v>0</v>
      </c>
      <c r="H503" s="75">
        <v>0</v>
      </c>
      <c r="I503" s="65" t="s">
        <v>2612</v>
      </c>
      <c r="J503" s="65" t="s">
        <v>1549</v>
      </c>
      <c r="K503" s="66" t="s">
        <v>4077</v>
      </c>
      <c r="L503" s="62"/>
      <c r="M503" s="63" t="s">
        <v>2657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3845</v>
      </c>
      <c r="D504" s="59" t="s">
        <v>2574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2612</v>
      </c>
      <c r="J504" s="65" t="s">
        <v>1549</v>
      </c>
      <c r="K504" s="66" t="s">
        <v>4077</v>
      </c>
      <c r="L504" s="62"/>
      <c r="M504" s="63" t="s">
        <v>2658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3845</v>
      </c>
      <c r="D505" s="59" t="s">
        <v>2594</v>
      </c>
      <c r="E505" s="74" t="s">
        <v>2625</v>
      </c>
      <c r="F505" s="74" t="s">
        <v>2625</v>
      </c>
      <c r="G505" s="75">
        <v>0</v>
      </c>
      <c r="H505" s="75">
        <v>0</v>
      </c>
      <c r="I505" s="65" t="s">
        <v>2612</v>
      </c>
      <c r="J505" s="65" t="s">
        <v>1549</v>
      </c>
      <c r="K505" s="66" t="s">
        <v>4077</v>
      </c>
      <c r="L505" s="62"/>
      <c r="M505" s="63" t="s">
        <v>2659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3845</v>
      </c>
      <c r="D506" s="59" t="s">
        <v>2595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2612</v>
      </c>
      <c r="J506" s="65" t="s">
        <v>1549</v>
      </c>
      <c r="K506" s="66" t="s">
        <v>4077</v>
      </c>
      <c r="L506" s="62"/>
      <c r="M506" s="63" t="s">
        <v>2660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3845</v>
      </c>
      <c r="D507" s="59" t="s">
        <v>2596</v>
      </c>
      <c r="E507" s="74" t="s">
        <v>2626</v>
      </c>
      <c r="F507" s="74" t="s">
        <v>2626</v>
      </c>
      <c r="G507" s="75">
        <v>0</v>
      </c>
      <c r="H507" s="75">
        <v>0</v>
      </c>
      <c r="I507" s="65" t="s">
        <v>2612</v>
      </c>
      <c r="J507" s="65" t="s">
        <v>1549</v>
      </c>
      <c r="K507" s="66" t="s">
        <v>4077</v>
      </c>
      <c r="L507" s="62"/>
      <c r="M507" s="63" t="s">
        <v>2661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3845</v>
      </c>
      <c r="D508" s="59" t="s">
        <v>2597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2612</v>
      </c>
      <c r="J508" s="65" t="s">
        <v>1549</v>
      </c>
      <c r="K508" s="66" t="s">
        <v>4077</v>
      </c>
      <c r="L508" s="62"/>
      <c r="M508" s="63" t="s">
        <v>2662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3845</v>
      </c>
      <c r="D509" s="59" t="s">
        <v>2598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2612</v>
      </c>
      <c r="J509" s="65" t="s">
        <v>1549</v>
      </c>
      <c r="K509" s="66" t="s">
        <v>4077</v>
      </c>
      <c r="L509" s="62"/>
      <c r="M509" s="63" t="s">
        <v>2663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3845</v>
      </c>
      <c r="D510" s="59" t="s">
        <v>2599</v>
      </c>
      <c r="E510" s="74" t="s">
        <v>2627</v>
      </c>
      <c r="F510" s="74" t="s">
        <v>2627</v>
      </c>
      <c r="G510" s="75">
        <v>0</v>
      </c>
      <c r="H510" s="75">
        <v>0</v>
      </c>
      <c r="I510" s="65" t="s">
        <v>2612</v>
      </c>
      <c r="J510" s="65" t="s">
        <v>1549</v>
      </c>
      <c r="K510" s="66" t="s">
        <v>4077</v>
      </c>
      <c r="L510" s="62"/>
      <c r="M510" s="63" t="s">
        <v>2664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3845</v>
      </c>
      <c r="D511" s="59" t="s">
        <v>2600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2612</v>
      </c>
      <c r="J511" s="65" t="s">
        <v>1549</v>
      </c>
      <c r="K511" s="66" t="s">
        <v>4077</v>
      </c>
      <c r="L511" s="62"/>
      <c r="M511" s="63" t="s">
        <v>2665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3845</v>
      </c>
      <c r="D512" s="59" t="s">
        <v>2698</v>
      </c>
      <c r="E512" s="74" t="s">
        <v>2699</v>
      </c>
      <c r="F512" s="74" t="s">
        <v>2699</v>
      </c>
      <c r="G512" s="75">
        <v>0</v>
      </c>
      <c r="H512" s="75">
        <v>0</v>
      </c>
      <c r="I512" s="65" t="s">
        <v>2612</v>
      </c>
      <c r="J512" s="65" t="s">
        <v>1549</v>
      </c>
      <c r="K512" s="66" t="s">
        <v>4077</v>
      </c>
      <c r="L512" s="62"/>
      <c r="M512" s="63" t="s">
        <v>2701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3845</v>
      </c>
      <c r="D513" s="59" t="s">
        <v>2601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2612</v>
      </c>
      <c r="J513" s="65" t="s">
        <v>1549</v>
      </c>
      <c r="K513" s="66" t="s">
        <v>4077</v>
      </c>
      <c r="L513" s="62"/>
      <c r="M513" s="63" t="s">
        <v>2666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3845</v>
      </c>
      <c r="D514" s="59" t="s">
        <v>2602</v>
      </c>
      <c r="E514" s="74" t="s">
        <v>2628</v>
      </c>
      <c r="F514" s="74" t="s">
        <v>2628</v>
      </c>
      <c r="G514" s="75">
        <v>0</v>
      </c>
      <c r="H514" s="75">
        <v>0</v>
      </c>
      <c r="I514" s="65" t="s">
        <v>2612</v>
      </c>
      <c r="J514" s="65" t="s">
        <v>1549</v>
      </c>
      <c r="K514" s="66" t="s">
        <v>4077</v>
      </c>
      <c r="L514" s="62"/>
      <c r="M514" s="63" t="s">
        <v>2667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3845</v>
      </c>
      <c r="D515" s="59" t="s">
        <v>2603</v>
      </c>
      <c r="E515" s="74" t="s">
        <v>2629</v>
      </c>
      <c r="F515" s="74" t="s">
        <v>2629</v>
      </c>
      <c r="G515" s="75">
        <v>0</v>
      </c>
      <c r="H515" s="75">
        <v>0</v>
      </c>
      <c r="I515" s="65" t="s">
        <v>2612</v>
      </c>
      <c r="J515" s="65" t="s">
        <v>1549</v>
      </c>
      <c r="K515" s="66" t="s">
        <v>4077</v>
      </c>
      <c r="L515" s="62"/>
      <c r="M515" s="63" t="s">
        <v>2668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3845</v>
      </c>
      <c r="D516" s="59" t="s">
        <v>2604</v>
      </c>
      <c r="E516" s="74" t="s">
        <v>2630</v>
      </c>
      <c r="F516" s="74" t="s">
        <v>2630</v>
      </c>
      <c r="G516" s="75">
        <v>0</v>
      </c>
      <c r="H516" s="75">
        <v>0</v>
      </c>
      <c r="I516" s="65" t="s">
        <v>2612</v>
      </c>
      <c r="J516" s="65" t="s">
        <v>1549</v>
      </c>
      <c r="K516" s="66" t="s">
        <v>4077</v>
      </c>
      <c r="L516" s="62"/>
      <c r="M516" s="63" t="s">
        <v>2669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3845</v>
      </c>
      <c r="D517" s="59" t="s">
        <v>2605</v>
      </c>
      <c r="E517" s="74" t="s">
        <v>2631</v>
      </c>
      <c r="F517" s="74" t="s">
        <v>2631</v>
      </c>
      <c r="G517" s="75">
        <v>0</v>
      </c>
      <c r="H517" s="75">
        <v>0</v>
      </c>
      <c r="I517" s="65" t="s">
        <v>2612</v>
      </c>
      <c r="J517" s="65" t="s">
        <v>1549</v>
      </c>
      <c r="K517" s="66" t="s">
        <v>4077</v>
      </c>
      <c r="L517" s="62"/>
      <c r="M517" s="63" t="s">
        <v>2670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3845</v>
      </c>
      <c r="D518" s="59" t="s">
        <v>2606</v>
      </c>
      <c r="E518" s="74" t="s">
        <v>2632</v>
      </c>
      <c r="F518" s="74" t="s">
        <v>2632</v>
      </c>
      <c r="G518" s="75">
        <v>0</v>
      </c>
      <c r="H518" s="75">
        <v>0</v>
      </c>
      <c r="I518" s="65" t="s">
        <v>2612</v>
      </c>
      <c r="J518" s="65" t="s">
        <v>1549</v>
      </c>
      <c r="K518" s="66" t="s">
        <v>4077</v>
      </c>
      <c r="L518" s="62"/>
      <c r="M518" s="63" t="s">
        <v>2671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3845</v>
      </c>
      <c r="D519" s="59" t="s">
        <v>2607</v>
      </c>
      <c r="E519" s="74" t="s">
        <v>2633</v>
      </c>
      <c r="F519" s="74" t="s">
        <v>2633</v>
      </c>
      <c r="G519" s="75">
        <v>0</v>
      </c>
      <c r="H519" s="75">
        <v>0</v>
      </c>
      <c r="I519" s="65" t="s">
        <v>2612</v>
      </c>
      <c r="J519" s="65" t="s">
        <v>1549</v>
      </c>
      <c r="K519" s="66" t="s">
        <v>4077</v>
      </c>
      <c r="L519" s="62"/>
      <c r="M519" s="63" t="s">
        <v>2672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3845</v>
      </c>
      <c r="D520" s="59" t="s">
        <v>2608</v>
      </c>
      <c r="E520" s="74" t="s">
        <v>2634</v>
      </c>
      <c r="F520" s="74" t="s">
        <v>2634</v>
      </c>
      <c r="G520" s="75">
        <v>0</v>
      </c>
      <c r="H520" s="75">
        <v>0</v>
      </c>
      <c r="I520" s="65" t="s">
        <v>2612</v>
      </c>
      <c r="J520" s="65" t="s">
        <v>1549</v>
      </c>
      <c r="K520" s="66" t="s">
        <v>4077</v>
      </c>
      <c r="L520" s="62"/>
      <c r="M520" s="63" t="s">
        <v>2673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3845</v>
      </c>
      <c r="D521" s="59" t="s">
        <v>2609</v>
      </c>
      <c r="E521" s="74" t="s">
        <v>2635</v>
      </c>
      <c r="F521" s="74" t="s">
        <v>2635</v>
      </c>
      <c r="G521" s="76">
        <v>0</v>
      </c>
      <c r="H521" s="76">
        <v>0</v>
      </c>
      <c r="I521" s="65" t="s">
        <v>2612</v>
      </c>
      <c r="J521" s="65" t="s">
        <v>1549</v>
      </c>
      <c r="K521" s="66" t="s">
        <v>4077</v>
      </c>
      <c r="L521" s="62"/>
      <c r="M521" s="63" t="s">
        <v>2674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3845</v>
      </c>
      <c r="D522" s="59" t="s">
        <v>2610</v>
      </c>
      <c r="E522" s="74" t="s">
        <v>2636</v>
      </c>
      <c r="F522" s="74" t="s">
        <v>2636</v>
      </c>
      <c r="G522" s="75">
        <v>0</v>
      </c>
      <c r="H522" s="75">
        <v>0</v>
      </c>
      <c r="I522" s="65" t="s">
        <v>2612</v>
      </c>
      <c r="J522" s="65" t="s">
        <v>1549</v>
      </c>
      <c r="K522" s="66" t="s">
        <v>4077</v>
      </c>
      <c r="L522" s="62"/>
      <c r="M522" s="63" t="s">
        <v>2675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3845</v>
      </c>
      <c r="D523" s="59" t="s">
        <v>2611</v>
      </c>
      <c r="E523" s="74" t="s">
        <v>2637</v>
      </c>
      <c r="F523" s="74" t="s">
        <v>2637</v>
      </c>
      <c r="G523" s="75">
        <v>0</v>
      </c>
      <c r="H523" s="75">
        <v>0</v>
      </c>
      <c r="I523" s="65" t="s">
        <v>2612</v>
      </c>
      <c r="J523" s="65" t="s">
        <v>1549</v>
      </c>
      <c r="K523" s="66" t="s">
        <v>4077</v>
      </c>
      <c r="L523" s="62"/>
      <c r="M523" s="63" t="s">
        <v>2676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3845</v>
      </c>
      <c r="D524" s="59" t="s">
        <v>2872</v>
      </c>
      <c r="E524" s="74" t="s">
        <v>2873</v>
      </c>
      <c r="F524" s="74" t="s">
        <v>2873</v>
      </c>
      <c r="G524" s="75">
        <v>0</v>
      </c>
      <c r="H524" s="75">
        <v>0</v>
      </c>
      <c r="I524" s="65" t="s">
        <v>2612</v>
      </c>
      <c r="J524" s="65" t="s">
        <v>1549</v>
      </c>
      <c r="K524" s="66" t="s">
        <v>4077</v>
      </c>
      <c r="L524" s="62"/>
      <c r="M524" s="63" t="s">
        <v>2874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4057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4077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4057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4077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4057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4077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4057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4077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4057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4077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4057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4077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4057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4077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4057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4077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4057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4077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4057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4077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4057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4077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4057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4077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4057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4077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4057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4077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4057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4077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4057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4077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4057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4077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4057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4077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4057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4077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4057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4077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4057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4077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4057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4077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4057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4077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2930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4058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2696</v>
      </c>
      <c r="J551" s="65" t="s">
        <v>1550</v>
      </c>
      <c r="K551" s="66" t="s">
        <v>4077</v>
      </c>
      <c r="L551" s="67" t="s">
        <v>3066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2912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4058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2696</v>
      </c>
      <c r="J552" s="65" t="s">
        <v>1550</v>
      </c>
      <c r="K552" s="66" t="s">
        <v>4077</v>
      </c>
      <c r="L552" s="67" t="s">
        <v>3067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2912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4058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2696</v>
      </c>
      <c r="J553" s="65" t="s">
        <v>1550</v>
      </c>
      <c r="K553" s="66" t="s">
        <v>4077</v>
      </c>
      <c r="L553" s="67" t="s">
        <v>3068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2912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4058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2696</v>
      </c>
      <c r="J554" s="65" t="s">
        <v>1550</v>
      </c>
      <c r="K554" s="66" t="s">
        <v>4077</v>
      </c>
      <c r="L554" s="67" t="s">
        <v>3069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2912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4058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2696</v>
      </c>
      <c r="J555" s="65" t="s">
        <v>1550</v>
      </c>
      <c r="K555" s="66" t="s">
        <v>4077</v>
      </c>
      <c r="L555" s="67" t="s">
        <v>3070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2912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4058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2696</v>
      </c>
      <c r="J556" s="65" t="s">
        <v>1550</v>
      </c>
      <c r="K556" s="66" t="s">
        <v>4077</v>
      </c>
      <c r="L556" s="67" t="s">
        <v>3071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2912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4058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2696</v>
      </c>
      <c r="J557" s="65" t="s">
        <v>1550</v>
      </c>
      <c r="K557" s="66" t="s">
        <v>4077</v>
      </c>
      <c r="L557" s="67" t="s">
        <v>3072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2912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4058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2696</v>
      </c>
      <c r="J558" s="65" t="s">
        <v>1550</v>
      </c>
      <c r="K558" s="66" t="s">
        <v>4077</v>
      </c>
      <c r="L558" s="67" t="s">
        <v>3073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2912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4058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2696</v>
      </c>
      <c r="J559" s="65" t="s">
        <v>1550</v>
      </c>
      <c r="K559" s="66" t="s">
        <v>4077</v>
      </c>
      <c r="L559" s="67" t="s">
        <v>3074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2912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4058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2696</v>
      </c>
      <c r="J560" s="65" t="s">
        <v>1550</v>
      </c>
      <c r="K560" s="66" t="s">
        <v>4077</v>
      </c>
      <c r="L560" s="59" t="s">
        <v>3075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2912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4058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2696</v>
      </c>
      <c r="J561" s="65" t="s">
        <v>1550</v>
      </c>
      <c r="K561" s="66" t="s">
        <v>4077</v>
      </c>
      <c r="L561" s="59" t="s">
        <v>3076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2912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4058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2696</v>
      </c>
      <c r="J562" s="65" t="s">
        <v>1550</v>
      </c>
      <c r="K562" s="66" t="s">
        <v>4077</v>
      </c>
      <c r="L562" s="59" t="s">
        <v>2932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2912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4058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4077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2912</v>
      </c>
      <c r="U563" s="70" t="s">
        <v>2431</v>
      </c>
      <c r="V563" s="70" t="s">
        <v>3004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4057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4077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4057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4077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4057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4077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4057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4077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4057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4077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4057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4077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4057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4077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4057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4077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4058</v>
      </c>
      <c r="D572" s="59" t="s">
        <v>3077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4077</v>
      </c>
      <c r="L572" s="67"/>
      <c r="M572" s="63" t="s">
        <v>3077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4058</v>
      </c>
      <c r="D573" s="59" t="s">
        <v>3078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4077</v>
      </c>
      <c r="L573" s="67"/>
      <c r="M573" s="63" t="s">
        <v>3078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4058</v>
      </c>
      <c r="D574" s="59" t="s">
        <v>3079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4077</v>
      </c>
      <c r="L574" s="67"/>
      <c r="M574" s="63" t="s">
        <v>3079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4058</v>
      </c>
      <c r="D575" s="59" t="s">
        <v>3080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4077</v>
      </c>
      <c r="L575" s="67"/>
      <c r="M575" s="63" t="s">
        <v>3080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4058</v>
      </c>
      <c r="D576" s="59" t="s">
        <v>3081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4077</v>
      </c>
      <c r="L576" s="67"/>
      <c r="M576" s="63" t="s">
        <v>3081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4058</v>
      </c>
      <c r="D577" s="59" t="s">
        <v>3082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4077</v>
      </c>
      <c r="L577" s="67"/>
      <c r="M577" s="63" t="s">
        <v>3082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4058</v>
      </c>
      <c r="D578" s="59" t="s">
        <v>3083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4077</v>
      </c>
      <c r="L578" s="67"/>
      <c r="M578" s="63" t="s">
        <v>3083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4058</v>
      </c>
      <c r="D579" s="59" t="s">
        <v>3084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4077</v>
      </c>
      <c r="L579" s="67"/>
      <c r="M579" s="63" t="s">
        <v>3084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4058</v>
      </c>
      <c r="D580" s="59" t="s">
        <v>3085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4077</v>
      </c>
      <c r="L580" s="67"/>
      <c r="M580" s="63" t="s">
        <v>3085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4058</v>
      </c>
      <c r="D581" s="59" t="s">
        <v>3086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4077</v>
      </c>
      <c r="L581" s="67"/>
      <c r="M581" s="63" t="s">
        <v>3086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4058</v>
      </c>
      <c r="D582" s="59" t="s">
        <v>3087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2694</v>
      </c>
      <c r="J582" s="65" t="s">
        <v>1550</v>
      </c>
      <c r="K582" s="66" t="s">
        <v>4077</v>
      </c>
      <c r="L582" s="67"/>
      <c r="M582" s="63" t="s">
        <v>3087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4058</v>
      </c>
      <c r="D583" s="59" t="s">
        <v>3088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2694</v>
      </c>
      <c r="J583" s="65" t="s">
        <v>1550</v>
      </c>
      <c r="K583" s="66" t="s">
        <v>4077</v>
      </c>
      <c r="L583" s="67"/>
      <c r="M583" s="63" t="s">
        <v>3088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4058</v>
      </c>
      <c r="D584" s="59" t="s">
        <v>3089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2694</v>
      </c>
      <c r="J584" s="65" t="s">
        <v>1550</v>
      </c>
      <c r="K584" s="66" t="s">
        <v>4077</v>
      </c>
      <c r="L584" s="67"/>
      <c r="M584" s="63" t="s">
        <v>3089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4058</v>
      </c>
      <c r="D585" s="59" t="s">
        <v>3090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2694</v>
      </c>
      <c r="J585" s="65" t="s">
        <v>1550</v>
      </c>
      <c r="K585" s="66" t="s">
        <v>4077</v>
      </c>
      <c r="L585" s="67"/>
      <c r="M585" s="63" t="s">
        <v>3090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4058</v>
      </c>
      <c r="D586" s="59" t="s">
        <v>3091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2694</v>
      </c>
      <c r="J586" s="65" t="s">
        <v>1550</v>
      </c>
      <c r="K586" s="66" t="s">
        <v>4077</v>
      </c>
      <c r="L586" s="67"/>
      <c r="M586" s="63" t="s">
        <v>3091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4058</v>
      </c>
      <c r="D587" s="59" t="s">
        <v>3092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2694</v>
      </c>
      <c r="J587" s="65" t="s">
        <v>1550</v>
      </c>
      <c r="K587" s="66" t="s">
        <v>4077</v>
      </c>
      <c r="L587" s="67"/>
      <c r="M587" s="63" t="s">
        <v>3092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4058</v>
      </c>
      <c r="D588" s="59" t="s">
        <v>3093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2694</v>
      </c>
      <c r="J588" s="65" t="s">
        <v>1550</v>
      </c>
      <c r="K588" s="66" t="s">
        <v>4077</v>
      </c>
      <c r="L588" s="67"/>
      <c r="M588" s="63" t="s">
        <v>3093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4058</v>
      </c>
      <c r="D589" s="59" t="s">
        <v>3094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2694</v>
      </c>
      <c r="J589" s="65" t="s">
        <v>1550</v>
      </c>
      <c r="K589" s="66" t="s">
        <v>4077</v>
      </c>
      <c r="L589" s="67"/>
      <c r="M589" s="63" t="s">
        <v>3094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4058</v>
      </c>
      <c r="D590" s="59" t="s">
        <v>3095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2694</v>
      </c>
      <c r="J590" s="65" t="s">
        <v>1550</v>
      </c>
      <c r="K590" s="66" t="s">
        <v>4077</v>
      </c>
      <c r="L590" s="67"/>
      <c r="M590" s="63" t="s">
        <v>3095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4058</v>
      </c>
      <c r="D591" s="59" t="s">
        <v>3096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2694</v>
      </c>
      <c r="J591" s="65" t="s">
        <v>1550</v>
      </c>
      <c r="K591" s="66" t="s">
        <v>4077</v>
      </c>
      <c r="L591" s="67"/>
      <c r="M591" s="63" t="s">
        <v>3096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4058</v>
      </c>
      <c r="D592" s="59" t="s">
        <v>3097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2694</v>
      </c>
      <c r="J592" s="65" t="s">
        <v>1550</v>
      </c>
      <c r="K592" s="66" t="s">
        <v>4077</v>
      </c>
      <c r="L592" s="67"/>
      <c r="M592" s="63" t="s">
        <v>3097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4058</v>
      </c>
      <c r="D593" s="59" t="s">
        <v>3098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2694</v>
      </c>
      <c r="J593" s="65" t="s">
        <v>1550</v>
      </c>
      <c r="K593" s="66" t="s">
        <v>4077</v>
      </c>
      <c r="L593" s="67"/>
      <c r="M593" s="63" t="s">
        <v>3098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4058</v>
      </c>
      <c r="D594" s="59" t="s">
        <v>3099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2694</v>
      </c>
      <c r="J594" s="65" t="s">
        <v>1550</v>
      </c>
      <c r="K594" s="66" t="s">
        <v>4077</v>
      </c>
      <c r="L594" s="67"/>
      <c r="M594" s="63" t="s">
        <v>3099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4058</v>
      </c>
      <c r="D595" s="59" t="s">
        <v>3100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2694</v>
      </c>
      <c r="J595" s="65" t="s">
        <v>1550</v>
      </c>
      <c r="K595" s="66" t="s">
        <v>4077</v>
      </c>
      <c r="L595" s="67"/>
      <c r="M595" s="63" t="s">
        <v>3100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4058</v>
      </c>
      <c r="D596" s="59" t="s">
        <v>3101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2694</v>
      </c>
      <c r="J596" s="65" t="s">
        <v>1550</v>
      </c>
      <c r="K596" s="66" t="s">
        <v>4077</v>
      </c>
      <c r="L596" s="67"/>
      <c r="M596" s="63" t="s">
        <v>3101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4058</v>
      </c>
      <c r="D597" s="59" t="s">
        <v>3102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2694</v>
      </c>
      <c r="J597" s="65" t="s">
        <v>1550</v>
      </c>
      <c r="K597" s="66" t="s">
        <v>4077</v>
      </c>
      <c r="L597" s="67"/>
      <c r="M597" s="63" t="s">
        <v>3102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4058</v>
      </c>
      <c r="D598" s="59" t="s">
        <v>3103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2694</v>
      </c>
      <c r="J598" s="65" t="s">
        <v>1550</v>
      </c>
      <c r="K598" s="66" t="s">
        <v>4077</v>
      </c>
      <c r="L598" s="67"/>
      <c r="M598" s="63" t="s">
        <v>3103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4058</v>
      </c>
      <c r="D599" s="59" t="s">
        <v>3104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2694</v>
      </c>
      <c r="J599" s="65" t="s">
        <v>1550</v>
      </c>
      <c r="K599" s="66" t="s">
        <v>4077</v>
      </c>
      <c r="L599" s="67"/>
      <c r="M599" s="63" t="s">
        <v>3104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4058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2694</v>
      </c>
      <c r="J600" s="65" t="s">
        <v>1550</v>
      </c>
      <c r="K600" s="66" t="s">
        <v>4077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4058</v>
      </c>
      <c r="D601" s="59" t="s">
        <v>3105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2694</v>
      </c>
      <c r="J601" s="65" t="s">
        <v>1550</v>
      </c>
      <c r="K601" s="66" t="s">
        <v>4077</v>
      </c>
      <c r="L601" s="67"/>
      <c r="M601" s="63" t="s">
        <v>3105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4058</v>
      </c>
      <c r="D602" s="59" t="s">
        <v>3106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2694</v>
      </c>
      <c r="J602" s="65" t="s">
        <v>1550</v>
      </c>
      <c r="K602" s="66" t="s">
        <v>4077</v>
      </c>
      <c r="L602" s="67"/>
      <c r="M602" s="63" t="s">
        <v>3106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4058</v>
      </c>
      <c r="D603" s="59" t="s">
        <v>3107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2694</v>
      </c>
      <c r="J603" s="65" t="s">
        <v>1550</v>
      </c>
      <c r="K603" s="66" t="s">
        <v>4077</v>
      </c>
      <c r="L603" s="67"/>
      <c r="M603" s="63" t="s">
        <v>3107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4058</v>
      </c>
      <c r="D604" s="59" t="s">
        <v>3108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2694</v>
      </c>
      <c r="J604" s="65" t="s">
        <v>1550</v>
      </c>
      <c r="K604" s="66" t="s">
        <v>4077</v>
      </c>
      <c r="L604" s="67"/>
      <c r="M604" s="63" t="s">
        <v>3108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4058</v>
      </c>
      <c r="D605" s="59" t="s">
        <v>3109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2694</v>
      </c>
      <c r="J605" s="65" t="s">
        <v>1550</v>
      </c>
      <c r="K605" s="66" t="s">
        <v>4077</v>
      </c>
      <c r="L605" s="67"/>
      <c r="M605" s="63" t="s">
        <v>3109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4058</v>
      </c>
      <c r="D606" s="59" t="s">
        <v>3110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2694</v>
      </c>
      <c r="J606" s="65" t="s">
        <v>1550</v>
      </c>
      <c r="K606" s="66" t="s">
        <v>4077</v>
      </c>
      <c r="L606" s="67"/>
      <c r="M606" s="63" t="s">
        <v>3110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4058</v>
      </c>
      <c r="D607" s="59" t="s">
        <v>3111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2694</v>
      </c>
      <c r="J607" s="65" t="s">
        <v>1550</v>
      </c>
      <c r="K607" s="66" t="s">
        <v>4077</v>
      </c>
      <c r="L607" s="67"/>
      <c r="M607" s="63" t="s">
        <v>3111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4058</v>
      </c>
      <c r="D608" s="59" t="s">
        <v>3112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2695</v>
      </c>
      <c r="J608" s="65" t="s">
        <v>1550</v>
      </c>
      <c r="K608" s="66" t="s">
        <v>4077</v>
      </c>
      <c r="L608" s="67"/>
      <c r="M608" s="63" t="s">
        <v>3112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4058</v>
      </c>
      <c r="D609" s="59" t="s">
        <v>3113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2695</v>
      </c>
      <c r="J609" s="65" t="s">
        <v>1550</v>
      </c>
      <c r="K609" s="66" t="s">
        <v>4077</v>
      </c>
      <c r="L609" s="67"/>
      <c r="M609" s="63" t="s">
        <v>3113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4058</v>
      </c>
      <c r="D610" s="59" t="s">
        <v>3114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2695</v>
      </c>
      <c r="J610" s="65" t="s">
        <v>1550</v>
      </c>
      <c r="K610" s="66" t="s">
        <v>4077</v>
      </c>
      <c r="L610" s="67"/>
      <c r="M610" s="63" t="s">
        <v>3114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4058</v>
      </c>
      <c r="D611" s="59" t="s">
        <v>3115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2695</v>
      </c>
      <c r="J611" s="65" t="s">
        <v>1550</v>
      </c>
      <c r="K611" s="66" t="s">
        <v>4077</v>
      </c>
      <c r="L611" s="67"/>
      <c r="M611" s="63" t="s">
        <v>3115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4058</v>
      </c>
      <c r="D612" s="59" t="s">
        <v>3116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2695</v>
      </c>
      <c r="J612" s="65" t="s">
        <v>1550</v>
      </c>
      <c r="K612" s="66" t="s">
        <v>4077</v>
      </c>
      <c r="L612" s="67"/>
      <c r="M612" s="63" t="s">
        <v>3116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4058</v>
      </c>
      <c r="D613" s="59" t="s">
        <v>3117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2695</v>
      </c>
      <c r="J613" s="65" t="s">
        <v>1550</v>
      </c>
      <c r="K613" s="66" t="s">
        <v>4077</v>
      </c>
      <c r="L613" s="67"/>
      <c r="M613" s="63" t="s">
        <v>3117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4058</v>
      </c>
      <c r="D614" s="59" t="s">
        <v>3118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2695</v>
      </c>
      <c r="J614" s="65" t="s">
        <v>1550</v>
      </c>
      <c r="K614" s="66" t="s">
        <v>4077</v>
      </c>
      <c r="L614" s="67"/>
      <c r="M614" s="63" t="s">
        <v>3118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4058</v>
      </c>
      <c r="D615" s="59" t="s">
        <v>3119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2695</v>
      </c>
      <c r="J615" s="65" t="s">
        <v>1550</v>
      </c>
      <c r="K615" s="66" t="s">
        <v>4077</v>
      </c>
      <c r="L615" s="67"/>
      <c r="M615" s="63" t="s">
        <v>3119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4058</v>
      </c>
      <c r="D616" s="59" t="s">
        <v>3120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2695</v>
      </c>
      <c r="J616" s="65" t="s">
        <v>1550</v>
      </c>
      <c r="K616" s="66" t="s">
        <v>4077</v>
      </c>
      <c r="L616" s="67"/>
      <c r="M616" s="63" t="s">
        <v>3120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4058</v>
      </c>
      <c r="D617" s="59" t="s">
        <v>3121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2695</v>
      </c>
      <c r="J617" s="65" t="s">
        <v>1550</v>
      </c>
      <c r="K617" s="66" t="s">
        <v>4077</v>
      </c>
      <c r="L617" s="67"/>
      <c r="M617" s="63" t="s">
        <v>3121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4058</v>
      </c>
      <c r="D618" s="59" t="s">
        <v>3122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2695</v>
      </c>
      <c r="J618" s="65" t="s">
        <v>1550</v>
      </c>
      <c r="K618" s="66" t="s">
        <v>4077</v>
      </c>
      <c r="L618" s="67"/>
      <c r="M618" s="63" t="s">
        <v>3122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4058</v>
      </c>
      <c r="D619" s="59" t="s">
        <v>3123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2695</v>
      </c>
      <c r="J619" s="65" t="s">
        <v>1550</v>
      </c>
      <c r="K619" s="66" t="s">
        <v>4077</v>
      </c>
      <c r="L619" s="67"/>
      <c r="M619" s="63" t="s">
        <v>3123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4058</v>
      </c>
      <c r="D620" s="59" t="s">
        <v>3124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2695</v>
      </c>
      <c r="J620" s="65" t="s">
        <v>1550</v>
      </c>
      <c r="K620" s="66" t="s">
        <v>4077</v>
      </c>
      <c r="L620" s="67"/>
      <c r="M620" s="63" t="s">
        <v>3124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4058</v>
      </c>
      <c r="D621" s="59" t="s">
        <v>3125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2695</v>
      </c>
      <c r="J621" s="65" t="s">
        <v>1550</v>
      </c>
      <c r="K621" s="66" t="s">
        <v>4077</v>
      </c>
      <c r="L621" s="67"/>
      <c r="M621" s="63" t="s">
        <v>3125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4058</v>
      </c>
      <c r="D622" s="59" t="s">
        <v>3126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2695</v>
      </c>
      <c r="J622" s="65" t="s">
        <v>1550</v>
      </c>
      <c r="K622" s="66" t="s">
        <v>4077</v>
      </c>
      <c r="L622" s="67"/>
      <c r="M622" s="63" t="s">
        <v>3126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4058</v>
      </c>
      <c r="D623" s="59" t="s">
        <v>3127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2695</v>
      </c>
      <c r="J623" s="65" t="s">
        <v>1550</v>
      </c>
      <c r="K623" s="66" t="s">
        <v>4077</v>
      </c>
      <c r="L623" s="67"/>
      <c r="M623" s="63" t="s">
        <v>3127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4058</v>
      </c>
      <c r="D624" s="59" t="s">
        <v>3128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2695</v>
      </c>
      <c r="J624" s="65" t="s">
        <v>1550</v>
      </c>
      <c r="K624" s="66" t="s">
        <v>4077</v>
      </c>
      <c r="L624" s="67"/>
      <c r="M624" s="63" t="s">
        <v>3128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4058</v>
      </c>
      <c r="D625" s="59" t="s">
        <v>3129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2695</v>
      </c>
      <c r="J625" s="65" t="s">
        <v>1550</v>
      </c>
      <c r="K625" s="66" t="s">
        <v>4077</v>
      </c>
      <c r="L625" s="67"/>
      <c r="M625" s="63" t="s">
        <v>3129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4058</v>
      </c>
      <c r="D626" s="59" t="s">
        <v>3130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2695</v>
      </c>
      <c r="J626" s="65" t="s">
        <v>1550</v>
      </c>
      <c r="K626" s="66" t="s">
        <v>4077</v>
      </c>
      <c r="L626" s="67"/>
      <c r="M626" s="63" t="s">
        <v>3130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4058</v>
      </c>
      <c r="D627" s="59" t="s">
        <v>3131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2695</v>
      </c>
      <c r="J627" s="65" t="s">
        <v>1550</v>
      </c>
      <c r="K627" s="66" t="s">
        <v>4077</v>
      </c>
      <c r="L627" s="67"/>
      <c r="M627" s="63" t="s">
        <v>3131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4058</v>
      </c>
      <c r="D628" s="59" t="s">
        <v>3132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2695</v>
      </c>
      <c r="J628" s="65" t="s">
        <v>1550</v>
      </c>
      <c r="K628" s="66" t="s">
        <v>4077</v>
      </c>
      <c r="L628" s="67"/>
      <c r="M628" s="63" t="s">
        <v>3132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4058</v>
      </c>
      <c r="D629" s="59" t="s">
        <v>3133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2695</v>
      </c>
      <c r="J629" s="65" t="s">
        <v>1550</v>
      </c>
      <c r="K629" s="66" t="s">
        <v>4077</v>
      </c>
      <c r="L629" s="67"/>
      <c r="M629" s="63" t="s">
        <v>3133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4058</v>
      </c>
      <c r="D630" s="59" t="s">
        <v>3134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2695</v>
      </c>
      <c r="J630" s="65" t="s">
        <v>1550</v>
      </c>
      <c r="K630" s="66" t="s">
        <v>4077</v>
      </c>
      <c r="L630" s="67"/>
      <c r="M630" s="63" t="s">
        <v>3134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4058</v>
      </c>
      <c r="D631" s="59" t="s">
        <v>3135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2695</v>
      </c>
      <c r="J631" s="65" t="s">
        <v>1550</v>
      </c>
      <c r="K631" s="66" t="s">
        <v>4077</v>
      </c>
      <c r="L631" s="67"/>
      <c r="M631" s="63" t="s">
        <v>3135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4058</v>
      </c>
      <c r="D632" s="59" t="s">
        <v>3136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2695</v>
      </c>
      <c r="J632" s="65" t="s">
        <v>1550</v>
      </c>
      <c r="K632" s="66" t="s">
        <v>4077</v>
      </c>
      <c r="L632" s="67"/>
      <c r="M632" s="63" t="s">
        <v>3136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4058</v>
      </c>
      <c r="D633" s="59" t="s">
        <v>3137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2695</v>
      </c>
      <c r="J633" s="65" t="s">
        <v>1550</v>
      </c>
      <c r="K633" s="66" t="s">
        <v>4077</v>
      </c>
      <c r="L633" s="67"/>
      <c r="M633" s="63" t="s">
        <v>3137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4058</v>
      </c>
      <c r="D634" s="59" t="s">
        <v>3138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4077</v>
      </c>
      <c r="L634" s="67"/>
      <c r="M634" s="63" t="s">
        <v>3138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4057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4077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4058</v>
      </c>
      <c r="D636" s="59" t="s">
        <v>3139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4077</v>
      </c>
      <c r="L636" s="67"/>
      <c r="M636" s="63" t="s">
        <v>3139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4058</v>
      </c>
      <c r="D637" s="59" t="s">
        <v>3140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4077</v>
      </c>
      <c r="L637" s="67"/>
      <c r="M637" s="63" t="s">
        <v>3140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4058</v>
      </c>
      <c r="D638" s="59" t="s">
        <v>3141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4077</v>
      </c>
      <c r="L638" s="67"/>
      <c r="M638" s="63" t="s">
        <v>3141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4058</v>
      </c>
      <c r="D639" s="59" t="s">
        <v>3142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4077</v>
      </c>
      <c r="L639" s="67"/>
      <c r="M639" s="63" t="s">
        <v>3142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4057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4077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4058</v>
      </c>
      <c r="D641" s="59" t="s">
        <v>3143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4077</v>
      </c>
      <c r="L641" s="67"/>
      <c r="M641" s="63" t="s">
        <v>3143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4058</v>
      </c>
      <c r="D642" s="59" t="s">
        <v>3144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4077</v>
      </c>
      <c r="L642" s="67"/>
      <c r="M642" s="63" t="s">
        <v>3144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4057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4077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4058</v>
      </c>
      <c r="D644" s="59" t="s">
        <v>3145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4077</v>
      </c>
      <c r="L644" s="67"/>
      <c r="M644" s="63" t="s">
        <v>3145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4058</v>
      </c>
      <c r="D645" s="59" t="s">
        <v>3146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4077</v>
      </c>
      <c r="L645" s="67"/>
      <c r="M645" s="63" t="s">
        <v>3146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4057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4077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4057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4077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4058</v>
      </c>
      <c r="D648" s="59" t="s">
        <v>3147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4077</v>
      </c>
      <c r="L648" s="67"/>
      <c r="M648" s="63" t="s">
        <v>3147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4058</v>
      </c>
      <c r="D649" s="59" t="s">
        <v>3148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4077</v>
      </c>
      <c r="L649" s="67"/>
      <c r="M649" s="63" t="s">
        <v>3148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4058</v>
      </c>
      <c r="D650" s="59" t="s">
        <v>3149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4077</v>
      </c>
      <c r="L650" s="67"/>
      <c r="M650" s="63" t="s">
        <v>3149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4058</v>
      </c>
      <c r="D651" s="59" t="s">
        <v>3150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4077</v>
      </c>
      <c r="L651" s="67"/>
      <c r="M651" s="63" t="s">
        <v>3150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4058</v>
      </c>
      <c r="D652" s="59" t="s">
        <v>3151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4077</v>
      </c>
      <c r="L652" s="67"/>
      <c r="M652" s="63" t="s">
        <v>3151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4058</v>
      </c>
      <c r="D653" s="59" t="s">
        <v>3152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4077</v>
      </c>
      <c r="L653" s="67"/>
      <c r="M653" s="63" t="s">
        <v>3152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4058</v>
      </c>
      <c r="D654" s="59" t="s">
        <v>3153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4077</v>
      </c>
      <c r="L654" s="67"/>
      <c r="M654" s="63" t="s">
        <v>3153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4057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4077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4058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4077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4058</v>
      </c>
      <c r="D657" s="59" t="s">
        <v>3154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4077</v>
      </c>
      <c r="L657" s="67"/>
      <c r="M657" s="63" t="s">
        <v>3154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4058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4077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4057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4077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4058</v>
      </c>
      <c r="D660" s="59" t="s">
        <v>3155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4077</v>
      </c>
      <c r="L660" s="67"/>
      <c r="M660" s="63" t="s">
        <v>3155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4058</v>
      </c>
      <c r="D661" s="59" t="s">
        <v>3156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4077</v>
      </c>
      <c r="L661" s="67"/>
      <c r="M661" s="63" t="s">
        <v>3156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4057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4077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4058</v>
      </c>
      <c r="D663" s="59" t="s">
        <v>3157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4077</v>
      </c>
      <c r="L663" s="67"/>
      <c r="M663" s="63" t="s">
        <v>3157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4057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4077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4058</v>
      </c>
      <c r="D665" s="59" t="s">
        <v>3158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4077</v>
      </c>
      <c r="L665" s="67"/>
      <c r="M665" s="63" t="s">
        <v>3158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4058</v>
      </c>
      <c r="D666" s="59" t="s">
        <v>3159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4077</v>
      </c>
      <c r="L666" s="67"/>
      <c r="M666" s="63" t="s">
        <v>3159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4058</v>
      </c>
      <c r="D667" s="59" t="s">
        <v>3160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4077</v>
      </c>
      <c r="L667" s="67"/>
      <c r="M667" s="63" t="s">
        <v>3160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4058</v>
      </c>
      <c r="D668" s="59" t="s">
        <v>3161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4077</v>
      </c>
      <c r="L668" s="67"/>
      <c r="M668" s="63" t="s">
        <v>3161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4057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4077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4058</v>
      </c>
      <c r="D670" s="59" t="s">
        <v>3162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4077</v>
      </c>
      <c r="L670" s="67"/>
      <c r="M670" s="63" t="s">
        <v>3162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4058</v>
      </c>
      <c r="D671" s="59" t="s">
        <v>3163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4077</v>
      </c>
      <c r="L671" s="67"/>
      <c r="M671" s="63" t="s">
        <v>3163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4058</v>
      </c>
      <c r="D672" s="59" t="s">
        <v>3164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4077</v>
      </c>
      <c r="L672" s="67"/>
      <c r="M672" s="63" t="s">
        <v>3164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4058</v>
      </c>
      <c r="D673" s="59" t="s">
        <v>3165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4077</v>
      </c>
      <c r="L673" s="67"/>
      <c r="M673" s="63" t="s">
        <v>3165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4058</v>
      </c>
      <c r="D674" s="59" t="s">
        <v>3166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4077</v>
      </c>
      <c r="L674" s="67"/>
      <c r="M674" s="63" t="s">
        <v>3166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4058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4077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4058</v>
      </c>
      <c r="D676" s="59" t="s">
        <v>3167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4077</v>
      </c>
      <c r="L676" s="67"/>
      <c r="M676" s="63" t="s">
        <v>3167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4058</v>
      </c>
      <c r="D677" s="59" t="s">
        <v>3168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4077</v>
      </c>
      <c r="L677" s="67"/>
      <c r="M677" s="63" t="s">
        <v>3168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4058</v>
      </c>
      <c r="D678" s="59" t="s">
        <v>3169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4077</v>
      </c>
      <c r="L678" s="67"/>
      <c r="M678" s="63" t="s">
        <v>3169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4058</v>
      </c>
      <c r="D679" s="59" t="s">
        <v>3170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4077</v>
      </c>
      <c r="L679" s="67"/>
      <c r="M679" s="63" t="s">
        <v>3170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4058</v>
      </c>
      <c r="D680" s="59" t="s">
        <v>3171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4077</v>
      </c>
      <c r="L680" s="67"/>
      <c r="M680" s="63" t="s">
        <v>3171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4058</v>
      </c>
      <c r="D681" s="59" t="s">
        <v>3172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4077</v>
      </c>
      <c r="L681" s="67"/>
      <c r="M681" s="63" t="s">
        <v>3172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4058</v>
      </c>
      <c r="D682" s="59" t="s">
        <v>3173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4077</v>
      </c>
      <c r="L682" s="67"/>
      <c r="M682" s="63" t="s">
        <v>3173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4058</v>
      </c>
      <c r="D683" s="59" t="s">
        <v>3174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4077</v>
      </c>
      <c r="L683" s="67"/>
      <c r="M683" s="63" t="s">
        <v>3174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4058</v>
      </c>
      <c r="D684" s="59" t="s">
        <v>3175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4077</v>
      </c>
      <c r="L684" s="67"/>
      <c r="M684" s="63" t="s">
        <v>3175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4058</v>
      </c>
      <c r="D685" s="59" t="s">
        <v>3176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4077</v>
      </c>
      <c r="L685" s="67"/>
      <c r="M685" s="63" t="s">
        <v>3176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4058</v>
      </c>
      <c r="D686" s="59" t="s">
        <v>3177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4077</v>
      </c>
      <c r="L686" s="67"/>
      <c r="M686" s="63" t="s">
        <v>3177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4058</v>
      </c>
      <c r="D687" s="59" t="s">
        <v>3178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4077</v>
      </c>
      <c r="L687" s="67"/>
      <c r="M687" s="63" t="s">
        <v>3178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4058</v>
      </c>
      <c r="D688" s="59" t="s">
        <v>3179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4077</v>
      </c>
      <c r="L688" s="67"/>
      <c r="M688" s="63" t="s">
        <v>3179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4058</v>
      </c>
      <c r="D689" s="59" t="s">
        <v>3180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4077</v>
      </c>
      <c r="L689" s="67"/>
      <c r="M689" s="63" t="s">
        <v>3180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4058</v>
      </c>
      <c r="D690" s="59" t="s">
        <v>3181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4077</v>
      </c>
      <c r="L690" s="67"/>
      <c r="M690" s="63" t="s">
        <v>3181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4058</v>
      </c>
      <c r="D691" s="59" t="s">
        <v>3182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4077</v>
      </c>
      <c r="L691" s="67"/>
      <c r="M691" s="63" t="s">
        <v>3182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4058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4077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4058</v>
      </c>
      <c r="D693" s="59" t="s">
        <v>3183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4077</v>
      </c>
      <c r="L693" s="67"/>
      <c r="M693" s="63" t="s">
        <v>3183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4058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4077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4058</v>
      </c>
      <c r="D695" s="59" t="s">
        <v>3184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4077</v>
      </c>
      <c r="L695" s="67"/>
      <c r="M695" s="63" t="s">
        <v>3184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4058</v>
      </c>
      <c r="D696" s="59" t="s">
        <v>3185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4077</v>
      </c>
      <c r="L696" s="67"/>
      <c r="M696" s="63" t="s">
        <v>3185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4058</v>
      </c>
      <c r="D697" s="59" t="s">
        <v>3186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4077</v>
      </c>
      <c r="L697" s="67"/>
      <c r="M697" s="63" t="s">
        <v>3186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4058</v>
      </c>
      <c r="D698" s="59" t="s">
        <v>3187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4077</v>
      </c>
      <c r="L698" s="67"/>
      <c r="M698" s="63" t="s">
        <v>3187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4058</v>
      </c>
      <c r="D699" s="59" t="s">
        <v>3188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4077</v>
      </c>
      <c r="L699" s="67"/>
      <c r="M699" s="63" t="s">
        <v>3188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4058</v>
      </c>
      <c r="D700" s="59" t="s">
        <v>3189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4077</v>
      </c>
      <c r="L700" s="67"/>
      <c r="M700" s="63" t="s">
        <v>3189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4058</v>
      </c>
      <c r="D701" s="59" t="s">
        <v>3190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4077</v>
      </c>
      <c r="L701" s="67"/>
      <c r="M701" s="63" t="s">
        <v>3190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4058</v>
      </c>
      <c r="D702" s="59" t="s">
        <v>3191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4077</v>
      </c>
      <c r="L702" s="67"/>
      <c r="M702" s="63" t="s">
        <v>3191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4058</v>
      </c>
      <c r="D703" s="59" t="s">
        <v>3192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4077</v>
      </c>
      <c r="L703" s="67"/>
      <c r="M703" s="63" t="s">
        <v>3192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4058</v>
      </c>
      <c r="D704" s="59" t="s">
        <v>3193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4077</v>
      </c>
      <c r="L704" s="67"/>
      <c r="M704" s="63" t="s">
        <v>3193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4058</v>
      </c>
      <c r="D705" s="59" t="s">
        <v>3194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4077</v>
      </c>
      <c r="L705" s="67"/>
      <c r="M705" s="63" t="s">
        <v>3194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4057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4077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4057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4077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4057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4077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4057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4077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4057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4077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4057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4077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4058</v>
      </c>
      <c r="D712" s="59" t="s">
        <v>3195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2694</v>
      </c>
      <c r="J712" s="65" t="s">
        <v>1550</v>
      </c>
      <c r="K712" s="66" t="s">
        <v>4077</v>
      </c>
      <c r="L712" s="67"/>
      <c r="M712" s="63" t="s">
        <v>3195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4058</v>
      </c>
      <c r="D713" s="59" t="s">
        <v>3196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2694</v>
      </c>
      <c r="J713" s="65" t="s">
        <v>1550</v>
      </c>
      <c r="K713" s="66" t="s">
        <v>4077</v>
      </c>
      <c r="L713" s="67"/>
      <c r="M713" s="63" t="s">
        <v>3196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4058</v>
      </c>
      <c r="D714" s="59" t="s">
        <v>3197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2694</v>
      </c>
      <c r="J714" s="65" t="s">
        <v>1550</v>
      </c>
      <c r="K714" s="66" t="s">
        <v>4077</v>
      </c>
      <c r="L714" s="67"/>
      <c r="M714" s="63" t="s">
        <v>3197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4058</v>
      </c>
      <c r="D715" s="59" t="s">
        <v>3198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2694</v>
      </c>
      <c r="J715" s="65" t="s">
        <v>1550</v>
      </c>
      <c r="K715" s="66" t="s">
        <v>4077</v>
      </c>
      <c r="L715" s="67"/>
      <c r="M715" s="63" t="s">
        <v>3198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4058</v>
      </c>
      <c r="D716" s="59" t="s">
        <v>3199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2694</v>
      </c>
      <c r="J716" s="65" t="s">
        <v>1550</v>
      </c>
      <c r="K716" s="66" t="s">
        <v>4077</v>
      </c>
      <c r="L716" s="67"/>
      <c r="M716" s="63" t="s">
        <v>3199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4058</v>
      </c>
      <c r="D717" s="59" t="s">
        <v>3200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2694</v>
      </c>
      <c r="J717" s="65" t="s">
        <v>1550</v>
      </c>
      <c r="K717" s="66" t="s">
        <v>4077</v>
      </c>
      <c r="L717" s="67"/>
      <c r="M717" s="63" t="s">
        <v>3200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4058</v>
      </c>
      <c r="D718" s="59" t="s">
        <v>3201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2694</v>
      </c>
      <c r="J718" s="65" t="s">
        <v>1550</v>
      </c>
      <c r="K718" s="66" t="s">
        <v>4077</v>
      </c>
      <c r="L718" s="67"/>
      <c r="M718" s="63" t="s">
        <v>3201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4058</v>
      </c>
      <c r="D719" s="59" t="s">
        <v>3202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2694</v>
      </c>
      <c r="J719" s="65" t="s">
        <v>1550</v>
      </c>
      <c r="K719" s="66" t="s">
        <v>4077</v>
      </c>
      <c r="L719" s="67"/>
      <c r="M719" s="63" t="s">
        <v>3202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4058</v>
      </c>
      <c r="D720" s="59" t="s">
        <v>3203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2694</v>
      </c>
      <c r="J720" s="65" t="s">
        <v>1550</v>
      </c>
      <c r="K720" s="66" t="s">
        <v>4077</v>
      </c>
      <c r="L720" s="67"/>
      <c r="M720" s="63" t="s">
        <v>3203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4058</v>
      </c>
      <c r="D721" s="59" t="s">
        <v>3204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2694</v>
      </c>
      <c r="J721" s="65" t="s">
        <v>1550</v>
      </c>
      <c r="K721" s="66" t="s">
        <v>4077</v>
      </c>
      <c r="L721" s="67"/>
      <c r="M721" s="63" t="s">
        <v>3204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4058</v>
      </c>
      <c r="D722" s="59" t="s">
        <v>3205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2694</v>
      </c>
      <c r="J722" s="65" t="s">
        <v>1550</v>
      </c>
      <c r="K722" s="66" t="s">
        <v>4077</v>
      </c>
      <c r="L722" s="67"/>
      <c r="M722" s="63" t="s">
        <v>3205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4058</v>
      </c>
      <c r="D723" s="59" t="s">
        <v>3206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2694</v>
      </c>
      <c r="J723" s="65" t="s">
        <v>1550</v>
      </c>
      <c r="K723" s="66" t="s">
        <v>4077</v>
      </c>
      <c r="L723" s="67"/>
      <c r="M723" s="63" t="s">
        <v>3206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4058</v>
      </c>
      <c r="D724" s="59" t="s">
        <v>3207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2694</v>
      </c>
      <c r="J724" s="65" t="s">
        <v>1550</v>
      </c>
      <c r="K724" s="66" t="s">
        <v>4077</v>
      </c>
      <c r="L724" s="67"/>
      <c r="M724" s="63" t="s">
        <v>3207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4058</v>
      </c>
      <c r="D725" s="59" t="s">
        <v>3208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2694</v>
      </c>
      <c r="J725" s="65" t="s">
        <v>1550</v>
      </c>
      <c r="K725" s="66" t="s">
        <v>4077</v>
      </c>
      <c r="L725" s="67"/>
      <c r="M725" s="63" t="s">
        <v>3208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4058</v>
      </c>
      <c r="D726" s="59" t="s">
        <v>3209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2694</v>
      </c>
      <c r="J726" s="65" t="s">
        <v>1550</v>
      </c>
      <c r="K726" s="66" t="s">
        <v>4077</v>
      </c>
      <c r="L726" s="67"/>
      <c r="M726" s="63" t="s">
        <v>3209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4058</v>
      </c>
      <c r="D727" s="59" t="s">
        <v>3210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2694</v>
      </c>
      <c r="J727" s="65" t="s">
        <v>1550</v>
      </c>
      <c r="K727" s="66" t="s">
        <v>4077</v>
      </c>
      <c r="L727" s="67"/>
      <c r="M727" s="63" t="s">
        <v>3210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4058</v>
      </c>
      <c r="D728" s="59" t="s">
        <v>3211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2694</v>
      </c>
      <c r="J728" s="65" t="s">
        <v>1550</v>
      </c>
      <c r="K728" s="66" t="s">
        <v>4077</v>
      </c>
      <c r="L728" s="67"/>
      <c r="M728" s="63" t="s">
        <v>3211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4058</v>
      </c>
      <c r="D729" s="59" t="s">
        <v>3212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2694</v>
      </c>
      <c r="J729" s="65" t="s">
        <v>1550</v>
      </c>
      <c r="K729" s="66" t="s">
        <v>4077</v>
      </c>
      <c r="L729" s="67"/>
      <c r="M729" s="63" t="s">
        <v>3212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4058</v>
      </c>
      <c r="D730" s="59" t="s">
        <v>3213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2694</v>
      </c>
      <c r="J730" s="65" t="s">
        <v>1550</v>
      </c>
      <c r="K730" s="66" t="s">
        <v>4077</v>
      </c>
      <c r="L730" s="67"/>
      <c r="M730" s="63" t="s">
        <v>3213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4058</v>
      </c>
      <c r="D731" s="59" t="s">
        <v>3214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2694</v>
      </c>
      <c r="J731" s="65" t="s">
        <v>1550</v>
      </c>
      <c r="K731" s="66" t="s">
        <v>4077</v>
      </c>
      <c r="L731" s="64"/>
      <c r="M731" s="63" t="s">
        <v>3214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4058</v>
      </c>
      <c r="D732" s="59" t="s">
        <v>3215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2694</v>
      </c>
      <c r="J732" s="65" t="s">
        <v>1550</v>
      </c>
      <c r="K732" s="66" t="s">
        <v>4077</v>
      </c>
      <c r="L732" s="72"/>
      <c r="M732" s="63" t="s">
        <v>3215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4058</v>
      </c>
      <c r="D733" s="59" t="s">
        <v>3216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2694</v>
      </c>
      <c r="J733" s="65" t="s">
        <v>1550</v>
      </c>
      <c r="K733" s="66" t="s">
        <v>4077</v>
      </c>
      <c r="L733" s="67"/>
      <c r="M733" s="63" t="s">
        <v>3216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4058</v>
      </c>
      <c r="D734" s="59" t="s">
        <v>3217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2694</v>
      </c>
      <c r="J734" s="65" t="s">
        <v>1550</v>
      </c>
      <c r="K734" s="66" t="s">
        <v>4077</v>
      </c>
      <c r="L734" s="67"/>
      <c r="M734" s="63" t="s">
        <v>3217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4057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4077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4058</v>
      </c>
      <c r="D736" s="59" t="s">
        <v>3218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2694</v>
      </c>
      <c r="J736" s="65" t="s">
        <v>1550</v>
      </c>
      <c r="K736" s="66" t="s">
        <v>4077</v>
      </c>
      <c r="L736" s="67"/>
      <c r="M736" s="63" t="s">
        <v>3218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4058</v>
      </c>
      <c r="D737" s="59" t="s">
        <v>3219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2694</v>
      </c>
      <c r="J737" s="65" t="s">
        <v>1550</v>
      </c>
      <c r="K737" s="66" t="s">
        <v>4077</v>
      </c>
      <c r="L737" s="67"/>
      <c r="M737" s="63" t="s">
        <v>3219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4058</v>
      </c>
      <c r="D738" s="59" t="s">
        <v>3220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2694</v>
      </c>
      <c r="J738" s="65" t="s">
        <v>1550</v>
      </c>
      <c r="K738" s="66" t="s">
        <v>4077</v>
      </c>
      <c r="L738" s="67"/>
      <c r="M738" s="63" t="s">
        <v>3220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4058</v>
      </c>
      <c r="D739" s="59" t="s">
        <v>3221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2694</v>
      </c>
      <c r="J739" s="65" t="s">
        <v>1550</v>
      </c>
      <c r="K739" s="66" t="s">
        <v>4077</v>
      </c>
      <c r="L739" s="64"/>
      <c r="M739" s="63" t="s">
        <v>3221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4058</v>
      </c>
      <c r="D740" s="59" t="s">
        <v>3222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2694</v>
      </c>
      <c r="J740" s="65" t="s">
        <v>1550</v>
      </c>
      <c r="K740" s="66" t="s">
        <v>4077</v>
      </c>
      <c r="L740" s="67"/>
      <c r="M740" s="63" t="s">
        <v>3222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4058</v>
      </c>
      <c r="D741" s="59" t="s">
        <v>3223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2694</v>
      </c>
      <c r="J741" s="65" t="s">
        <v>1550</v>
      </c>
      <c r="K741" s="66" t="s">
        <v>4077</v>
      </c>
      <c r="L741" s="67"/>
      <c r="M741" s="63" t="s">
        <v>3223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4058</v>
      </c>
      <c r="D742" s="59" t="s">
        <v>3224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2694</v>
      </c>
      <c r="J742" s="65" t="s">
        <v>1550</v>
      </c>
      <c r="K742" s="66" t="s">
        <v>4077</v>
      </c>
      <c r="L742" s="67"/>
      <c r="M742" s="63" t="s">
        <v>3224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4058</v>
      </c>
      <c r="D743" s="59" t="s">
        <v>3225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2694</v>
      </c>
      <c r="J743" s="65" t="s">
        <v>1550</v>
      </c>
      <c r="K743" s="66" t="s">
        <v>4077</v>
      </c>
      <c r="L743" s="67"/>
      <c r="M743" s="63" t="s">
        <v>3225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4058</v>
      </c>
      <c r="D744" s="59" t="s">
        <v>3226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4077</v>
      </c>
      <c r="L744" s="67"/>
      <c r="M744" s="63" t="s">
        <v>3226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4058</v>
      </c>
      <c r="D745" s="59" t="s">
        <v>3227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2694</v>
      </c>
      <c r="J745" s="65" t="s">
        <v>1550</v>
      </c>
      <c r="K745" s="66" t="s">
        <v>4077</v>
      </c>
      <c r="L745" s="67"/>
      <c r="M745" s="63" t="s">
        <v>3227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4058</v>
      </c>
      <c r="D746" s="59" t="s">
        <v>3228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2694</v>
      </c>
      <c r="J746" s="65" t="s">
        <v>1550</v>
      </c>
      <c r="K746" s="66" t="s">
        <v>4077</v>
      </c>
      <c r="L746" s="64"/>
      <c r="M746" s="63" t="s">
        <v>3228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4058</v>
      </c>
      <c r="D747" s="59" t="s">
        <v>3229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2694</v>
      </c>
      <c r="J747" s="65" t="s">
        <v>1550</v>
      </c>
      <c r="K747" s="66" t="s">
        <v>4077</v>
      </c>
      <c r="L747" s="67"/>
      <c r="M747" s="63" t="s">
        <v>3229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4058</v>
      </c>
      <c r="D748" s="59" t="s">
        <v>3230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2694</v>
      </c>
      <c r="J748" s="65" t="s">
        <v>1550</v>
      </c>
      <c r="K748" s="66" t="s">
        <v>4077</v>
      </c>
      <c r="L748" s="67"/>
      <c r="M748" s="63" t="s">
        <v>3230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4058</v>
      </c>
      <c r="D749" s="59" t="s">
        <v>3231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2694</v>
      </c>
      <c r="J749" s="65" t="s">
        <v>1550</v>
      </c>
      <c r="K749" s="66" t="s">
        <v>4077</v>
      </c>
      <c r="L749" s="67"/>
      <c r="M749" s="63" t="s">
        <v>3231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4058</v>
      </c>
      <c r="D750" s="59" t="s">
        <v>3232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2694</v>
      </c>
      <c r="J750" s="65" t="s">
        <v>1550</v>
      </c>
      <c r="K750" s="66" t="s">
        <v>4077</v>
      </c>
      <c r="L750" s="67"/>
      <c r="M750" s="63" t="s">
        <v>3232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4058</v>
      </c>
      <c r="D751" s="59" t="s">
        <v>3233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2694</v>
      </c>
      <c r="J751" s="65" t="s">
        <v>1550</v>
      </c>
      <c r="K751" s="66" t="s">
        <v>4077</v>
      </c>
      <c r="L751" s="67"/>
      <c r="M751" s="63" t="s">
        <v>3233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4058</v>
      </c>
      <c r="D752" s="59" t="s">
        <v>3234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2694</v>
      </c>
      <c r="J752" s="65" t="s">
        <v>1550</v>
      </c>
      <c r="K752" s="66" t="s">
        <v>4077</v>
      </c>
      <c r="L752" s="67"/>
      <c r="M752" s="63" t="s">
        <v>3234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4058</v>
      </c>
      <c r="D753" s="59" t="s">
        <v>3235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2694</v>
      </c>
      <c r="J753" s="65" t="s">
        <v>1550</v>
      </c>
      <c r="K753" s="66" t="s">
        <v>4077</v>
      </c>
      <c r="L753" s="67"/>
      <c r="M753" s="63" t="s">
        <v>3235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4058</v>
      </c>
      <c r="D754" s="59" t="s">
        <v>3236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2694</v>
      </c>
      <c r="J754" s="65" t="s">
        <v>1550</v>
      </c>
      <c r="K754" s="66" t="s">
        <v>4077</v>
      </c>
      <c r="L754" s="67"/>
      <c r="M754" s="63" t="s">
        <v>3236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4058</v>
      </c>
      <c r="D755" s="59" t="s">
        <v>3237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2694</v>
      </c>
      <c r="J755" s="65" t="s">
        <v>1550</v>
      </c>
      <c r="K755" s="66" t="s">
        <v>4077</v>
      </c>
      <c r="L755" s="67"/>
      <c r="M755" s="63" t="s">
        <v>3237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4058</v>
      </c>
      <c r="D756" s="59" t="s">
        <v>3238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2694</v>
      </c>
      <c r="J756" s="65" t="s">
        <v>1550</v>
      </c>
      <c r="K756" s="66" t="s">
        <v>4077</v>
      </c>
      <c r="L756" s="67"/>
      <c r="M756" s="63" t="s">
        <v>3238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4058</v>
      </c>
      <c r="D757" s="59" t="s">
        <v>3239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2694</v>
      </c>
      <c r="J757" s="65" t="s">
        <v>1550</v>
      </c>
      <c r="K757" s="66" t="s">
        <v>4077</v>
      </c>
      <c r="L757" s="67"/>
      <c r="M757" s="63" t="s">
        <v>3239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4058</v>
      </c>
      <c r="D758" s="59" t="s">
        <v>3240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2694</v>
      </c>
      <c r="J758" s="65" t="s">
        <v>1550</v>
      </c>
      <c r="K758" s="66" t="s">
        <v>4077</v>
      </c>
      <c r="L758" s="67"/>
      <c r="M758" s="63" t="s">
        <v>3240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4058</v>
      </c>
      <c r="D759" s="59" t="s">
        <v>3241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2694</v>
      </c>
      <c r="J759" s="65" t="s">
        <v>1550</v>
      </c>
      <c r="K759" s="66" t="s">
        <v>4077</v>
      </c>
      <c r="L759" s="67"/>
      <c r="M759" s="63" t="s">
        <v>3241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4057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4077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4057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4077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4058</v>
      </c>
      <c r="D762" s="59" t="s">
        <v>3242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2694</v>
      </c>
      <c r="J762" s="65" t="s">
        <v>1550</v>
      </c>
      <c r="K762" s="66" t="s">
        <v>4077</v>
      </c>
      <c r="L762" s="67"/>
      <c r="M762" s="63" t="s">
        <v>3242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4058</v>
      </c>
      <c r="D763" s="59" t="s">
        <v>3243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2694</v>
      </c>
      <c r="J763" s="65" t="s">
        <v>1550</v>
      </c>
      <c r="K763" s="66" t="s">
        <v>4077</v>
      </c>
      <c r="L763" s="67"/>
      <c r="M763" s="63" t="s">
        <v>3243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4058</v>
      </c>
      <c r="D764" s="59" t="s">
        <v>3244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2694</v>
      </c>
      <c r="J764" s="65" t="s">
        <v>1550</v>
      </c>
      <c r="K764" s="66" t="s">
        <v>4077</v>
      </c>
      <c r="L764" s="67"/>
      <c r="M764" s="63" t="s">
        <v>3244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4058</v>
      </c>
      <c r="D765" s="59" t="s">
        <v>3245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2694</v>
      </c>
      <c r="J765" s="65" t="s">
        <v>1550</v>
      </c>
      <c r="K765" s="66" t="s">
        <v>4077</v>
      </c>
      <c r="L765" s="67"/>
      <c r="M765" s="63" t="s">
        <v>3245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4058</v>
      </c>
      <c r="D766" s="59" t="s">
        <v>3246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2694</v>
      </c>
      <c r="J766" s="65" t="s">
        <v>1550</v>
      </c>
      <c r="K766" s="66" t="s">
        <v>4077</v>
      </c>
      <c r="L766" s="67"/>
      <c r="M766" s="63" t="s">
        <v>3246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4058</v>
      </c>
      <c r="D767" s="59" t="s">
        <v>3247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2694</v>
      </c>
      <c r="J767" s="65" t="s">
        <v>1550</v>
      </c>
      <c r="K767" s="66" t="s">
        <v>4077</v>
      </c>
      <c r="L767" s="67"/>
      <c r="M767" s="63" t="s">
        <v>3247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4058</v>
      </c>
      <c r="D768" s="59" t="s">
        <v>3248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2694</v>
      </c>
      <c r="J768" s="65" t="s">
        <v>1550</v>
      </c>
      <c r="K768" s="66" t="s">
        <v>4077</v>
      </c>
      <c r="L768" s="64"/>
      <c r="M768" s="63" t="s">
        <v>3248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4058</v>
      </c>
      <c r="D769" s="59" t="s">
        <v>3249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2694</v>
      </c>
      <c r="J769" s="65" t="s">
        <v>1550</v>
      </c>
      <c r="K769" s="66" t="s">
        <v>4077</v>
      </c>
      <c r="L769" s="67"/>
      <c r="M769" s="63" t="s">
        <v>3249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4058</v>
      </c>
      <c r="D770" s="59" t="s">
        <v>3250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2694</v>
      </c>
      <c r="J770" s="65" t="s">
        <v>1550</v>
      </c>
      <c r="K770" s="66" t="s">
        <v>4077</v>
      </c>
      <c r="L770" s="67"/>
      <c r="M770" s="63" t="s">
        <v>3250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4058</v>
      </c>
      <c r="D771" s="59" t="s">
        <v>3251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2694</v>
      </c>
      <c r="J771" s="65" t="s">
        <v>1550</v>
      </c>
      <c r="K771" s="66" t="s">
        <v>4077</v>
      </c>
      <c r="L771" s="67"/>
      <c r="M771" s="63" t="s">
        <v>3251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4058</v>
      </c>
      <c r="D772" s="59" t="s">
        <v>3252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2694</v>
      </c>
      <c r="J772" s="65" t="s">
        <v>1550</v>
      </c>
      <c r="K772" s="66" t="s">
        <v>4077</v>
      </c>
      <c r="L772" s="67"/>
      <c r="M772" s="63" t="s">
        <v>3252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4058</v>
      </c>
      <c r="D773" s="59" t="s">
        <v>3253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2694</v>
      </c>
      <c r="J773" s="65" t="s">
        <v>1550</v>
      </c>
      <c r="K773" s="66" t="s">
        <v>4077</v>
      </c>
      <c r="L773" s="67"/>
      <c r="M773" s="63" t="s">
        <v>3253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4058</v>
      </c>
      <c r="D774" s="59" t="s">
        <v>3254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2694</v>
      </c>
      <c r="J774" s="65" t="s">
        <v>1550</v>
      </c>
      <c r="K774" s="66" t="s">
        <v>4077</v>
      </c>
      <c r="L774" s="64"/>
      <c r="M774" s="63" t="s">
        <v>3254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4058</v>
      </c>
      <c r="D775" s="59" t="s">
        <v>3255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2694</v>
      </c>
      <c r="J775" s="65" t="s">
        <v>1550</v>
      </c>
      <c r="K775" s="66" t="s">
        <v>4077</v>
      </c>
      <c r="L775" s="64"/>
      <c r="M775" s="63" t="s">
        <v>3255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4058</v>
      </c>
      <c r="D776" s="59" t="s">
        <v>3256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2694</v>
      </c>
      <c r="J776" s="65" t="s">
        <v>1550</v>
      </c>
      <c r="K776" s="66" t="s">
        <v>4077</v>
      </c>
      <c r="L776" s="67"/>
      <c r="M776" s="63" t="s">
        <v>3256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4057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4077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4057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4077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4057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4077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4058</v>
      </c>
      <c r="D780" s="59" t="s">
        <v>3257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2694</v>
      </c>
      <c r="J780" s="65" t="s">
        <v>1550</v>
      </c>
      <c r="K780" s="66" t="s">
        <v>4077</v>
      </c>
      <c r="L780" s="67"/>
      <c r="M780" s="63" t="s">
        <v>3257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4058</v>
      </c>
      <c r="D781" s="59" t="s">
        <v>3258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2694</v>
      </c>
      <c r="J781" s="65" t="s">
        <v>1550</v>
      </c>
      <c r="K781" s="66" t="s">
        <v>4077</v>
      </c>
      <c r="L781" s="67"/>
      <c r="M781" s="63" t="s">
        <v>3258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4058</v>
      </c>
      <c r="D782" s="59" t="s">
        <v>3259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2694</v>
      </c>
      <c r="J782" s="65" t="s">
        <v>1550</v>
      </c>
      <c r="K782" s="66" t="s">
        <v>4077</v>
      </c>
      <c r="L782" s="67"/>
      <c r="M782" s="63" t="s">
        <v>3259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4058</v>
      </c>
      <c r="D783" s="59" t="s">
        <v>3260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2694</v>
      </c>
      <c r="J783" s="65" t="s">
        <v>1550</v>
      </c>
      <c r="K783" s="66" t="s">
        <v>4077</v>
      </c>
      <c r="L783" s="67"/>
      <c r="M783" s="63" t="s">
        <v>3260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4058</v>
      </c>
      <c r="D784" s="59" t="s">
        <v>3261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2694</v>
      </c>
      <c r="J784" s="65" t="s">
        <v>1550</v>
      </c>
      <c r="K784" s="66" t="s">
        <v>4077</v>
      </c>
      <c r="L784" s="67"/>
      <c r="M784" s="63" t="s">
        <v>3261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4058</v>
      </c>
      <c r="D785" s="59" t="s">
        <v>3262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2694</v>
      </c>
      <c r="J785" s="65" t="s">
        <v>1550</v>
      </c>
      <c r="K785" s="66" t="s">
        <v>4077</v>
      </c>
      <c r="L785" s="67"/>
      <c r="M785" s="63" t="s">
        <v>3262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4057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4077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4057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4077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4057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4077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4057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4077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4057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4077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4057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4077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4058</v>
      </c>
      <c r="D792" s="59" t="s">
        <v>3263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2695</v>
      </c>
      <c r="J792" s="65" t="s">
        <v>1550</v>
      </c>
      <c r="K792" s="66" t="s">
        <v>4077</v>
      </c>
      <c r="L792" s="67"/>
      <c r="M792" s="63" t="s">
        <v>3263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4058</v>
      </c>
      <c r="D793" s="59" t="s">
        <v>3264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2695</v>
      </c>
      <c r="J793" s="65" t="s">
        <v>1550</v>
      </c>
      <c r="K793" s="66" t="s">
        <v>4077</v>
      </c>
      <c r="L793" s="67"/>
      <c r="M793" s="63" t="s">
        <v>3264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4058</v>
      </c>
      <c r="D794" s="59" t="s">
        <v>3265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2695</v>
      </c>
      <c r="J794" s="65" t="s">
        <v>1550</v>
      </c>
      <c r="K794" s="66" t="s">
        <v>4077</v>
      </c>
      <c r="L794" s="67"/>
      <c r="M794" s="63" t="s">
        <v>3265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4058</v>
      </c>
      <c r="D795" s="59" t="s">
        <v>3266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2695</v>
      </c>
      <c r="J795" s="65" t="s">
        <v>1550</v>
      </c>
      <c r="K795" s="66" t="s">
        <v>4077</v>
      </c>
      <c r="L795" s="67"/>
      <c r="M795" s="63" t="s">
        <v>3266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4058</v>
      </c>
      <c r="D796" s="59" t="s">
        <v>3267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2695</v>
      </c>
      <c r="J796" s="65" t="s">
        <v>1550</v>
      </c>
      <c r="K796" s="66" t="s">
        <v>4077</v>
      </c>
      <c r="L796" s="67"/>
      <c r="M796" s="63" t="s">
        <v>3267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4058</v>
      </c>
      <c r="D797" s="59" t="s">
        <v>3268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2695</v>
      </c>
      <c r="J797" s="65" t="s">
        <v>1550</v>
      </c>
      <c r="K797" s="66" t="s">
        <v>4077</v>
      </c>
      <c r="L797" s="67"/>
      <c r="M797" s="63" t="s">
        <v>3268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4058</v>
      </c>
      <c r="D798" s="59" t="s">
        <v>3269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2695</v>
      </c>
      <c r="J798" s="65" t="s">
        <v>1550</v>
      </c>
      <c r="K798" s="66" t="s">
        <v>4077</v>
      </c>
      <c r="L798" s="67"/>
      <c r="M798" s="63" t="s">
        <v>3269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4058</v>
      </c>
      <c r="D799" s="59" t="s">
        <v>3270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2695</v>
      </c>
      <c r="J799" s="65" t="s">
        <v>1550</v>
      </c>
      <c r="K799" s="66" t="s">
        <v>4077</v>
      </c>
      <c r="L799" s="67"/>
      <c r="M799" s="63" t="s">
        <v>3270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4058</v>
      </c>
      <c r="D800" s="59" t="s">
        <v>3271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2695</v>
      </c>
      <c r="J800" s="65" t="s">
        <v>1550</v>
      </c>
      <c r="K800" s="66" t="s">
        <v>4077</v>
      </c>
      <c r="L800" s="67"/>
      <c r="M800" s="63" t="s">
        <v>3271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4058</v>
      </c>
      <c r="D801" s="59" t="s">
        <v>3272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2695</v>
      </c>
      <c r="J801" s="65" t="s">
        <v>1550</v>
      </c>
      <c r="K801" s="66" t="s">
        <v>4077</v>
      </c>
      <c r="L801" s="67"/>
      <c r="M801" s="63" t="s">
        <v>3272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4058</v>
      </c>
      <c r="D802" s="59" t="s">
        <v>3273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2695</v>
      </c>
      <c r="J802" s="65" t="s">
        <v>1550</v>
      </c>
      <c r="K802" s="66" t="s">
        <v>4077</v>
      </c>
      <c r="L802" s="67"/>
      <c r="M802" s="63" t="s">
        <v>3273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4058</v>
      </c>
      <c r="D803" s="59" t="s">
        <v>3274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2695</v>
      </c>
      <c r="J803" s="65" t="s">
        <v>1550</v>
      </c>
      <c r="K803" s="66" t="s">
        <v>4077</v>
      </c>
      <c r="L803" s="67"/>
      <c r="M803" s="63" t="s">
        <v>3274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4058</v>
      </c>
      <c r="D804" s="59" t="s">
        <v>3275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2695</v>
      </c>
      <c r="J804" s="65" t="s">
        <v>1550</v>
      </c>
      <c r="K804" s="66" t="s">
        <v>4077</v>
      </c>
      <c r="L804" s="67"/>
      <c r="M804" s="63" t="s">
        <v>3275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4058</v>
      </c>
      <c r="D805" s="59" t="s">
        <v>3276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2695</v>
      </c>
      <c r="J805" s="65" t="s">
        <v>1550</v>
      </c>
      <c r="K805" s="66" t="s">
        <v>4077</v>
      </c>
      <c r="L805" s="67"/>
      <c r="M805" s="63" t="s">
        <v>3276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4058</v>
      </c>
      <c r="D806" s="59" t="s">
        <v>3277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2695</v>
      </c>
      <c r="J806" s="65" t="s">
        <v>1550</v>
      </c>
      <c r="K806" s="66" t="s">
        <v>4077</v>
      </c>
      <c r="L806" s="67"/>
      <c r="M806" s="63" t="s">
        <v>3277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4058</v>
      </c>
      <c r="D807" s="59" t="s">
        <v>3278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2695</v>
      </c>
      <c r="J807" s="65" t="s">
        <v>1550</v>
      </c>
      <c r="K807" s="66" t="s">
        <v>4077</v>
      </c>
      <c r="L807" s="67"/>
      <c r="M807" s="63" t="s">
        <v>3278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4058</v>
      </c>
      <c r="D808" s="59" t="s">
        <v>3279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2695</v>
      </c>
      <c r="J808" s="65" t="s">
        <v>1550</v>
      </c>
      <c r="K808" s="66" t="s">
        <v>4077</v>
      </c>
      <c r="L808" s="67"/>
      <c r="M808" s="63" t="s">
        <v>3279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4058</v>
      </c>
      <c r="D809" s="59" t="s">
        <v>3280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2695</v>
      </c>
      <c r="J809" s="65" t="s">
        <v>1550</v>
      </c>
      <c r="K809" s="66" t="s">
        <v>4077</v>
      </c>
      <c r="L809" s="67"/>
      <c r="M809" s="63" t="s">
        <v>3280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4058</v>
      </c>
      <c r="D810" s="59" t="s">
        <v>3281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2695</v>
      </c>
      <c r="J810" s="65" t="s">
        <v>1550</v>
      </c>
      <c r="K810" s="66" t="s">
        <v>4077</v>
      </c>
      <c r="L810" s="67"/>
      <c r="M810" s="63" t="s">
        <v>3281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4058</v>
      </c>
      <c r="D811" s="59" t="s">
        <v>3282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2695</v>
      </c>
      <c r="J811" s="65" t="s">
        <v>1550</v>
      </c>
      <c r="K811" s="66" t="s">
        <v>4077</v>
      </c>
      <c r="L811" s="67"/>
      <c r="M811" s="63" t="s">
        <v>3282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4058</v>
      </c>
      <c r="D812" s="59" t="s">
        <v>3283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2695</v>
      </c>
      <c r="J812" s="65" t="s">
        <v>1550</v>
      </c>
      <c r="K812" s="66" t="s">
        <v>4077</v>
      </c>
      <c r="L812" s="67"/>
      <c r="M812" s="63" t="s">
        <v>3283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4058</v>
      </c>
      <c r="D813" s="59" t="s">
        <v>3284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2695</v>
      </c>
      <c r="J813" s="65" t="s">
        <v>1550</v>
      </c>
      <c r="K813" s="66" t="s">
        <v>4077</v>
      </c>
      <c r="L813" s="67"/>
      <c r="M813" s="63" t="s">
        <v>3284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4058</v>
      </c>
      <c r="D814" s="59" t="s">
        <v>3285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2695</v>
      </c>
      <c r="J814" s="65" t="s">
        <v>1550</v>
      </c>
      <c r="K814" s="66" t="s">
        <v>4077</v>
      </c>
      <c r="L814" s="67"/>
      <c r="M814" s="63" t="s">
        <v>3285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4058</v>
      </c>
      <c r="D815" s="59" t="s">
        <v>3286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4077</v>
      </c>
      <c r="L815" s="67"/>
      <c r="M815" s="63" t="s">
        <v>3286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4058</v>
      </c>
      <c r="D816" s="59" t="s">
        <v>3287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2695</v>
      </c>
      <c r="J816" s="65" t="s">
        <v>1550</v>
      </c>
      <c r="K816" s="66" t="s">
        <v>4077</v>
      </c>
      <c r="L816" s="67"/>
      <c r="M816" s="63" t="s">
        <v>3287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4058</v>
      </c>
      <c r="D817" s="59" t="s">
        <v>3288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2695</v>
      </c>
      <c r="J817" s="65" t="s">
        <v>1550</v>
      </c>
      <c r="K817" s="66" t="s">
        <v>4077</v>
      </c>
      <c r="L817" s="67"/>
      <c r="M817" s="63" t="s">
        <v>3288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4058</v>
      </c>
      <c r="D818" s="59" t="s">
        <v>3289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2695</v>
      </c>
      <c r="J818" s="65" t="s">
        <v>1550</v>
      </c>
      <c r="K818" s="66" t="s">
        <v>4077</v>
      </c>
      <c r="L818" s="64"/>
      <c r="M818" s="63" t="s">
        <v>3289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4058</v>
      </c>
      <c r="D819" s="59" t="s">
        <v>3290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2695</v>
      </c>
      <c r="J819" s="65" t="s">
        <v>1550</v>
      </c>
      <c r="K819" s="66" t="s">
        <v>4077</v>
      </c>
      <c r="L819" s="67"/>
      <c r="M819" s="63" t="s">
        <v>3290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4058</v>
      </c>
      <c r="D820" s="59" t="s">
        <v>3291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2695</v>
      </c>
      <c r="J820" s="65" t="s">
        <v>1550</v>
      </c>
      <c r="K820" s="66" t="s">
        <v>4077</v>
      </c>
      <c r="L820" s="64"/>
      <c r="M820" s="63" t="s">
        <v>3291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4058</v>
      </c>
      <c r="D821" s="59" t="s">
        <v>3292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2695</v>
      </c>
      <c r="J821" s="65" t="s">
        <v>1550</v>
      </c>
      <c r="K821" s="66" t="s">
        <v>4077</v>
      </c>
      <c r="L821" s="67"/>
      <c r="M821" s="63" t="s">
        <v>3292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4058</v>
      </c>
      <c r="D822" s="59" t="s">
        <v>3293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2695</v>
      </c>
      <c r="J822" s="65" t="s">
        <v>1550</v>
      </c>
      <c r="K822" s="66" t="s">
        <v>4077</v>
      </c>
      <c r="L822" s="67"/>
      <c r="M822" s="63" t="s">
        <v>3293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4058</v>
      </c>
      <c r="D823" s="59" t="s">
        <v>3294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4077</v>
      </c>
      <c r="L823" s="67"/>
      <c r="M823" s="63" t="s">
        <v>3294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4058</v>
      </c>
      <c r="D824" s="59" t="s">
        <v>3295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2695</v>
      </c>
      <c r="J824" s="65" t="s">
        <v>1550</v>
      </c>
      <c r="K824" s="66" t="s">
        <v>4077</v>
      </c>
      <c r="L824" s="67"/>
      <c r="M824" s="63" t="s">
        <v>3295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4058</v>
      </c>
      <c r="D825" s="59" t="s">
        <v>3296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2695</v>
      </c>
      <c r="J825" s="65" t="s">
        <v>1550</v>
      </c>
      <c r="K825" s="66" t="s">
        <v>4077</v>
      </c>
      <c r="L825" s="67"/>
      <c r="M825" s="63" t="s">
        <v>3296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4058</v>
      </c>
      <c r="D826" s="59" t="s">
        <v>3297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2695</v>
      </c>
      <c r="J826" s="65" t="s">
        <v>1550</v>
      </c>
      <c r="K826" s="66" t="s">
        <v>4077</v>
      </c>
      <c r="L826" s="67"/>
      <c r="M826" s="63" t="s">
        <v>3297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4058</v>
      </c>
      <c r="D827" s="59" t="s">
        <v>3298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2695</v>
      </c>
      <c r="J827" s="65" t="s">
        <v>1550</v>
      </c>
      <c r="K827" s="66" t="s">
        <v>4077</v>
      </c>
      <c r="L827" s="67"/>
      <c r="M827" s="63" t="s">
        <v>3298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4058</v>
      </c>
      <c r="D828" s="59" t="s">
        <v>3299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2695</v>
      </c>
      <c r="J828" s="65" t="s">
        <v>1550</v>
      </c>
      <c r="K828" s="66" t="s">
        <v>4077</v>
      </c>
      <c r="L828" s="67"/>
      <c r="M828" s="63" t="s">
        <v>3299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4058</v>
      </c>
      <c r="D829" s="59" t="s">
        <v>3300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2695</v>
      </c>
      <c r="J829" s="65" t="s">
        <v>1550</v>
      </c>
      <c r="K829" s="66" t="s">
        <v>4077</v>
      </c>
      <c r="L829" s="67"/>
      <c r="M829" s="63" t="s">
        <v>3300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4058</v>
      </c>
      <c r="D830" s="59" t="s">
        <v>3301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2695</v>
      </c>
      <c r="J830" s="65" t="s">
        <v>1550</v>
      </c>
      <c r="K830" s="66" t="s">
        <v>4077</v>
      </c>
      <c r="L830" s="67"/>
      <c r="M830" s="63" t="s">
        <v>3301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4058</v>
      </c>
      <c r="D831" s="59" t="s">
        <v>3302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2695</v>
      </c>
      <c r="J831" s="65" t="s">
        <v>1550</v>
      </c>
      <c r="K831" s="66" t="s">
        <v>4077</v>
      </c>
      <c r="L831" s="67"/>
      <c r="M831" s="63" t="s">
        <v>3302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4058</v>
      </c>
      <c r="D832" s="59" t="s">
        <v>3303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2695</v>
      </c>
      <c r="J832" s="65" t="s">
        <v>1550</v>
      </c>
      <c r="K832" s="66" t="s">
        <v>4077</v>
      </c>
      <c r="L832" s="67"/>
      <c r="M832" s="63" t="s">
        <v>3303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4058</v>
      </c>
      <c r="D833" s="59" t="s">
        <v>3304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2695</v>
      </c>
      <c r="J833" s="65" t="s">
        <v>1550</v>
      </c>
      <c r="K833" s="66" t="s">
        <v>4077</v>
      </c>
      <c r="L833" s="67"/>
      <c r="M833" s="63" t="s">
        <v>3304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4058</v>
      </c>
      <c r="D834" s="59" t="s">
        <v>3305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2695</v>
      </c>
      <c r="J834" s="65" t="s">
        <v>1550</v>
      </c>
      <c r="K834" s="66" t="s">
        <v>4077</v>
      </c>
      <c r="L834" s="67"/>
      <c r="M834" s="63" t="s">
        <v>3305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4058</v>
      </c>
      <c r="D835" s="59" t="s">
        <v>3306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2695</v>
      </c>
      <c r="J835" s="65" t="s">
        <v>1550</v>
      </c>
      <c r="K835" s="66" t="s">
        <v>4077</v>
      </c>
      <c r="L835" s="67"/>
      <c r="M835" s="63" t="s">
        <v>3306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4058</v>
      </c>
      <c r="D836" s="59" t="s">
        <v>3307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2695</v>
      </c>
      <c r="J836" s="65" t="s">
        <v>1550</v>
      </c>
      <c r="K836" s="66" t="s">
        <v>4077</v>
      </c>
      <c r="L836" s="67"/>
      <c r="M836" s="63" t="s">
        <v>3307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4058</v>
      </c>
      <c r="D837" s="59" t="s">
        <v>3308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2695</v>
      </c>
      <c r="J837" s="65" t="s">
        <v>1550</v>
      </c>
      <c r="K837" s="66" t="s">
        <v>4077</v>
      </c>
      <c r="L837" s="67"/>
      <c r="M837" s="63" t="s">
        <v>3308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4058</v>
      </c>
      <c r="D838" s="59" t="s">
        <v>3309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2695</v>
      </c>
      <c r="J838" s="65" t="s">
        <v>1550</v>
      </c>
      <c r="K838" s="66" t="s">
        <v>4077</v>
      </c>
      <c r="L838" s="67"/>
      <c r="M838" s="63" t="s">
        <v>3309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4058</v>
      </c>
      <c r="D839" s="59" t="s">
        <v>3310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2695</v>
      </c>
      <c r="J839" s="65" t="s">
        <v>1550</v>
      </c>
      <c r="K839" s="66" t="s">
        <v>4077</v>
      </c>
      <c r="L839" s="67"/>
      <c r="M839" s="63" t="s">
        <v>3310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4058</v>
      </c>
      <c r="D840" s="59" t="s">
        <v>3311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2695</v>
      </c>
      <c r="J840" s="65" t="s">
        <v>1550</v>
      </c>
      <c r="K840" s="66" t="s">
        <v>4077</v>
      </c>
      <c r="L840" s="67"/>
      <c r="M840" s="63" t="s">
        <v>3311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4058</v>
      </c>
      <c r="D841" s="59" t="s">
        <v>3312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2695</v>
      </c>
      <c r="J841" s="65" t="s">
        <v>1550</v>
      </c>
      <c r="K841" s="66" t="s">
        <v>4077</v>
      </c>
      <c r="L841" s="67"/>
      <c r="M841" s="63" t="s">
        <v>3312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4058</v>
      </c>
      <c r="D842" s="59" t="s">
        <v>3313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2695</v>
      </c>
      <c r="J842" s="65" t="s">
        <v>1550</v>
      </c>
      <c r="K842" s="66" t="s">
        <v>4077</v>
      </c>
      <c r="L842" s="67"/>
      <c r="M842" s="63" t="s">
        <v>3313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4058</v>
      </c>
      <c r="D843" s="59" t="s">
        <v>3314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2695</v>
      </c>
      <c r="J843" s="65" t="s">
        <v>1550</v>
      </c>
      <c r="K843" s="66" t="s">
        <v>4077</v>
      </c>
      <c r="L843" s="67"/>
      <c r="M843" s="63" t="s">
        <v>3314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4058</v>
      </c>
      <c r="D844" s="59" t="s">
        <v>3315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2695</v>
      </c>
      <c r="J844" s="65" t="s">
        <v>1550</v>
      </c>
      <c r="K844" s="66" t="s">
        <v>4077</v>
      </c>
      <c r="L844" s="67"/>
      <c r="M844" s="63" t="s">
        <v>3315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4058</v>
      </c>
      <c r="D845" s="59" t="s">
        <v>3316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2695</v>
      </c>
      <c r="J845" s="65" t="s">
        <v>1550</v>
      </c>
      <c r="K845" s="66" t="s">
        <v>4077</v>
      </c>
      <c r="L845" s="67"/>
      <c r="M845" s="63" t="s">
        <v>3316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4058</v>
      </c>
      <c r="D846" s="59" t="s">
        <v>3317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2695</v>
      </c>
      <c r="J846" s="65" t="s">
        <v>1550</v>
      </c>
      <c r="K846" s="66" t="s">
        <v>4077</v>
      </c>
      <c r="L846" s="67"/>
      <c r="M846" s="63" t="s">
        <v>3317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4058</v>
      </c>
      <c r="D847" s="59" t="s">
        <v>3318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2695</v>
      </c>
      <c r="J847" s="65" t="s">
        <v>1550</v>
      </c>
      <c r="K847" s="66" t="s">
        <v>4077</v>
      </c>
      <c r="L847" s="67"/>
      <c r="M847" s="63" t="s">
        <v>3318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4058</v>
      </c>
      <c r="D848" s="59" t="s">
        <v>3319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2695</v>
      </c>
      <c r="J848" s="65" t="s">
        <v>1550</v>
      </c>
      <c r="K848" s="66" t="s">
        <v>4077</v>
      </c>
      <c r="L848" s="67"/>
      <c r="M848" s="63" t="s">
        <v>3319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4058</v>
      </c>
      <c r="D849" s="59" t="s">
        <v>3320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2695</v>
      </c>
      <c r="J849" s="65" t="s">
        <v>1550</v>
      </c>
      <c r="K849" s="66" t="s">
        <v>4077</v>
      </c>
      <c r="L849" s="67"/>
      <c r="M849" s="63" t="s">
        <v>3320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4058</v>
      </c>
      <c r="D850" s="59" t="s">
        <v>3321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2695</v>
      </c>
      <c r="J850" s="65" t="s">
        <v>1550</v>
      </c>
      <c r="K850" s="66" t="s">
        <v>4077</v>
      </c>
      <c r="L850" s="67"/>
      <c r="M850" s="63" t="s">
        <v>3321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4058</v>
      </c>
      <c r="D851" s="59" t="s">
        <v>3322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2695</v>
      </c>
      <c r="J851" s="65" t="s">
        <v>1550</v>
      </c>
      <c r="K851" s="66" t="s">
        <v>4077</v>
      </c>
      <c r="L851" s="67"/>
      <c r="M851" s="63" t="s">
        <v>3322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4058</v>
      </c>
      <c r="D852" s="59" t="s">
        <v>3323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2695</v>
      </c>
      <c r="J852" s="65" t="s">
        <v>1550</v>
      </c>
      <c r="K852" s="66" t="s">
        <v>4077</v>
      </c>
      <c r="L852" s="67"/>
      <c r="M852" s="63" t="s">
        <v>3323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4058</v>
      </c>
      <c r="D853" s="59" t="s">
        <v>3324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2695</v>
      </c>
      <c r="J853" s="65" t="s">
        <v>1550</v>
      </c>
      <c r="K853" s="66" t="s">
        <v>4077</v>
      </c>
      <c r="L853" s="67"/>
      <c r="M853" s="63" t="s">
        <v>3324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4058</v>
      </c>
      <c r="D854" s="59" t="s">
        <v>3325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2695</v>
      </c>
      <c r="J854" s="65" t="s">
        <v>1550</v>
      </c>
      <c r="K854" s="66" t="s">
        <v>4077</v>
      </c>
      <c r="L854" s="67"/>
      <c r="M854" s="63" t="s">
        <v>3325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4058</v>
      </c>
      <c r="D855" s="59" t="s">
        <v>3326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2695</v>
      </c>
      <c r="J855" s="65" t="s">
        <v>1550</v>
      </c>
      <c r="K855" s="66" t="s">
        <v>4077</v>
      </c>
      <c r="L855" s="67"/>
      <c r="M855" s="63" t="s">
        <v>3326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4058</v>
      </c>
      <c r="D856" s="59" t="s">
        <v>3327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2695</v>
      </c>
      <c r="J856" s="65" t="s">
        <v>1550</v>
      </c>
      <c r="K856" s="66" t="s">
        <v>4077</v>
      </c>
      <c r="L856" s="67"/>
      <c r="M856" s="63" t="s">
        <v>3327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4058</v>
      </c>
      <c r="D857" s="59" t="s">
        <v>3328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4077</v>
      </c>
      <c r="L857" s="67"/>
      <c r="M857" s="63" t="s">
        <v>3328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4058</v>
      </c>
      <c r="D858" s="59" t="s">
        <v>3329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4077</v>
      </c>
      <c r="L858" s="67"/>
      <c r="M858" s="63" t="s">
        <v>3329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4058</v>
      </c>
      <c r="D859" s="59" t="s">
        <v>3330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4077</v>
      </c>
      <c r="L859" s="67"/>
      <c r="M859" s="63" t="s">
        <v>3330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4058</v>
      </c>
      <c r="D860" s="59" t="s">
        <v>3331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2695</v>
      </c>
      <c r="J860" s="65" t="s">
        <v>1550</v>
      </c>
      <c r="K860" s="66" t="s">
        <v>4077</v>
      </c>
      <c r="L860" s="67"/>
      <c r="M860" s="63" t="s">
        <v>3331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4058</v>
      </c>
      <c r="D861" s="59" t="s">
        <v>3332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2695</v>
      </c>
      <c r="J861" s="65" t="s">
        <v>1550</v>
      </c>
      <c r="K861" s="66" t="s">
        <v>4077</v>
      </c>
      <c r="L861" s="67"/>
      <c r="M861" s="63" t="s">
        <v>3332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4058</v>
      </c>
      <c r="D862" s="59" t="s">
        <v>3333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2695</v>
      </c>
      <c r="J862" s="65" t="s">
        <v>1550</v>
      </c>
      <c r="K862" s="66" t="s">
        <v>4077</v>
      </c>
      <c r="L862" s="67"/>
      <c r="M862" s="63" t="s">
        <v>3333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4058</v>
      </c>
      <c r="D863" s="59" t="s">
        <v>3334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2695</v>
      </c>
      <c r="J863" s="65" t="s">
        <v>1550</v>
      </c>
      <c r="K863" s="66" t="s">
        <v>4077</v>
      </c>
      <c r="L863" s="67"/>
      <c r="M863" s="63" t="s">
        <v>3334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4058</v>
      </c>
      <c r="D864" s="59" t="s">
        <v>3335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2695</v>
      </c>
      <c r="J864" s="65" t="s">
        <v>1550</v>
      </c>
      <c r="K864" s="66" t="s">
        <v>4077</v>
      </c>
      <c r="L864" s="67"/>
      <c r="M864" s="63" t="s">
        <v>3335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4058</v>
      </c>
      <c r="D865" s="59" t="s">
        <v>3336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2695</v>
      </c>
      <c r="J865" s="65" t="s">
        <v>1550</v>
      </c>
      <c r="K865" s="66" t="s">
        <v>4077</v>
      </c>
      <c r="L865" s="67"/>
      <c r="M865" s="63" t="s">
        <v>3336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4057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4077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4057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4077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4057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4077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4057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4077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4057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4077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4057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4077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4057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4077</v>
      </c>
      <c r="L872" s="67"/>
      <c r="M872" s="63" t="s">
        <v>3474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4057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4077</v>
      </c>
      <c r="L873" s="67"/>
      <c r="M873" s="63" t="s">
        <v>3475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4057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4077</v>
      </c>
      <c r="L874" s="67"/>
      <c r="M874" s="63" t="s">
        <v>3476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4058</v>
      </c>
      <c r="D875" s="59" t="s">
        <v>3337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4077</v>
      </c>
      <c r="L875" s="67"/>
      <c r="M875" s="63" t="s">
        <v>3337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4057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4077</v>
      </c>
      <c r="L876" s="67"/>
      <c r="M876" s="63" t="s">
        <v>3477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4058</v>
      </c>
      <c r="D877" s="59" t="s">
        <v>3338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4077</v>
      </c>
      <c r="L877" s="67"/>
      <c r="M877" s="63" t="s">
        <v>3338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4057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4077</v>
      </c>
      <c r="L878" s="67"/>
      <c r="M878" s="63" t="s">
        <v>3478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4057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4077</v>
      </c>
      <c r="L879" s="67"/>
      <c r="M879" s="63" t="s">
        <v>3479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4057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4077</v>
      </c>
      <c r="L880" s="67"/>
      <c r="M880" s="63" t="s">
        <v>3480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4058</v>
      </c>
      <c r="D881" s="59" t="s">
        <v>3339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4077</v>
      </c>
      <c r="L881" s="67"/>
      <c r="M881" s="63" t="s">
        <v>3339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4057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4077</v>
      </c>
      <c r="L882" s="67"/>
      <c r="M882" s="63" t="s">
        <v>3481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4057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4077</v>
      </c>
      <c r="L883" s="67"/>
      <c r="M883" s="63" t="s">
        <v>3482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4057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4077</v>
      </c>
      <c r="L884" s="67"/>
      <c r="M884" s="63" t="s">
        <v>3483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4057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4077</v>
      </c>
      <c r="L885" s="67"/>
      <c r="M885" s="63" t="s">
        <v>3484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4057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4077</v>
      </c>
      <c r="L886" s="67"/>
      <c r="M886" s="63" t="s">
        <v>3485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4057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4077</v>
      </c>
      <c r="L887" s="67"/>
      <c r="M887" s="63" t="s">
        <v>3486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4057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4077</v>
      </c>
      <c r="L888" s="67"/>
      <c r="M888" s="63" t="s">
        <v>3487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4057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4077</v>
      </c>
      <c r="L889" s="67"/>
      <c r="M889" s="63" t="s">
        <v>3488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4057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4077</v>
      </c>
      <c r="L890" s="67"/>
      <c r="M890" s="63" t="s">
        <v>3489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4057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4077</v>
      </c>
      <c r="L891" s="67"/>
      <c r="M891" s="63" t="s">
        <v>3490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4057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4077</v>
      </c>
      <c r="L892" s="67"/>
      <c r="M892" s="63" t="s">
        <v>3491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4057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4077</v>
      </c>
      <c r="L893" s="67"/>
      <c r="M893" s="63" t="s">
        <v>3492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4057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4077</v>
      </c>
      <c r="L894" s="67"/>
      <c r="M894" s="63" t="s">
        <v>3493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4057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4077</v>
      </c>
      <c r="L895" s="67"/>
      <c r="M895" s="63" t="s">
        <v>3494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4057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4077</v>
      </c>
      <c r="L896" s="67"/>
      <c r="M896" s="63" t="s">
        <v>3495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4057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4077</v>
      </c>
      <c r="L897" s="67"/>
      <c r="M897" s="63" t="s">
        <v>3496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4057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4077</v>
      </c>
      <c r="L898" s="67"/>
      <c r="M898" s="63" t="s">
        <v>3497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4057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4077</v>
      </c>
      <c r="L899" s="67"/>
      <c r="M899" s="63" t="s">
        <v>3498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4057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4077</v>
      </c>
      <c r="L900" s="67"/>
      <c r="M900" s="63" t="s">
        <v>3499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4057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4077</v>
      </c>
      <c r="L901" s="67"/>
      <c r="M901" s="63" t="s">
        <v>3500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4057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4077</v>
      </c>
      <c r="L902" s="67"/>
      <c r="M902" s="63" t="s">
        <v>3501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4057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4077</v>
      </c>
      <c r="L903" s="67"/>
      <c r="M903" s="63" t="s">
        <v>3502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4057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4077</v>
      </c>
      <c r="L904" s="67"/>
      <c r="M904" s="63" t="s">
        <v>3503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4057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4077</v>
      </c>
      <c r="L905" s="67"/>
      <c r="M905" s="63" t="s">
        <v>3504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4057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4077</v>
      </c>
      <c r="L906" s="67"/>
      <c r="M906" s="63" t="s">
        <v>3505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4057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4077</v>
      </c>
      <c r="L907" s="67"/>
      <c r="M907" s="63" t="s">
        <v>3506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4057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4077</v>
      </c>
      <c r="L908" s="67"/>
      <c r="M908" s="63" t="s">
        <v>3507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4057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4077</v>
      </c>
      <c r="L909" s="67"/>
      <c r="M909" s="63" t="s">
        <v>3508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4057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4077</v>
      </c>
      <c r="L910" s="67"/>
      <c r="M910" s="63" t="s">
        <v>3509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4057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4077</v>
      </c>
      <c r="L911" s="67"/>
      <c r="M911" s="63" t="s">
        <v>3510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4057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4077</v>
      </c>
      <c r="L912" s="67"/>
      <c r="M912" s="63" t="s">
        <v>3511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4057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4077</v>
      </c>
      <c r="L913" s="67"/>
      <c r="M913" s="63" t="s">
        <v>3512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4057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4077</v>
      </c>
      <c r="L914" s="67"/>
      <c r="M914" s="63" t="s">
        <v>3513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4057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4077</v>
      </c>
      <c r="L915" s="67"/>
      <c r="M915" s="63" t="s">
        <v>3514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4057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4077</v>
      </c>
      <c r="L916" s="67"/>
      <c r="M916" s="63" t="s">
        <v>3515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4057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4077</v>
      </c>
      <c r="L917" s="67"/>
      <c r="M917" s="63" t="s">
        <v>3516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4057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4077</v>
      </c>
      <c r="L918" s="67"/>
      <c r="M918" s="63" t="s">
        <v>3517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4058</v>
      </c>
      <c r="D919" s="59" t="s">
        <v>3340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4077</v>
      </c>
      <c r="L919" s="67"/>
      <c r="M919" s="63" t="s">
        <v>3340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4057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4077</v>
      </c>
      <c r="L920" s="67"/>
      <c r="M920" s="63" t="s">
        <v>3518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4057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4077</v>
      </c>
      <c r="L921" s="67"/>
      <c r="M921" s="63" t="s">
        <v>3519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4057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4077</v>
      </c>
      <c r="L922" s="67"/>
      <c r="M922" s="63" t="s">
        <v>3520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4057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4077</v>
      </c>
      <c r="L923" s="67"/>
      <c r="M923" s="63" t="s">
        <v>3521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4057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4077</v>
      </c>
      <c r="L924" s="67"/>
      <c r="M924" s="63" t="s">
        <v>3522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4057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4077</v>
      </c>
      <c r="L925" s="67"/>
      <c r="M925" s="63" t="s">
        <v>3523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4057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4077</v>
      </c>
      <c r="L926" s="67"/>
      <c r="M926" s="63" t="s">
        <v>3524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4057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4077</v>
      </c>
      <c r="L927" s="67"/>
      <c r="M927" s="63" t="s">
        <v>3525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4057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4077</v>
      </c>
      <c r="L928" s="67"/>
      <c r="M928" s="63" t="s">
        <v>3526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4057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4077</v>
      </c>
      <c r="L929" s="67"/>
      <c r="M929" s="63" t="s">
        <v>3527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4057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4077</v>
      </c>
      <c r="L930" s="67"/>
      <c r="M930" s="63" t="s">
        <v>3528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4057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4077</v>
      </c>
      <c r="L931" s="67"/>
      <c r="M931" s="63" t="s">
        <v>3529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4057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4077</v>
      </c>
      <c r="L932" s="67"/>
      <c r="M932" s="63" t="s">
        <v>3530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4057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4077</v>
      </c>
      <c r="L933" s="67"/>
      <c r="M933" s="63" t="s">
        <v>3531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4057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4077</v>
      </c>
      <c r="L934" s="67"/>
      <c r="M934" s="63" t="s">
        <v>3532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4057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4077</v>
      </c>
      <c r="L935" s="67"/>
      <c r="M935" s="63" t="s">
        <v>3533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4057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4077</v>
      </c>
      <c r="L936" s="67"/>
      <c r="M936" s="63" t="s">
        <v>3534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4057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4077</v>
      </c>
      <c r="L937" s="67"/>
      <c r="M937" s="63" t="s">
        <v>3535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4057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4077</v>
      </c>
      <c r="L938" s="67"/>
      <c r="M938" s="63" t="s">
        <v>3536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4057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4077</v>
      </c>
      <c r="L939" s="67"/>
      <c r="M939" s="63" t="s">
        <v>3537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4057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4077</v>
      </c>
      <c r="L940" s="67"/>
      <c r="M940" s="63" t="s">
        <v>3538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4057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4077</v>
      </c>
      <c r="L941" s="67"/>
      <c r="M941" s="63" t="s">
        <v>3539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4057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4077</v>
      </c>
      <c r="L942" s="67"/>
      <c r="M942" s="63" t="s">
        <v>3540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4057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4077</v>
      </c>
      <c r="L943" s="67"/>
      <c r="M943" s="63" t="s">
        <v>3541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4057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4077</v>
      </c>
      <c r="L944" s="67"/>
      <c r="M944" s="63" t="s">
        <v>3542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4057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4077</v>
      </c>
      <c r="L945" s="67"/>
      <c r="M945" s="63" t="s">
        <v>3543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4057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4077</v>
      </c>
      <c r="L946" s="67"/>
      <c r="M946" s="63" t="s">
        <v>3544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4057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4077</v>
      </c>
      <c r="L947" s="67"/>
      <c r="M947" s="63" t="s">
        <v>3545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4057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4077</v>
      </c>
      <c r="L948" s="67"/>
      <c r="M948" s="63" t="s">
        <v>3546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4057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4077</v>
      </c>
      <c r="L949" s="67"/>
      <c r="M949" s="63" t="s">
        <v>3547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4057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4077</v>
      </c>
      <c r="L950" s="67"/>
      <c r="M950" s="63" t="s">
        <v>3548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4057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4077</v>
      </c>
      <c r="L951" s="67"/>
      <c r="M951" s="63" t="s">
        <v>3549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4057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4077</v>
      </c>
      <c r="L952" s="67"/>
      <c r="M952" s="63" t="s">
        <v>3550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4057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4077</v>
      </c>
      <c r="L953" s="67"/>
      <c r="M953" s="63" t="s">
        <v>3551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4057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4077</v>
      </c>
      <c r="L954" s="67"/>
      <c r="M954" s="63" t="s">
        <v>3552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4057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4077</v>
      </c>
      <c r="L955" s="67"/>
      <c r="M955" s="63" t="s">
        <v>3553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4058</v>
      </c>
      <c r="D956" s="59" t="s">
        <v>3341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4077</v>
      </c>
      <c r="L956" s="67"/>
      <c r="M956" s="63" t="s">
        <v>3341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4058</v>
      </c>
      <c r="D957" s="59" t="s">
        <v>3342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4077</v>
      </c>
      <c r="L957" s="67"/>
      <c r="M957" s="63" t="s">
        <v>3342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4058</v>
      </c>
      <c r="D958" s="59" t="s">
        <v>3343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4077</v>
      </c>
      <c r="L958" s="67"/>
      <c r="M958" s="63" t="s">
        <v>3343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4057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4077</v>
      </c>
      <c r="L959" s="67"/>
      <c r="M959" s="63" t="s">
        <v>3554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4057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4077</v>
      </c>
      <c r="L960" s="67"/>
      <c r="M960" s="63" t="s">
        <v>3555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4057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4077</v>
      </c>
      <c r="L961" s="67"/>
      <c r="M961" s="63" t="s">
        <v>3556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4057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4077</v>
      </c>
      <c r="L962" s="67"/>
      <c r="M962" s="63" t="s">
        <v>3557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4057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4077</v>
      </c>
      <c r="L963" s="67"/>
      <c r="M963" s="63" t="s">
        <v>3558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4057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4077</v>
      </c>
      <c r="L964" s="67"/>
      <c r="M964" s="63" t="s">
        <v>3559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4057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4077</v>
      </c>
      <c r="L965" s="67"/>
      <c r="M965" s="63" t="s">
        <v>3560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4057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4077</v>
      </c>
      <c r="L966" s="67"/>
      <c r="M966" s="63" t="s">
        <v>3561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4057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4077</v>
      </c>
      <c r="L967" s="67"/>
      <c r="M967" s="63" t="s">
        <v>3562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4057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4077</v>
      </c>
      <c r="L968" s="67"/>
      <c r="M968" s="63" t="s">
        <v>3563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4057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4077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4058</v>
      </c>
      <c r="D970" s="59" t="s">
        <v>3344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4077</v>
      </c>
      <c r="L970" s="67"/>
      <c r="M970" s="63" t="s">
        <v>3344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4057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4077</v>
      </c>
      <c r="L971" s="67"/>
      <c r="M971" s="63" t="s">
        <v>3564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4057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4077</v>
      </c>
      <c r="L972" s="67"/>
      <c r="M972" s="63" t="s">
        <v>3565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4057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4077</v>
      </c>
      <c r="L973" s="67"/>
      <c r="M973" s="63" t="s">
        <v>3566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4057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4077</v>
      </c>
      <c r="L974" s="67"/>
      <c r="M974" s="63" t="s">
        <v>3567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4057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4077</v>
      </c>
      <c r="L975" s="67"/>
      <c r="M975" s="63" t="s">
        <v>3568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4057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4077</v>
      </c>
      <c r="L976" s="67"/>
      <c r="M976" s="63" t="s">
        <v>3569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4058</v>
      </c>
      <c r="D977" s="59" t="s">
        <v>3345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4077</v>
      </c>
      <c r="L977" s="67"/>
      <c r="M977" s="63" t="s">
        <v>3345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4058</v>
      </c>
      <c r="D978" s="59" t="s">
        <v>3346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4077</v>
      </c>
      <c r="L978" s="67"/>
      <c r="M978" s="63" t="s">
        <v>3346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4058</v>
      </c>
      <c r="D979" s="59" t="s">
        <v>3347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4077</v>
      </c>
      <c r="L979" s="67"/>
      <c r="M979" s="63" t="s">
        <v>3347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4058</v>
      </c>
      <c r="D980" s="59" t="s">
        <v>3348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4077</v>
      </c>
      <c r="L980" s="67"/>
      <c r="M980" s="63" t="s">
        <v>3348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4058</v>
      </c>
      <c r="D981" s="59" t="s">
        <v>3349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4077</v>
      </c>
      <c r="L981" s="67"/>
      <c r="M981" s="63" t="s">
        <v>3349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4058</v>
      </c>
      <c r="D982" s="59" t="s">
        <v>3350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4077</v>
      </c>
      <c r="L982" s="67"/>
      <c r="M982" s="63" t="s">
        <v>3350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4058</v>
      </c>
      <c r="D983" s="59" t="s">
        <v>3351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4077</v>
      </c>
      <c r="L983" s="67"/>
      <c r="M983" s="63" t="s">
        <v>3351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4058</v>
      </c>
      <c r="D984" s="59" t="s">
        <v>3352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4077</v>
      </c>
      <c r="L984" s="67"/>
      <c r="M984" s="63" t="s">
        <v>3352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4058</v>
      </c>
      <c r="D985" s="59" t="s">
        <v>3353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4077</v>
      </c>
      <c r="L985" s="67"/>
      <c r="M985" s="63" t="s">
        <v>3353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4058</v>
      </c>
      <c r="D986" s="59" t="s">
        <v>3354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4077</v>
      </c>
      <c r="L986" s="67"/>
      <c r="M986" s="63" t="s">
        <v>3354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4058</v>
      </c>
      <c r="D987" s="59" t="s">
        <v>3355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4077</v>
      </c>
      <c r="L987" s="67"/>
      <c r="M987" s="63" t="s">
        <v>3355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4057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4077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4058</v>
      </c>
      <c r="D989" s="59" t="s">
        <v>3356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4077</v>
      </c>
      <c r="L989" s="67"/>
      <c r="M989" s="63" t="s">
        <v>3356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4058</v>
      </c>
      <c r="D990" s="59" t="s">
        <v>3357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4077</v>
      </c>
      <c r="L990" s="67"/>
      <c r="M990" s="63" t="s">
        <v>3357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4058</v>
      </c>
      <c r="D991" s="59" t="s">
        <v>3358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4077</v>
      </c>
      <c r="L991" s="67"/>
      <c r="M991" s="63" t="s">
        <v>3358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4058</v>
      </c>
      <c r="D992" s="59" t="s">
        <v>3359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4077</v>
      </c>
      <c r="L992" s="67"/>
      <c r="M992" s="63" t="s">
        <v>3359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4058</v>
      </c>
      <c r="D993" s="59" t="s">
        <v>3360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4077</v>
      </c>
      <c r="L993" s="67"/>
      <c r="M993" s="63" t="s">
        <v>3360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4058</v>
      </c>
      <c r="D994" s="59" t="s">
        <v>3361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4077</v>
      </c>
      <c r="L994" s="67"/>
      <c r="M994" s="63" t="s">
        <v>3361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4058</v>
      </c>
      <c r="D995" s="59" t="s">
        <v>3362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4077</v>
      </c>
      <c r="L995" s="67"/>
      <c r="M995" s="63" t="s">
        <v>3362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4058</v>
      </c>
      <c r="D996" s="59" t="s">
        <v>3363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4077</v>
      </c>
      <c r="L996" s="67"/>
      <c r="M996" s="63" t="s">
        <v>3363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4058</v>
      </c>
      <c r="D997" s="59" t="s">
        <v>3364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4077</v>
      </c>
      <c r="L997" s="67"/>
      <c r="M997" s="63" t="s">
        <v>3364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4058</v>
      </c>
      <c r="D998" s="59" t="s">
        <v>3365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4077</v>
      </c>
      <c r="L998" s="67"/>
      <c r="M998" s="63" t="s">
        <v>3365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4058</v>
      </c>
      <c r="D999" s="59" t="s">
        <v>3366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4077</v>
      </c>
      <c r="L999" s="67"/>
      <c r="M999" s="63" t="s">
        <v>3366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4058</v>
      </c>
      <c r="D1000" s="59" t="s">
        <v>3367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4077</v>
      </c>
      <c r="L1000" s="67"/>
      <c r="M1000" s="63" t="s">
        <v>3367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4058</v>
      </c>
      <c r="D1001" s="59" t="s">
        <v>3368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4077</v>
      </c>
      <c r="L1001" s="67"/>
      <c r="M1001" s="63" t="s">
        <v>3368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4058</v>
      </c>
      <c r="D1002" s="59" t="s">
        <v>3369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4077</v>
      </c>
      <c r="L1002" s="67"/>
      <c r="M1002" s="63" t="s">
        <v>3369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4058</v>
      </c>
      <c r="D1003" s="59" t="s">
        <v>3370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4077</v>
      </c>
      <c r="L1003" s="67"/>
      <c r="M1003" s="63" t="s">
        <v>3370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4058</v>
      </c>
      <c r="D1004" s="59" t="s">
        <v>3371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4077</v>
      </c>
      <c r="L1004" s="67"/>
      <c r="M1004" s="63" t="s">
        <v>3371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4058</v>
      </c>
      <c r="D1005" s="59" t="s">
        <v>3372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4077</v>
      </c>
      <c r="L1005" s="67"/>
      <c r="M1005" s="63" t="s">
        <v>3372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4058</v>
      </c>
      <c r="D1006" s="59" t="s">
        <v>3373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4077</v>
      </c>
      <c r="L1006" s="67"/>
      <c r="M1006" s="63" t="s">
        <v>3373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4058</v>
      </c>
      <c r="D1007" s="59" t="s">
        <v>3374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4077</v>
      </c>
      <c r="L1007" s="67"/>
      <c r="M1007" s="63" t="s">
        <v>3374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4058</v>
      </c>
      <c r="D1008" s="59" t="s">
        <v>3375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4077</v>
      </c>
      <c r="L1008" s="67"/>
      <c r="M1008" s="63" t="s">
        <v>3375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4058</v>
      </c>
      <c r="D1009" s="59" t="s">
        <v>3376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4077</v>
      </c>
      <c r="L1009" s="67"/>
      <c r="M1009" s="63" t="s">
        <v>3376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4058</v>
      </c>
      <c r="D1010" s="59" t="s">
        <v>3377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4077</v>
      </c>
      <c r="L1010" s="67"/>
      <c r="M1010" s="63" t="s">
        <v>3377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4057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4077</v>
      </c>
      <c r="L1011" s="67"/>
      <c r="M1011" s="63" t="s">
        <v>3570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4058</v>
      </c>
      <c r="D1012" s="59" t="s">
        <v>3378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4077</v>
      </c>
      <c r="L1012" s="67"/>
      <c r="M1012" s="63" t="s">
        <v>3378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4058</v>
      </c>
      <c r="D1013" s="59" t="s">
        <v>3379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4077</v>
      </c>
      <c r="L1013" s="67"/>
      <c r="M1013" s="63" t="s">
        <v>3379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4058</v>
      </c>
      <c r="D1014" s="59" t="s">
        <v>3380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4077</v>
      </c>
      <c r="L1014" s="67"/>
      <c r="M1014" s="63" t="s">
        <v>3380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4057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4077</v>
      </c>
      <c r="L1015" s="67"/>
      <c r="M1015" s="63" t="s">
        <v>3571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4058</v>
      </c>
      <c r="D1016" s="59" t="s">
        <v>3381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4077</v>
      </c>
      <c r="L1016" s="67"/>
      <c r="M1016" s="63" t="s">
        <v>3381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4058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4077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4057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4077</v>
      </c>
      <c r="L1018" s="67"/>
      <c r="M1018" s="63" t="s">
        <v>3572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4058</v>
      </c>
      <c r="D1019" s="59" t="s">
        <v>3382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4077</v>
      </c>
      <c r="L1019" s="67"/>
      <c r="M1019" s="63" t="s">
        <v>3382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4057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4077</v>
      </c>
      <c r="L1020" s="67"/>
      <c r="M1020" s="63" t="s">
        <v>3573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4058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4077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4057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4077</v>
      </c>
      <c r="L1022" s="67"/>
      <c r="M1022" s="63" t="s">
        <v>3574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4058</v>
      </c>
      <c r="D1023" s="59" t="s">
        <v>3383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4077</v>
      </c>
      <c r="L1023" s="67"/>
      <c r="M1023" s="63" t="s">
        <v>3383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4057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4077</v>
      </c>
      <c r="L1024" s="67"/>
      <c r="M1024" s="63" t="s">
        <v>3575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4057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4077</v>
      </c>
      <c r="L1025" s="67"/>
      <c r="M1025" s="63" t="s">
        <v>3576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4058</v>
      </c>
      <c r="D1026" s="59" t="s">
        <v>3384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4077</v>
      </c>
      <c r="L1026" s="67"/>
      <c r="M1026" s="63" t="s">
        <v>3384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4057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4077</v>
      </c>
      <c r="L1027" s="67"/>
      <c r="M1027" s="63" t="s">
        <v>3577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4058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4077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4057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4077</v>
      </c>
      <c r="L1029" s="67"/>
      <c r="M1029" s="63" t="s">
        <v>3578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4058</v>
      </c>
      <c r="D1030" s="59" t="s">
        <v>3385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4077</v>
      </c>
      <c r="L1030" s="67"/>
      <c r="M1030" s="63" t="s">
        <v>3385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4058</v>
      </c>
      <c r="D1031" s="59" t="s">
        <v>3386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2694</v>
      </c>
      <c r="J1031" s="65" t="s">
        <v>1550</v>
      </c>
      <c r="K1031" s="66" t="s">
        <v>4077</v>
      </c>
      <c r="L1031" s="67"/>
      <c r="M1031" s="63" t="s">
        <v>3386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4058</v>
      </c>
      <c r="D1032" s="59" t="s">
        <v>3387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2695</v>
      </c>
      <c r="J1032" s="65" t="s">
        <v>1550</v>
      </c>
      <c r="K1032" s="66" t="s">
        <v>4077</v>
      </c>
      <c r="L1032" s="67"/>
      <c r="M1032" s="63" t="s">
        <v>3387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4058</v>
      </c>
      <c r="D1033" s="59" t="s">
        <v>3388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2694</v>
      </c>
      <c r="J1033" s="65" t="s">
        <v>1550</v>
      </c>
      <c r="K1033" s="66" t="s">
        <v>4077</v>
      </c>
      <c r="L1033" s="67"/>
      <c r="M1033" s="63" t="s">
        <v>3388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4058</v>
      </c>
      <c r="D1034" s="59" t="s">
        <v>3389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2695</v>
      </c>
      <c r="J1034" s="65" t="s">
        <v>1550</v>
      </c>
      <c r="K1034" s="66" t="s">
        <v>4077</v>
      </c>
      <c r="L1034" s="67"/>
      <c r="M1034" s="63" t="s">
        <v>3389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4058</v>
      </c>
      <c r="D1035" s="59" t="s">
        <v>3390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2694</v>
      </c>
      <c r="J1035" s="65" t="s">
        <v>1550</v>
      </c>
      <c r="K1035" s="66" t="s">
        <v>4077</v>
      </c>
      <c r="L1035" s="67"/>
      <c r="M1035" s="63" t="s">
        <v>3390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4058</v>
      </c>
      <c r="D1036" s="59" t="s">
        <v>3391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2694</v>
      </c>
      <c r="J1036" s="65" t="s">
        <v>1550</v>
      </c>
      <c r="K1036" s="66" t="s">
        <v>4077</v>
      </c>
      <c r="L1036" s="67"/>
      <c r="M1036" s="63" t="s">
        <v>3391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4058</v>
      </c>
      <c r="D1037" s="59" t="s">
        <v>3392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2694</v>
      </c>
      <c r="J1037" s="65" t="s">
        <v>1550</v>
      </c>
      <c r="K1037" s="66" t="s">
        <v>4077</v>
      </c>
      <c r="L1037" s="67"/>
      <c r="M1037" s="63" t="s">
        <v>3392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4058</v>
      </c>
      <c r="D1038" s="59" t="s">
        <v>3393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2695</v>
      </c>
      <c r="J1038" s="65" t="s">
        <v>1550</v>
      </c>
      <c r="K1038" s="66" t="s">
        <v>4077</v>
      </c>
      <c r="L1038" s="67"/>
      <c r="M1038" s="63" t="s">
        <v>3393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4058</v>
      </c>
      <c r="D1039" s="59" t="s">
        <v>3394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4077</v>
      </c>
      <c r="L1039" s="67"/>
      <c r="M1039" s="63" t="s">
        <v>3394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4058</v>
      </c>
      <c r="D1040" s="59" t="s">
        <v>3395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4077</v>
      </c>
      <c r="L1040" s="67"/>
      <c r="M1040" s="63" t="s">
        <v>3395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4057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4077</v>
      </c>
      <c r="L1041" s="67"/>
      <c r="M1041" s="63" t="s">
        <v>3579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4057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4077</v>
      </c>
      <c r="L1042" s="67"/>
      <c r="M1042" s="63" t="s">
        <v>3580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4057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4077</v>
      </c>
      <c r="L1043" s="67"/>
      <c r="M1043" s="63" t="s">
        <v>3581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4057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4077</v>
      </c>
      <c r="L1044" s="67"/>
      <c r="M1044" s="63" t="s">
        <v>3582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4057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4077</v>
      </c>
      <c r="L1045" s="67"/>
      <c r="M1045" s="63" t="s">
        <v>3583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4057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4077</v>
      </c>
      <c r="L1046" s="67"/>
      <c r="M1046" s="63" t="s">
        <v>3584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4057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4077</v>
      </c>
      <c r="L1047" s="67"/>
      <c r="M1047" s="63" t="s">
        <v>3585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4057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4077</v>
      </c>
      <c r="L1048" s="67"/>
      <c r="M1048" s="63" t="s">
        <v>3586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4057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4077</v>
      </c>
      <c r="L1049" s="67"/>
      <c r="M1049" s="63" t="s">
        <v>3587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4057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4077</v>
      </c>
      <c r="L1050" s="67"/>
      <c r="M1050" s="63" t="s">
        <v>3588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4057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4077</v>
      </c>
      <c r="L1051" s="67"/>
      <c r="M1051" s="63" t="s">
        <v>3589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4057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4077</v>
      </c>
      <c r="L1052" s="67"/>
      <c r="M1052" s="63" t="s">
        <v>3590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4057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4077</v>
      </c>
      <c r="L1053" s="67"/>
      <c r="M1053" s="63" t="s">
        <v>3591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4057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4077</v>
      </c>
      <c r="L1054" s="67"/>
      <c r="M1054" s="63" t="s">
        <v>3592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4057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4077</v>
      </c>
      <c r="L1055" s="67"/>
      <c r="M1055" s="63" t="s">
        <v>3593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4057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4077</v>
      </c>
      <c r="L1056" s="67"/>
      <c r="M1056" s="63" t="s">
        <v>3594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4057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4077</v>
      </c>
      <c r="L1057" s="67"/>
      <c r="M1057" s="63" t="s">
        <v>3595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4058</v>
      </c>
      <c r="D1058" s="59" t="s">
        <v>3396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4077</v>
      </c>
      <c r="L1058" s="67"/>
      <c r="M1058" s="63" t="s">
        <v>3396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4058</v>
      </c>
      <c r="D1059" s="59" t="s">
        <v>3397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4077</v>
      </c>
      <c r="L1059" s="67"/>
      <c r="M1059" s="63" t="s">
        <v>3397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4057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4077</v>
      </c>
      <c r="L1060" s="67"/>
      <c r="M1060" s="63" t="s">
        <v>3596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4058</v>
      </c>
      <c r="D1061" s="59" t="s">
        <v>3398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4077</v>
      </c>
      <c r="L1061" s="67"/>
      <c r="M1061" s="63" t="s">
        <v>3398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4057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4077</v>
      </c>
      <c r="L1062" s="67"/>
      <c r="M1062" s="63" t="s">
        <v>3597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4057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4077</v>
      </c>
      <c r="L1063" s="67"/>
      <c r="M1063" s="63" t="s">
        <v>3598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4058</v>
      </c>
      <c r="D1064" s="59" t="s">
        <v>3399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4077</v>
      </c>
      <c r="L1064" s="67"/>
      <c r="M1064" s="63" t="s">
        <v>3399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4058</v>
      </c>
      <c r="D1065" s="59" t="s">
        <v>3400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4077</v>
      </c>
      <c r="L1065" s="67"/>
      <c r="M1065" s="63" t="s">
        <v>3400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4058</v>
      </c>
      <c r="D1066" s="59" t="s">
        <v>3401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4077</v>
      </c>
      <c r="L1066" s="67"/>
      <c r="M1066" s="63" t="s">
        <v>3401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4057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4077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4058</v>
      </c>
      <c r="D1068" s="59" t="s">
        <v>3402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4077</v>
      </c>
      <c r="L1068" s="67"/>
      <c r="M1068" s="63" t="s">
        <v>3402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4058</v>
      </c>
      <c r="D1069" s="59" t="s">
        <v>3403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4077</v>
      </c>
      <c r="L1069" s="67"/>
      <c r="M1069" s="63" t="s">
        <v>3403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4057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4077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4058</v>
      </c>
      <c r="D1071" s="59" t="s">
        <v>3404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4077</v>
      </c>
      <c r="L1071" s="67"/>
      <c r="M1071" s="63" t="s">
        <v>3404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4057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4077</v>
      </c>
      <c r="L1072" s="67"/>
      <c r="M1072" s="63" t="s">
        <v>3599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4057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4077</v>
      </c>
      <c r="L1073" s="67"/>
      <c r="M1073" s="63" t="s">
        <v>3600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4057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4077</v>
      </c>
      <c r="L1074" s="67"/>
      <c r="M1074" s="63" t="s">
        <v>3601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4057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4077</v>
      </c>
      <c r="L1075" s="67"/>
      <c r="M1075" s="63" t="s">
        <v>3602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4057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4077</v>
      </c>
      <c r="L1076" s="67"/>
      <c r="M1076" s="63" t="s">
        <v>3603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4057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4077</v>
      </c>
      <c r="L1077" s="67"/>
      <c r="M1077" s="63" t="s">
        <v>3604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4057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4077</v>
      </c>
      <c r="L1078" s="67"/>
      <c r="M1078" s="63" t="s">
        <v>3605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4057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4077</v>
      </c>
      <c r="L1079" s="67"/>
      <c r="M1079" s="63" t="s">
        <v>3606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4057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4077</v>
      </c>
      <c r="L1080" s="67"/>
      <c r="M1080" s="63" t="s">
        <v>3607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4057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4077</v>
      </c>
      <c r="L1081" s="67"/>
      <c r="M1081" s="63" t="s">
        <v>3608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4057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4077</v>
      </c>
      <c r="L1082" s="67"/>
      <c r="M1082" s="63" t="s">
        <v>3609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4058</v>
      </c>
      <c r="D1083" s="59" t="s">
        <v>3405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4077</v>
      </c>
      <c r="L1083" s="67"/>
      <c r="M1083" s="63" t="s">
        <v>3405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4057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4077</v>
      </c>
      <c r="L1084" s="67"/>
      <c r="M1084" s="63" t="s">
        <v>3610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4057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4077</v>
      </c>
      <c r="L1085" s="67"/>
      <c r="M1085" s="63" t="s">
        <v>3611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4057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4077</v>
      </c>
      <c r="L1086" s="67"/>
      <c r="M1086" s="63" t="s">
        <v>3612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4057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4077</v>
      </c>
      <c r="L1087" s="67"/>
      <c r="M1087" s="63" t="s">
        <v>3613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4057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4077</v>
      </c>
      <c r="L1088" s="67"/>
      <c r="M1088" s="63" t="s">
        <v>3614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4057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4077</v>
      </c>
      <c r="L1089" s="67"/>
      <c r="M1089" s="63" t="s">
        <v>3615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4057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4077</v>
      </c>
      <c r="L1090" s="67"/>
      <c r="M1090" s="63" t="s">
        <v>3616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4057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4077</v>
      </c>
      <c r="L1091" s="67"/>
      <c r="M1091" s="63" t="s">
        <v>3617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4057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4077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4057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4077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4057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4077</v>
      </c>
      <c r="L1094" s="67"/>
      <c r="M1094" s="63" t="s">
        <v>3618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4057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4077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4057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4077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4057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4077</v>
      </c>
      <c r="L1097" s="67"/>
      <c r="M1097" s="63" t="s">
        <v>3619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4058</v>
      </c>
      <c r="D1098" s="59" t="s">
        <v>3406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4077</v>
      </c>
      <c r="L1098" s="67"/>
      <c r="M1098" s="63" t="s">
        <v>3406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4058</v>
      </c>
      <c r="D1099" s="59" t="s">
        <v>3407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4077</v>
      </c>
      <c r="L1099" s="67"/>
      <c r="M1099" s="63" t="s">
        <v>3407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4058</v>
      </c>
      <c r="D1100" s="59" t="s">
        <v>3408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4077</v>
      </c>
      <c r="L1100" s="67"/>
      <c r="M1100" s="63" t="s">
        <v>3408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4058</v>
      </c>
      <c r="D1101" s="59" t="s">
        <v>3409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4077</v>
      </c>
      <c r="L1101" s="67"/>
      <c r="M1101" s="63" t="s">
        <v>3409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4057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4077</v>
      </c>
      <c r="L1102" s="67"/>
      <c r="M1102" s="63" t="s">
        <v>3620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4058</v>
      </c>
      <c r="D1103" s="59" t="s">
        <v>3410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4077</v>
      </c>
      <c r="L1103" s="67"/>
      <c r="M1103" s="63" t="s">
        <v>3410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4058</v>
      </c>
      <c r="D1104" s="59" t="s">
        <v>3411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4077</v>
      </c>
      <c r="L1104" s="67"/>
      <c r="M1104" s="63" t="s">
        <v>3411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4057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4077</v>
      </c>
      <c r="L1105" s="67"/>
      <c r="M1105" s="63" t="s">
        <v>3621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4058</v>
      </c>
      <c r="D1106" s="59" t="s">
        <v>3412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4077</v>
      </c>
      <c r="L1106" s="67"/>
      <c r="M1106" s="63" t="s">
        <v>3412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4057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4077</v>
      </c>
      <c r="L1107" s="67"/>
      <c r="M1107" s="63" t="s">
        <v>3622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4057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4077</v>
      </c>
      <c r="L1108" s="67"/>
      <c r="M1108" s="63" t="s">
        <v>3623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4057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4077</v>
      </c>
      <c r="L1109" s="67"/>
      <c r="M1109" s="63" t="s">
        <v>3624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4057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4077</v>
      </c>
      <c r="L1110" s="67"/>
      <c r="M1110" s="63" t="s">
        <v>3625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4058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4077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4058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4077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4057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4077</v>
      </c>
      <c r="L1113" s="67"/>
      <c r="M1113" s="63" t="s">
        <v>3626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4057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4077</v>
      </c>
      <c r="L1114" s="67"/>
      <c r="M1114" s="63" t="s">
        <v>3627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4058</v>
      </c>
      <c r="D1115" s="59" t="s">
        <v>3413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4077</v>
      </c>
      <c r="L1115" s="67"/>
      <c r="M1115" s="63" t="s">
        <v>3413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4057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4077</v>
      </c>
      <c r="L1116" s="67"/>
      <c r="M1116" s="63" t="s">
        <v>3628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4057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4077</v>
      </c>
      <c r="L1117" s="67"/>
      <c r="M1117" s="63" t="s">
        <v>3629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4057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4077</v>
      </c>
      <c r="L1118" s="67"/>
      <c r="M1118" s="63" t="s">
        <v>3630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4057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4077</v>
      </c>
      <c r="L1119" s="67"/>
      <c r="M1119" s="63" t="s">
        <v>3631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4058</v>
      </c>
      <c r="D1120" s="59" t="s">
        <v>3414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4077</v>
      </c>
      <c r="L1120" s="67"/>
      <c r="M1120" s="63" t="s">
        <v>3414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4057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4077</v>
      </c>
      <c r="L1121" s="67"/>
      <c r="M1121" s="63" t="s">
        <v>3632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4058</v>
      </c>
      <c r="D1122" s="59" t="s">
        <v>3415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4077</v>
      </c>
      <c r="L1122" s="67"/>
      <c r="M1122" s="63" t="s">
        <v>3415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4058</v>
      </c>
      <c r="D1123" s="59" t="s">
        <v>3416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4077</v>
      </c>
      <c r="L1123" s="64"/>
      <c r="M1123" s="63" t="s">
        <v>3416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4058</v>
      </c>
      <c r="D1124" s="59" t="s">
        <v>3417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4077</v>
      </c>
      <c r="L1124" s="67"/>
      <c r="M1124" s="63" t="s">
        <v>3417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4058</v>
      </c>
      <c r="D1125" s="59" t="s">
        <v>3418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4077</v>
      </c>
      <c r="L1125" s="67"/>
      <c r="M1125" s="63" t="s">
        <v>3418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4058</v>
      </c>
      <c r="D1126" s="59" t="s">
        <v>3419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4077</v>
      </c>
      <c r="L1126" s="67"/>
      <c r="M1126" s="63" t="s">
        <v>3419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4057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4077</v>
      </c>
      <c r="L1127" s="67"/>
      <c r="M1127" s="63" t="s">
        <v>3633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4058</v>
      </c>
      <c r="D1128" s="59" t="s">
        <v>3420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4077</v>
      </c>
      <c r="L1128" s="67"/>
      <c r="M1128" s="63" t="s">
        <v>3420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4058</v>
      </c>
      <c r="D1129" s="59" t="s">
        <v>3421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4077</v>
      </c>
      <c r="L1129" s="67"/>
      <c r="M1129" s="63" t="s">
        <v>3421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4057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4077</v>
      </c>
      <c r="L1130" s="67"/>
      <c r="M1130" s="63" t="s">
        <v>3634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4057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4077</v>
      </c>
      <c r="L1131" s="67"/>
      <c r="M1131" s="63" t="s">
        <v>3635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4058</v>
      </c>
      <c r="D1132" s="59" t="s">
        <v>3422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4077</v>
      </c>
      <c r="L1132" s="67"/>
      <c r="M1132" s="63" t="s">
        <v>3422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4057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4077</v>
      </c>
      <c r="L1133" s="67"/>
      <c r="M1133" s="63" t="s">
        <v>3636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4058</v>
      </c>
      <c r="D1134" s="59" t="s">
        <v>3423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4077</v>
      </c>
      <c r="L1134" s="67"/>
      <c r="M1134" s="63" t="s">
        <v>3423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4057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4077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4057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4077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4057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4077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4058</v>
      </c>
      <c r="D1138" s="59" t="s">
        <v>3424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4077</v>
      </c>
      <c r="L1138" s="67"/>
      <c r="M1138" s="63" t="s">
        <v>3424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4058</v>
      </c>
      <c r="D1139" s="59" t="s">
        <v>3425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4077</v>
      </c>
      <c r="L1139" s="67"/>
      <c r="M1139" s="63" t="s">
        <v>3425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4058</v>
      </c>
      <c r="D1140" s="59" t="s">
        <v>3426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4077</v>
      </c>
      <c r="L1140" s="67"/>
      <c r="M1140" s="63" t="s">
        <v>3426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4057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4077</v>
      </c>
      <c r="L1141" s="67"/>
      <c r="M1141" s="63" t="s">
        <v>3637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4057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4077</v>
      </c>
      <c r="L1142" s="67"/>
      <c r="M1142" s="63" t="s">
        <v>3638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4057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4077</v>
      </c>
      <c r="L1143" s="67"/>
      <c r="M1143" s="63" t="s">
        <v>3639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4057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4077</v>
      </c>
      <c r="L1144" s="67"/>
      <c r="M1144" s="63" t="s">
        <v>3640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4057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4077</v>
      </c>
      <c r="L1145" s="67"/>
      <c r="M1145" s="63" t="s">
        <v>3641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4057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4077</v>
      </c>
      <c r="L1146" s="67"/>
      <c r="M1146" s="63" t="s">
        <v>3642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4057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4077</v>
      </c>
      <c r="L1147" s="67"/>
      <c r="M1147" s="63" t="s">
        <v>3643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4057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4077</v>
      </c>
      <c r="L1148" s="67"/>
      <c r="M1148" s="63" t="s">
        <v>3644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4057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4077</v>
      </c>
      <c r="L1149" s="67"/>
      <c r="M1149" s="63" t="s">
        <v>3645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4057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4077</v>
      </c>
      <c r="L1150" s="67"/>
      <c r="M1150" s="63" t="s">
        <v>3646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4057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4077</v>
      </c>
      <c r="L1151" s="67"/>
      <c r="M1151" s="63" t="s">
        <v>3647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4057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4077</v>
      </c>
      <c r="L1152" s="67"/>
      <c r="M1152" s="63" t="s">
        <v>3648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4057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4077</v>
      </c>
      <c r="L1153" s="67"/>
      <c r="M1153" s="63" t="s">
        <v>3649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4058</v>
      </c>
      <c r="D1154" s="59" t="s">
        <v>3427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4077</v>
      </c>
      <c r="L1154" s="67"/>
      <c r="M1154" s="63" t="s">
        <v>3427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4058</v>
      </c>
      <c r="D1155" s="59" t="s">
        <v>3428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4077</v>
      </c>
      <c r="L1155" s="67"/>
      <c r="M1155" s="63" t="s">
        <v>3428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4058</v>
      </c>
      <c r="D1156" s="59" t="s">
        <v>3429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4077</v>
      </c>
      <c r="L1156" s="67"/>
      <c r="M1156" s="63" t="s">
        <v>3429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4057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4077</v>
      </c>
      <c r="L1157" s="67"/>
      <c r="M1157" s="63" t="s">
        <v>3650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4057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4077</v>
      </c>
      <c r="L1158" s="67"/>
      <c r="M1158" s="63" t="s">
        <v>3651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4058</v>
      </c>
      <c r="D1159" s="59" t="s">
        <v>3430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4077</v>
      </c>
      <c r="L1159" s="67"/>
      <c r="M1159" s="63" t="s">
        <v>3430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4058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4077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4058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4077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2823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4058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4077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2823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4058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4077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4058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4077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4058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4077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4058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4077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4058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4077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4058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4077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4058</v>
      </c>
      <c r="D1169" s="83" t="s">
        <v>3431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4077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4254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4058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4077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38" customFormat="1">
      <c r="A1171" s="233">
        <f t="shared" si="287"/>
        <v>1171</v>
      </c>
      <c r="B1171" s="55">
        <f t="shared" si="279"/>
        <v>1147</v>
      </c>
      <c r="C1171" s="234" t="s">
        <v>4937</v>
      </c>
      <c r="D1171" s="234" t="s">
        <v>12</v>
      </c>
      <c r="E1171" s="235" t="s">
        <v>4938</v>
      </c>
      <c r="F1171" s="235" t="s">
        <v>220</v>
      </c>
      <c r="G1171" s="236">
        <v>0</v>
      </c>
      <c r="H1171" s="236">
        <v>9999</v>
      </c>
      <c r="I1171" s="174" t="s">
        <v>1</v>
      </c>
      <c r="J1171" s="174" t="s">
        <v>1550</v>
      </c>
      <c r="K1171" s="237" t="s">
        <v>4077</v>
      </c>
      <c r="M1171" s="239" t="s">
        <v>4973</v>
      </c>
      <c r="N1171" s="239"/>
      <c r="P1171" s="238" t="str">
        <f t="shared" si="278"/>
        <v>NOT EQUAL</v>
      </c>
      <c r="Q1171" s="238" t="str">
        <f>IF(ISNA(VLOOKUP(AC1171,#REF!,1)),"//","")</f>
        <v/>
      </c>
      <c r="S1171" s="240">
        <f t="shared" si="280"/>
        <v>190</v>
      </c>
      <c r="T1171" s="233" t="s">
        <v>2431</v>
      </c>
      <c r="U1171" s="241" t="s">
        <v>2431</v>
      </c>
      <c r="V1171" s="241" t="s">
        <v>2431</v>
      </c>
      <c r="W1171" s="242" t="str">
        <f t="shared" si="281"/>
        <v/>
      </c>
      <c r="X1171" s="243" t="str">
        <f t="shared" si="282"/>
        <v/>
      </c>
      <c r="Y1171" s="244">
        <f t="shared" si="283"/>
        <v>1147</v>
      </c>
      <c r="Z1171" s="238" t="str">
        <f t="shared" si="284"/>
        <v>ITM_M_GOTO_ROW</v>
      </c>
      <c r="AA1171" s="241" t="str">
        <f>IF(ISNA(VLOOKUP(X1171,Sheet2!J:J,1,0)),"//","")</f>
        <v/>
      </c>
      <c r="AC1171" s="233" t="str">
        <f t="shared" si="285"/>
        <v/>
      </c>
      <c r="AD1171" s="238" t="b">
        <f t="shared" si="286"/>
        <v>1</v>
      </c>
    </row>
    <row r="1172" spans="1:30" s="238" customFormat="1">
      <c r="A1172" s="233">
        <f t="shared" si="287"/>
        <v>1172</v>
      </c>
      <c r="B1172" s="55">
        <f t="shared" si="279"/>
        <v>1148</v>
      </c>
      <c r="C1172" s="234" t="s">
        <v>4940</v>
      </c>
      <c r="D1172" s="234" t="s">
        <v>12</v>
      </c>
      <c r="E1172" s="235" t="s">
        <v>4939</v>
      </c>
      <c r="F1172" s="235" t="s">
        <v>220</v>
      </c>
      <c r="G1172" s="236">
        <v>0</v>
      </c>
      <c r="H1172" s="236">
        <v>9999</v>
      </c>
      <c r="I1172" s="174" t="s">
        <v>1</v>
      </c>
      <c r="J1172" s="174" t="s">
        <v>1550</v>
      </c>
      <c r="K1172" s="237" t="s">
        <v>4077</v>
      </c>
      <c r="M1172" s="239" t="s">
        <v>4974</v>
      </c>
      <c r="N1172" s="239"/>
      <c r="P1172" s="238" t="str">
        <f t="shared" si="278"/>
        <v>NOT EQUAL</v>
      </c>
      <c r="Q1172" s="238" t="str">
        <f>IF(ISNA(VLOOKUP(AC1172,#REF!,1)),"//","")</f>
        <v/>
      </c>
      <c r="S1172" s="240">
        <f t="shared" si="280"/>
        <v>190</v>
      </c>
      <c r="T1172" s="233" t="s">
        <v>2431</v>
      </c>
      <c r="U1172" s="241" t="s">
        <v>2431</v>
      </c>
      <c r="V1172" s="241" t="s">
        <v>2431</v>
      </c>
      <c r="W1172" s="242" t="str">
        <f t="shared" si="281"/>
        <v/>
      </c>
      <c r="X1172" s="243" t="str">
        <f t="shared" si="282"/>
        <v/>
      </c>
      <c r="Y1172" s="244">
        <f t="shared" si="283"/>
        <v>1148</v>
      </c>
      <c r="Z1172" s="238" t="str">
        <f t="shared" si="284"/>
        <v>ITM_M_GOTO_COLUMN</v>
      </c>
      <c r="AA1172" s="241" t="str">
        <f>IF(ISNA(VLOOKUP(X1172,Sheet2!J:J,1,0)),"//","")</f>
        <v/>
      </c>
      <c r="AC1172" s="233" t="str">
        <f t="shared" si="285"/>
        <v/>
      </c>
      <c r="AD1172" s="238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4057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4077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4057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4077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4057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4077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4057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4077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4057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4077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4057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4077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4057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4077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4057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4077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4057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4077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4057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4077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4057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4077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4057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4077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4057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4077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4057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4077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4057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4077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4057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4077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4057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4077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4057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4077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4057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4077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4057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4077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4057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4077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4057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4077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4057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4077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4057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4077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4057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4077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4057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4077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2933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4058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4077</v>
      </c>
      <c r="L1202" s="67" t="s">
        <v>4353</v>
      </c>
      <c r="M1202" s="63" t="s">
        <v>4275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4058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4077</v>
      </c>
      <c r="L1203" s="67" t="s">
        <v>4354</v>
      </c>
      <c r="M1203" s="63" t="s">
        <v>4276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4058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4077</v>
      </c>
      <c r="L1204" s="67" t="s">
        <v>4355</v>
      </c>
      <c r="M1204" s="63" t="s">
        <v>4277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4058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4077</v>
      </c>
      <c r="L1205" s="67" t="s">
        <v>4356</v>
      </c>
      <c r="M1205" s="63" t="s">
        <v>4278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4058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4077</v>
      </c>
      <c r="L1206" s="67" t="s">
        <v>3067</v>
      </c>
      <c r="M1206" s="63" t="s">
        <v>4279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4058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4077</v>
      </c>
      <c r="L1207" s="67" t="s">
        <v>4357</v>
      </c>
      <c r="M1207" s="63" t="s">
        <v>4280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4058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4077</v>
      </c>
      <c r="L1208" s="67" t="s">
        <v>4358</v>
      </c>
      <c r="M1208" s="63" t="s">
        <v>4281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4058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4077</v>
      </c>
      <c r="L1209" s="67" t="s">
        <v>4359</v>
      </c>
      <c r="M1209" s="63" t="s">
        <v>4282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4058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4077</v>
      </c>
      <c r="L1210" s="67" t="s">
        <v>4360</v>
      </c>
      <c r="M1210" s="63" t="s">
        <v>4283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4058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4077</v>
      </c>
      <c r="L1211" s="67" t="s">
        <v>4361</v>
      </c>
      <c r="M1211" s="63" t="s">
        <v>4284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4058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4077</v>
      </c>
      <c r="L1212" s="67" t="s">
        <v>4362</v>
      </c>
      <c r="M1212" s="63" t="s">
        <v>4285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4058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4077</v>
      </c>
      <c r="L1213" s="67" t="s">
        <v>4363</v>
      </c>
      <c r="M1213" s="63" t="s">
        <v>4286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4057</v>
      </c>
      <c r="D1214" s="59" t="s">
        <v>7</v>
      </c>
      <c r="E1214" s="65" t="s">
        <v>4271</v>
      </c>
      <c r="F1214" s="65" t="s">
        <v>4271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4077</v>
      </c>
      <c r="L1214" s="67"/>
      <c r="M1214" s="63" t="s">
        <v>4288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4057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4077</v>
      </c>
      <c r="L1215" s="67"/>
      <c r="M1215" s="63" t="s">
        <v>4289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4057</v>
      </c>
      <c r="D1216" s="59" t="s">
        <v>7</v>
      </c>
      <c r="E1216" s="65" t="s">
        <v>4272</v>
      </c>
      <c r="F1216" s="65" t="s">
        <v>4272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4077</v>
      </c>
      <c r="L1216" s="67"/>
      <c r="M1216" s="63" t="s">
        <v>4290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4057</v>
      </c>
      <c r="D1217" s="59" t="s">
        <v>7</v>
      </c>
      <c r="E1217" s="65" t="s">
        <v>4273</v>
      </c>
      <c r="F1217" s="65" t="s">
        <v>4273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4077</v>
      </c>
      <c r="L1217" s="67"/>
      <c r="M1217" s="63" t="s">
        <v>4291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4057</v>
      </c>
      <c r="D1218" s="59" t="s">
        <v>7</v>
      </c>
      <c r="E1218" s="65" t="s">
        <v>4274</v>
      </c>
      <c r="F1218" s="65" t="s">
        <v>4274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4077</v>
      </c>
      <c r="L1218" s="67"/>
      <c r="M1218" s="63" t="s">
        <v>4292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4057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4077</v>
      </c>
      <c r="L1219" s="67"/>
      <c r="M1219" s="63" t="s">
        <v>4293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4057</v>
      </c>
      <c r="D1220" s="59" t="s">
        <v>7</v>
      </c>
      <c r="E1220" s="65" t="s">
        <v>4307</v>
      </c>
      <c r="F1220" s="65" t="s">
        <v>4307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4077</v>
      </c>
      <c r="L1220" s="67"/>
      <c r="M1220" s="63" t="s">
        <v>4294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4057</v>
      </c>
      <c r="D1221" s="59" t="s">
        <v>7</v>
      </c>
      <c r="E1221" s="65" t="s">
        <v>4308</v>
      </c>
      <c r="F1221" s="65" t="s">
        <v>4308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4077</v>
      </c>
      <c r="L1221" s="67"/>
      <c r="M1221" s="63" t="s">
        <v>4295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4057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4077</v>
      </c>
      <c r="L1222" s="67"/>
      <c r="M1222" s="63" t="s">
        <v>4296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4057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4077</v>
      </c>
      <c r="L1223" s="67"/>
      <c r="M1223" s="63" t="s">
        <v>4297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4057</v>
      </c>
      <c r="D1224" s="59" t="s">
        <v>7</v>
      </c>
      <c r="E1224" s="65" t="s">
        <v>1347</v>
      </c>
      <c r="F1224" s="65" t="s">
        <v>4306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4077</v>
      </c>
      <c r="L1224" s="67"/>
      <c r="M1224" s="63" t="s">
        <v>4298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4057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4077</v>
      </c>
      <c r="L1225" s="67"/>
      <c r="M1225" s="63" t="s">
        <v>4299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4057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4077</v>
      </c>
      <c r="L1226" s="67"/>
      <c r="M1226" s="63" t="s">
        <v>4300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4057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4077</v>
      </c>
      <c r="L1227" s="67"/>
      <c r="M1227" s="63" t="s">
        <v>4301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4057</v>
      </c>
      <c r="D1228" s="59" t="s">
        <v>7</v>
      </c>
      <c r="E1228" s="151" t="s">
        <v>4270</v>
      </c>
      <c r="F1228" s="151" t="s">
        <v>4270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4077</v>
      </c>
      <c r="L1228" s="67"/>
      <c r="M1228" s="63" t="s">
        <v>4287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4941</v>
      </c>
      <c r="D1229" s="59" t="s">
        <v>7</v>
      </c>
      <c r="E1229" s="151" t="s">
        <v>1309</v>
      </c>
      <c r="F1229" s="151" t="s">
        <v>4364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4077</v>
      </c>
      <c r="L1229" s="67"/>
      <c r="M1229" s="63" t="s">
        <v>4302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38" customFormat="1">
      <c r="A1230" s="233">
        <f t="shared" si="287"/>
        <v>1230</v>
      </c>
      <c r="B1230" s="55">
        <f t="shared" si="293"/>
        <v>1203</v>
      </c>
      <c r="C1230" s="234" t="s">
        <v>4942</v>
      </c>
      <c r="D1230" s="234" t="s">
        <v>7</v>
      </c>
      <c r="E1230" s="248" t="s">
        <v>1310</v>
      </c>
      <c r="F1230" s="248" t="s">
        <v>4365</v>
      </c>
      <c r="G1230" s="249">
        <v>0</v>
      </c>
      <c r="H1230" s="249">
        <v>0</v>
      </c>
      <c r="I1230" s="174" t="s">
        <v>116</v>
      </c>
      <c r="J1230" s="174" t="s">
        <v>1550</v>
      </c>
      <c r="K1230" s="237" t="s">
        <v>4077</v>
      </c>
      <c r="M1230" s="239" t="s">
        <v>4303</v>
      </c>
      <c r="N1230" s="239"/>
      <c r="P1230" s="238" t="str">
        <f t="shared" si="292"/>
        <v>NOT EQUAL</v>
      </c>
      <c r="Q1230" s="238" t="str">
        <f>IF(ISNA(VLOOKUP(AC1230,#REF!,1)),"//","")</f>
        <v/>
      </c>
      <c r="S1230" s="240">
        <f t="shared" si="294"/>
        <v>190</v>
      </c>
      <c r="T1230" s="233"/>
      <c r="U1230" s="241"/>
      <c r="V1230" s="241"/>
      <c r="W1230" s="242" t="str">
        <f t="shared" si="295"/>
        <v/>
      </c>
      <c r="X1230" s="243" t="str">
        <f t="shared" si="296"/>
        <v/>
      </c>
      <c r="Y1230" s="244">
        <f t="shared" si="297"/>
        <v>1203</v>
      </c>
      <c r="Z1230" s="238" t="str">
        <f t="shared" si="298"/>
        <v xml:space="preserve">VAR_MATB   </v>
      </c>
      <c r="AA1230" s="241" t="str">
        <f>IF(ISNA(VLOOKUP(X1230,Sheet2!J:J,1,0)),"//","")</f>
        <v/>
      </c>
      <c r="AC1230" s="233" t="str">
        <f t="shared" si="299"/>
        <v/>
      </c>
      <c r="AD1230" s="238" t="b">
        <f t="shared" si="300"/>
        <v>1</v>
      </c>
    </row>
    <row r="1231" spans="1:30" s="238" customFormat="1">
      <c r="A1231" s="233">
        <f t="shared" si="287"/>
        <v>1231</v>
      </c>
      <c r="B1231" s="55">
        <f t="shared" si="293"/>
        <v>1204</v>
      </c>
      <c r="C1231" s="59" t="s">
        <v>4057</v>
      </c>
      <c r="D1231" s="234" t="s">
        <v>7</v>
      </c>
      <c r="E1231" s="248" t="s">
        <v>1311</v>
      </c>
      <c r="F1231" s="248" t="s">
        <v>4366</v>
      </c>
      <c r="G1231" s="249">
        <v>0</v>
      </c>
      <c r="H1231" s="249">
        <v>0</v>
      </c>
      <c r="I1231" s="174" t="s">
        <v>116</v>
      </c>
      <c r="J1231" s="174" t="s">
        <v>1550</v>
      </c>
      <c r="K1231" s="237" t="s">
        <v>4077</v>
      </c>
      <c r="M1231" s="239" t="s">
        <v>4304</v>
      </c>
      <c r="N1231" s="239"/>
      <c r="P1231" s="238" t="str">
        <f t="shared" si="292"/>
        <v>NOT EQUAL</v>
      </c>
      <c r="Q1231" s="238" t="str">
        <f>IF(ISNA(VLOOKUP(AC1231,#REF!,1)),"//","")</f>
        <v/>
      </c>
      <c r="S1231" s="240">
        <f t="shared" si="294"/>
        <v>190</v>
      </c>
      <c r="T1231" s="233"/>
      <c r="U1231" s="241"/>
      <c r="V1231" s="241"/>
      <c r="W1231" s="242" t="str">
        <f t="shared" si="295"/>
        <v/>
      </c>
      <c r="X1231" s="243" t="str">
        <f t="shared" si="296"/>
        <v/>
      </c>
      <c r="Y1231" s="244">
        <f t="shared" si="297"/>
        <v>1204</v>
      </c>
      <c r="Z1231" s="238" t="str">
        <f t="shared" si="298"/>
        <v xml:space="preserve">VAR_MATX   </v>
      </c>
      <c r="AA1231" s="241" t="str">
        <f>IF(ISNA(VLOOKUP(X1231,Sheet2!J:J,1,0)),"//","")</f>
        <v/>
      </c>
      <c r="AC1231" s="233" t="str">
        <f t="shared" si="299"/>
        <v/>
      </c>
      <c r="AD1231" s="238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4057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4077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5" t="str">
        <f t="shared" si="295"/>
        <v/>
      </c>
      <c r="X1232" s="246" t="str">
        <f t="shared" si="296"/>
        <v/>
      </c>
      <c r="Y1232" s="247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4057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4077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5" t="str">
        <f t="shared" si="295"/>
        <v/>
      </c>
      <c r="X1233" s="246" t="str">
        <f t="shared" si="296"/>
        <v/>
      </c>
      <c r="Y1233" s="247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2934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4861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4077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4862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4241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4863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4241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4864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4241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4865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4241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4861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4077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4866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4241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4867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4241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4868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4241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4869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4241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4861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4077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4870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4241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4871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4241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4872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4241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4873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4241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4861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4077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4874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4241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4875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4241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4876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4241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4877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4241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4861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4077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4878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4241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4879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4241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4880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4241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4881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4241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4861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4077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4882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4241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4883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4241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4884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4241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4885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4241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4861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4077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4886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4241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4887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4241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4888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4241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4889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4241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4861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4077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4890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4241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4891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4241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4892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4241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4893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4241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4861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4077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4894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4241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4895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4241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4896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4241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4897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4241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4861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4077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4898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4241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4899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4241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4900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4241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4901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4241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4861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4077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4902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4241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4903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4241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4904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4241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4905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4241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4861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4077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4906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4241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4907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4241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4908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4241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4909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4241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4861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4077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4910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4241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4911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4241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4912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4241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4913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4241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4861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4077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4914</v>
      </c>
      <c r="D1303" s="59" t="s">
        <v>7</v>
      </c>
      <c r="E1303" s="85" t="s">
        <v>2563</v>
      </c>
      <c r="F1303" s="85" t="s">
        <v>2563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4241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4915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4241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4916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4241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4917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4241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4861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4077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4861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4077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4861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4077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4861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4077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4057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4077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4057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4077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4057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4077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4057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4077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4057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4077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4057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4077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4057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4077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4057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4077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4057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4077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4057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4077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4057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4077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4057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4077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4057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4077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4057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4077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4057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4077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4057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4077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2935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3846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4241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3846</v>
      </c>
      <c r="D1331" s="59" t="s">
        <v>4794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4241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3846</v>
      </c>
      <c r="D1332" s="59" t="s">
        <v>4795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4241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3846</v>
      </c>
      <c r="D1333" s="59" t="s">
        <v>4796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4241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3846</v>
      </c>
      <c r="D1334" s="59" t="s">
        <v>4797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4241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3846</v>
      </c>
      <c r="D1335" s="59" t="s">
        <v>4798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4241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3846</v>
      </c>
      <c r="D1336" s="59" t="s">
        <v>4799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4241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3846</v>
      </c>
      <c r="D1337" s="59" t="s">
        <v>4800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4241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3846</v>
      </c>
      <c r="D1338" s="59" t="s">
        <v>4801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4241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3846</v>
      </c>
      <c r="D1339" s="59" t="s">
        <v>4802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4241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3846</v>
      </c>
      <c r="D1340" s="59" t="s">
        <v>4803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4241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4057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4077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4057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4077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4057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4077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4057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4077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4057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4077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2936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4057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4077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4057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4077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4057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4077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4057</v>
      </c>
      <c r="D1352" s="69" t="s">
        <v>3043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4077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4057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4077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4057</v>
      </c>
      <c r="D1354" s="69" t="s">
        <v>3043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4077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4057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4077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4057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4077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4057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4077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4057</v>
      </c>
      <c r="D1358" s="69" t="s">
        <v>3043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4077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4057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4077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4057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4077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4057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4077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4057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4077</v>
      </c>
      <c r="L1362" s="67"/>
      <c r="M1362" s="63" t="s">
        <v>4984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4057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4077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4057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4077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4057</v>
      </c>
      <c r="D1365" s="69" t="s">
        <v>3043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4077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4057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4077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4057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4077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4057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4077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4057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4077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4057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4077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4057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4077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4057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4077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4057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4077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4057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4077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4057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4077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4057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4077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2921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4057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4077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4057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4077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4057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4077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4057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4077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4057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4077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4057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4077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4057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4077</v>
      </c>
      <c r="L1383" s="67"/>
      <c r="M1383" s="63" t="s">
        <v>2761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4057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4077</v>
      </c>
      <c r="L1384" s="67"/>
      <c r="M1384" s="63" t="s">
        <v>2762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4057</v>
      </c>
      <c r="D1385" s="69" t="s">
        <v>3043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4077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4057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4077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4057</v>
      </c>
      <c r="D1387" s="69" t="s">
        <v>3043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4077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4057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4077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4057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4077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4057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4077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4057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4077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4057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4077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4057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4077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4057</v>
      </c>
      <c r="D1394" s="69" t="s">
        <v>3043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4077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4057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4077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4057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4077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4057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4077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4057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4077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4057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4077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4057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4077</v>
      </c>
      <c r="L1400" s="67"/>
      <c r="M1400" s="63" t="s">
        <v>3652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4057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4077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4057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4077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4057</v>
      </c>
      <c r="D1403" s="69" t="s">
        <v>3043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4077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4057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4077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4057</v>
      </c>
      <c r="D1405" s="69" t="s">
        <v>3043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4077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4057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4077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4057</v>
      </c>
      <c r="D1407" s="69" t="s">
        <v>3043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4077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4057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4077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4057</v>
      </c>
      <c r="D1409" s="69" t="s">
        <v>3043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4077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4057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4077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4057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4077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4057</v>
      </c>
      <c r="D1412" s="69" t="s">
        <v>3043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4077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4057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4077</v>
      </c>
      <c r="L1413" s="67" t="s">
        <v>3432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4057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4077</v>
      </c>
      <c r="L1414" s="67" t="s">
        <v>3433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4057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4077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4057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4077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4057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4077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4057</v>
      </c>
      <c r="D1418" s="69" t="s">
        <v>3043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4077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4057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4077</v>
      </c>
      <c r="L1419" s="59" t="s">
        <v>3434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4057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4077</v>
      </c>
      <c r="L1420" s="59" t="s">
        <v>3435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4057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4077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4057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4077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4057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4077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4057</v>
      </c>
      <c r="D1424" s="83" t="s">
        <v>3043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4077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4057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4077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4057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4077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4057</v>
      </c>
      <c r="D1427" s="59" t="s">
        <v>7</v>
      </c>
      <c r="E1427" s="152" t="s">
        <v>533</v>
      </c>
      <c r="F1427" s="152" t="s">
        <v>2731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4077</v>
      </c>
      <c r="L1427" s="62"/>
      <c r="M1427" s="63" t="s">
        <v>2730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4057</v>
      </c>
      <c r="D1428" s="59" t="s">
        <v>7</v>
      </c>
      <c r="E1428" s="152" t="s">
        <v>3436</v>
      </c>
      <c r="F1428" s="152" t="s">
        <v>3436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4077</v>
      </c>
      <c r="L1428" s="67"/>
      <c r="M1428" s="63" t="s">
        <v>3653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4057</v>
      </c>
      <c r="D1429" s="59" t="s">
        <v>7</v>
      </c>
      <c r="E1429" s="152" t="s">
        <v>533</v>
      </c>
      <c r="F1429" s="152" t="s">
        <v>3437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4077</v>
      </c>
      <c r="L1429" s="67"/>
      <c r="M1429" s="63" t="s">
        <v>3654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3847</v>
      </c>
      <c r="D1430" s="59" t="s">
        <v>7</v>
      </c>
      <c r="E1430" s="152" t="s">
        <v>533</v>
      </c>
      <c r="F1430" s="152" t="s">
        <v>3438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4077</v>
      </c>
      <c r="L1430" s="67"/>
      <c r="M1430" s="63" t="s">
        <v>3655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4057</v>
      </c>
      <c r="D1431" s="62" t="s">
        <v>7</v>
      </c>
      <c r="E1431" s="167" t="s">
        <v>4747</v>
      </c>
      <c r="F1431" s="167" t="s">
        <v>4747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4077</v>
      </c>
      <c r="L1431" s="67"/>
      <c r="M1431" s="63" t="s">
        <v>4746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4057</v>
      </c>
      <c r="D1432" s="198" t="s">
        <v>7</v>
      </c>
      <c r="E1432" s="205" t="s">
        <v>4769</v>
      </c>
      <c r="F1432" s="205" t="s">
        <v>4769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4077</v>
      </c>
      <c r="M1432" s="203" t="s">
        <v>4771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>
      <c r="A1433" s="56">
        <f t="shared" ref="A1433" si="356">IF(B1433=INT(B1433),ROW(),"")</f>
        <v>1433</v>
      </c>
      <c r="B1433" s="55">
        <f t="shared" ref="B1433" si="357">IF(AND(MID(C1433,2,1)&lt;&gt;"/",MID(C1433,1,1)="/"),INT(B1432)+1,B1432+0.01)</f>
        <v>1397</v>
      </c>
      <c r="C1433" s="59" t="s">
        <v>4057</v>
      </c>
      <c r="D1433" s="59" t="s">
        <v>7</v>
      </c>
      <c r="E1433" s="254" t="s">
        <v>5035</v>
      </c>
      <c r="F1433" s="254" t="s">
        <v>5036</v>
      </c>
      <c r="G1433" s="75">
        <v>0</v>
      </c>
      <c r="H1433" s="75">
        <v>0</v>
      </c>
      <c r="I1433" s="65" t="s">
        <v>16</v>
      </c>
      <c r="J1433" s="65" t="s">
        <v>1550</v>
      </c>
      <c r="K1433" s="66" t="s">
        <v>4077</v>
      </c>
      <c r="L1433" s="67"/>
      <c r="M1433" s="63" t="s">
        <v>5063</v>
      </c>
      <c r="N1433" s="13"/>
      <c r="O1433"/>
      <c r="P1433" t="str">
        <f t="shared" ref="P1433" si="358">IF(E1433=F1433,"","NOT EQUAL")</f>
        <v/>
      </c>
      <c r="Q1433" t="str">
        <f>IF(ISNA(VLOOKUP(AC1433,#REF!,1)),"//","")</f>
        <v/>
      </c>
      <c r="R1433"/>
      <c r="S1433" s="43">
        <f t="shared" ref="S1433" si="359">IF(X1433&lt;&gt;"",S1432+1,S1432)</f>
        <v>257</v>
      </c>
      <c r="T1433" s="92"/>
      <c r="U1433" s="70"/>
      <c r="V1433" s="70"/>
      <c r="W1433" s="44" t="str">
        <f t="shared" ref="W1433" si="36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6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62">B1433</f>
        <v>1397</v>
      </c>
      <c r="Z1433" t="str">
        <f t="shared" ref="Z1433" si="363">M1433</f>
        <v>MNU_ELLIPT</v>
      </c>
      <c r="AA1433" s="158" t="str">
        <f>IF(ISNA(VLOOKUP(X1433,Sheet2!J:J,1,0)),"//","")</f>
        <v/>
      </c>
      <c r="AC1433" s="108" t="str">
        <f t="shared" ref="AC1433" si="36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65">X1433=AC1433</f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4057</v>
      </c>
      <c r="D1434" s="110" t="s">
        <v>7</v>
      </c>
      <c r="E1434" s="135" t="str">
        <f t="shared" ref="E1434:E1437" si="366">CHAR(34)&amp;IF(B1434&lt;10,"000",IF(B1434&lt;100,"00",IF(B1434&lt;1000,"0","")))&amp;$B1434&amp;CHAR(34)</f>
        <v>"1398"</v>
      </c>
      <c r="F1434" s="111" t="str">
        <f t="shared" ref="F1434:F1437" si="367">E1434</f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4077</v>
      </c>
      <c r="M1434" s="154" t="str">
        <f t="shared" ref="M1434:M1437" si="368">"MNU_"&amp;IF(B1434&lt;10,"000",IF(B1434&lt;100,"00",IF(B1434&lt;1000,"0","")))&amp;$B1434</f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4057</v>
      </c>
      <c r="D1435" s="110" t="s">
        <v>7</v>
      </c>
      <c r="E1435" s="135" t="str">
        <f t="shared" si="366"/>
        <v>"1399"</v>
      </c>
      <c r="F1435" s="111" t="str">
        <f t="shared" si="36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4077</v>
      </c>
      <c r="M1435" s="154" t="str">
        <f t="shared" si="36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4057</v>
      </c>
      <c r="D1436" s="110" t="s">
        <v>7</v>
      </c>
      <c r="E1436" s="135" t="str">
        <f t="shared" si="366"/>
        <v>"1400"</v>
      </c>
      <c r="F1436" s="111" t="str">
        <f t="shared" si="36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4077</v>
      </c>
      <c r="M1436" s="154" t="str">
        <f t="shared" si="36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4057</v>
      </c>
      <c r="D1437" s="110" t="s">
        <v>7</v>
      </c>
      <c r="E1437" s="135" t="str">
        <f t="shared" si="366"/>
        <v>"1401"</v>
      </c>
      <c r="F1437" s="111" t="str">
        <f t="shared" si="36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4077</v>
      </c>
      <c r="M1437" s="154" t="str">
        <f t="shared" si="36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4057</v>
      </c>
      <c r="D1438" s="110" t="s">
        <v>7</v>
      </c>
      <c r="E1438" s="135" t="str">
        <f t="shared" ref="E1438:E1439" si="369">CHAR(34)&amp;IF(B1438&lt;10,"000",IF(B1438&lt;100,"00",IF(B1438&lt;1000,"0","")))&amp;$B1438&amp;CHAR(34)</f>
        <v>"1402"</v>
      </c>
      <c r="F1438" s="111" t="str">
        <f t="shared" ref="F1438:F1439" si="37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4077</v>
      </c>
      <c r="M1438" s="154" t="str">
        <f t="shared" ref="M1438:M1439" si="371">"MNU_"&amp;IF(B1438&lt;10,"000",IF(B1438&lt;100,"00",IF(B1438&lt;1000,"0","")))&amp;$B1438</f>
        <v>MNU_1402</v>
      </c>
      <c r="N1438" s="16"/>
      <c r="P1438" s="17" t="str">
        <f t="shared" ref="P1438:P1439" si="37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7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7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75">B1438</f>
        <v>1402</v>
      </c>
      <c r="Z1438" t="str">
        <f t="shared" ref="Z1438:Z1439" si="376">M1438</f>
        <v>MNU_1402</v>
      </c>
      <c r="AA1438" s="158" t="str">
        <f>IF(ISNA(VLOOKUP(X1438,Sheet2!J:J,1,0)),"//","")</f>
        <v/>
      </c>
      <c r="AC1438" s="108" t="str">
        <f t="shared" ref="AC1438:AC1439" si="37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7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4057</v>
      </c>
      <c r="D1439" s="110" t="s">
        <v>7</v>
      </c>
      <c r="E1439" s="135" t="str">
        <f t="shared" si="369"/>
        <v>"1403"</v>
      </c>
      <c r="F1439" s="111" t="str">
        <f t="shared" si="37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4077</v>
      </c>
      <c r="M1439" s="154" t="str">
        <f t="shared" si="371"/>
        <v>MNU_1403</v>
      </c>
      <c r="N1439" s="16"/>
      <c r="P1439" s="17" t="str">
        <f t="shared" si="37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73"/>
        <v/>
      </c>
      <c r="X1439" s="25" t="str">
        <f t="shared" si="374"/>
        <v/>
      </c>
      <c r="Y1439" s="1">
        <f t="shared" si="375"/>
        <v>1403</v>
      </c>
      <c r="Z1439" t="str">
        <f t="shared" si="376"/>
        <v>MNU_1403</v>
      </c>
      <c r="AA1439" s="158" t="str">
        <f>IF(ISNA(VLOOKUP(X1439,Sheet2!J:J,1,0)),"//","")</f>
        <v/>
      </c>
      <c r="AC1439" s="108" t="str">
        <f t="shared" si="377"/>
        <v/>
      </c>
      <c r="AD1439" t="b">
        <f t="shared" si="37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7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8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81">B1440</f>
        <v>1403.01</v>
      </c>
      <c r="Z1440" t="str">
        <f t="shared" ref="Z1440:Z1441" si="382">M1440</f>
        <v/>
      </c>
      <c r="AA1440" s="158" t="str">
        <f>IF(ISNA(VLOOKUP(X1440,Sheet2!J:J,1,0)),"//","")</f>
        <v/>
      </c>
      <c r="AC1440" s="108" t="str">
        <f t="shared" ref="AC1440:AC1441" si="38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8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79"/>
        <v/>
      </c>
      <c r="X1441" s="25" t="str">
        <f t="shared" si="380"/>
        <v/>
      </c>
      <c r="Y1441" s="1">
        <f t="shared" si="381"/>
        <v>1403.02</v>
      </c>
      <c r="Z1441" t="str">
        <f t="shared" si="382"/>
        <v/>
      </c>
      <c r="AA1441" s="158" t="str">
        <f>IF(ISNA(VLOOKUP(X1441,Sheet2!J:J,1,0)),"//","")</f>
        <v/>
      </c>
      <c r="AC1441" s="108" t="str">
        <f t="shared" si="383"/>
        <v/>
      </c>
      <c r="AD1441" t="b">
        <f t="shared" si="38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3848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4241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2920</v>
      </c>
      <c r="U1442" s="90" t="s">
        <v>2823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3849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4241</v>
      </c>
      <c r="L1443" s="67"/>
      <c r="M1443" s="63" t="s">
        <v>4240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2917</v>
      </c>
      <c r="U1443" s="70" t="s">
        <v>2823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3848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4241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2920</v>
      </c>
      <c r="U1444" s="93" t="s">
        <v>2823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3766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4241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3850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4241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4057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4241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3851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4241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2823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4057</v>
      </c>
      <c r="D1449" s="59" t="s">
        <v>3043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4241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4057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4241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3852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4241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2917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5071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4241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4057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4241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4598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4241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4599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4241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4057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4241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2823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3853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5013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4057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5013</v>
      </c>
      <c r="L1458" s="67"/>
      <c r="M1458" s="63" t="s">
        <v>1632</v>
      </c>
      <c r="N1458" s="13"/>
      <c r="O1458"/>
      <c r="P1458" t="str">
        <f t="shared" ref="P1458:P1521" si="38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3854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5013</v>
      </c>
      <c r="L1459" s="67"/>
      <c r="M1459" s="63" t="s">
        <v>1633</v>
      </c>
      <c r="N1459" s="13"/>
      <c r="O1459"/>
      <c r="P1459" t="str">
        <f t="shared" si="38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2892</v>
      </c>
      <c r="U1459" s="70" t="s">
        <v>2823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3855</v>
      </c>
      <c r="D1460" s="59" t="s">
        <v>7</v>
      </c>
      <c r="E1460" s="65" t="s">
        <v>2572</v>
      </c>
      <c r="F1460" s="65" t="s">
        <v>2572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4077</v>
      </c>
      <c r="L1460" s="67"/>
      <c r="M1460" s="63" t="s">
        <v>2678</v>
      </c>
      <c r="N1460" s="13"/>
      <c r="O1460"/>
      <c r="P1460" t="str">
        <f t="shared" si="38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4057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5013</v>
      </c>
      <c r="L1461" s="67"/>
      <c r="M1461" s="63" t="s">
        <v>1637</v>
      </c>
      <c r="N1461" s="13"/>
      <c r="O1461"/>
      <c r="P1461" t="str">
        <f t="shared" si="38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2892</v>
      </c>
      <c r="U1461" s="70" t="s">
        <v>2823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4057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5013</v>
      </c>
      <c r="L1462" s="67"/>
      <c r="M1462" s="63" t="s">
        <v>1638</v>
      </c>
      <c r="N1462" s="13"/>
      <c r="O1462"/>
      <c r="P1462" t="str">
        <f t="shared" si="38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2892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3856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4242</v>
      </c>
      <c r="L1463" s="67"/>
      <c r="M1463" s="63" t="s">
        <v>1639</v>
      </c>
      <c r="N1463" s="13"/>
      <c r="O1463"/>
      <c r="P1463" t="str">
        <f t="shared" si="38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3857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4242</v>
      </c>
      <c r="L1464" s="67"/>
      <c r="M1464" s="63" t="s">
        <v>1640</v>
      </c>
      <c r="N1464" s="13"/>
      <c r="O1464"/>
      <c r="P1464" t="str">
        <f t="shared" si="38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3858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4242</v>
      </c>
      <c r="L1465" s="67"/>
      <c r="M1465" s="63" t="s">
        <v>1642</v>
      </c>
      <c r="N1465" s="13"/>
      <c r="O1465"/>
      <c r="P1465" t="str">
        <f t="shared" si="38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2892</v>
      </c>
      <c r="U1465" s="70" t="s">
        <v>2823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3859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4242</v>
      </c>
      <c r="L1466" s="67"/>
      <c r="M1466" s="63" t="s">
        <v>1643</v>
      </c>
      <c r="N1466" s="13"/>
      <c r="O1466"/>
      <c r="P1466" t="str">
        <f t="shared" si="38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2892</v>
      </c>
      <c r="U1466" s="70" t="s">
        <v>2823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3860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5013</v>
      </c>
      <c r="L1467" s="67"/>
      <c r="M1467" s="63" t="s">
        <v>1645</v>
      </c>
      <c r="N1467" s="13"/>
      <c r="O1467"/>
      <c r="P1467" t="str">
        <f t="shared" si="38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2892</v>
      </c>
      <c r="U1467" s="70" t="s">
        <v>2823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3711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4241</v>
      </c>
      <c r="M1468" s="18" t="s">
        <v>2073</v>
      </c>
      <c r="N1468" s="18"/>
      <c r="P1468" s="126" t="str">
        <f t="shared" si="38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2912</v>
      </c>
      <c r="U1468" s="124" t="s">
        <v>2817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3862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4241</v>
      </c>
      <c r="L1469" s="67"/>
      <c r="M1469" s="63" t="s">
        <v>1647</v>
      </c>
      <c r="N1469" s="13"/>
      <c r="O1469"/>
      <c r="P1469" t="str">
        <f t="shared" si="38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2893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3718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4241</v>
      </c>
      <c r="M1470" s="18" t="s">
        <v>1982</v>
      </c>
      <c r="N1470" s="18"/>
      <c r="P1470" s="126" t="str">
        <f t="shared" si="38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2912</v>
      </c>
      <c r="U1470" s="124" t="s">
        <v>2817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4754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4241</v>
      </c>
      <c r="L1471" s="67"/>
      <c r="M1471" s="63" t="s">
        <v>1649</v>
      </c>
      <c r="N1471" s="13"/>
      <c r="O1471"/>
      <c r="P1471" t="str">
        <f t="shared" si="38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4755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4241</v>
      </c>
      <c r="L1472" s="67"/>
      <c r="M1472" s="63" t="s">
        <v>1652</v>
      </c>
      <c r="N1472" s="13"/>
      <c r="O1472"/>
      <c r="P1472" t="str">
        <f t="shared" si="38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4804</v>
      </c>
      <c r="D1473" s="59" t="s">
        <v>7</v>
      </c>
      <c r="E1473" s="65" t="s">
        <v>2748</v>
      </c>
      <c r="F1473" s="65" t="s">
        <v>2748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4241</v>
      </c>
      <c r="L1473" s="67"/>
      <c r="M1473" s="63" t="s">
        <v>2751</v>
      </c>
      <c r="N1473" s="13"/>
      <c r="O1473"/>
      <c r="P1473" t="str">
        <f t="shared" si="38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3863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4241</v>
      </c>
      <c r="L1474" s="67"/>
      <c r="M1474" s="63" t="s">
        <v>3656</v>
      </c>
      <c r="N1474" s="20"/>
      <c r="O1474"/>
      <c r="P1474" t="str">
        <f t="shared" si="38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3864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4241</v>
      </c>
      <c r="L1475" s="67"/>
      <c r="M1475" s="63" t="s">
        <v>1658</v>
      </c>
      <c r="N1475" s="13"/>
      <c r="O1475"/>
      <c r="P1475" t="str">
        <f t="shared" si="38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2893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4524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4241</v>
      </c>
      <c r="L1476" s="67"/>
      <c r="M1476" s="63" t="s">
        <v>1659</v>
      </c>
      <c r="N1476" s="13"/>
      <c r="O1476"/>
      <c r="P1476" t="str">
        <f t="shared" si="38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4525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4241</v>
      </c>
      <c r="L1477" s="67"/>
      <c r="M1477" s="63" t="s">
        <v>1661</v>
      </c>
      <c r="N1477" s="13"/>
      <c r="O1477"/>
      <c r="P1477" t="str">
        <f t="shared" si="38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4526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4241</v>
      </c>
      <c r="L1478" s="67"/>
      <c r="M1478" s="63" t="s">
        <v>1662</v>
      </c>
      <c r="N1478" s="13"/>
      <c r="O1478"/>
      <c r="P1478" t="str">
        <f t="shared" si="38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4549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4241</v>
      </c>
      <c r="L1479" s="67"/>
      <c r="M1479" s="63" t="s">
        <v>1663</v>
      </c>
      <c r="N1479" s="13"/>
      <c r="O1479"/>
      <c r="P1479" t="str">
        <f t="shared" si="385"/>
        <v/>
      </c>
      <c r="Q1479" t="str">
        <f>IF(ISNA(VLOOKUP(AC1479,#REF!,1)),"//","")</f>
        <v/>
      </c>
      <c r="R1479"/>
      <c r="S1479" s="43">
        <f t="shared" ref="S1479:S1542" si="38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8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8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89">B1479</f>
        <v>1441</v>
      </c>
      <c r="Z1479" t="str">
        <f t="shared" ref="Z1479:Z1542" si="390">M1479</f>
        <v>ITM_DBLR</v>
      </c>
      <c r="AA1479" s="158" t="str">
        <f>IF(ISNA(VLOOKUP(X1479,Sheet2!J:J,1,0)),"//","")</f>
        <v>//</v>
      </c>
      <c r="AC1479" s="108" t="str">
        <f t="shared" ref="AC1479:AC1542" si="39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9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4550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4241</v>
      </c>
      <c r="L1480" s="67"/>
      <c r="M1480" s="63" t="s">
        <v>4309</v>
      </c>
      <c r="N1480" s="13"/>
      <c r="O1480"/>
      <c r="P1480" t="str">
        <f t="shared" si="385"/>
        <v/>
      </c>
      <c r="Q1480" t="str">
        <f>IF(ISNA(VLOOKUP(AC1480,#REF!,1)),"//","")</f>
        <v/>
      </c>
      <c r="R1480"/>
      <c r="S1480" s="43">
        <f t="shared" si="38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87"/>
        <v>"DBL" STD_CROSS</v>
      </c>
      <c r="X1480" s="25" t="str">
        <f t="shared" si="388"/>
        <v>DBLCROSS</v>
      </c>
      <c r="Y1480" s="1">
        <f t="shared" si="389"/>
        <v>1442</v>
      </c>
      <c r="Z1480" t="str">
        <f t="shared" si="390"/>
        <v>ITM_DBLMULT</v>
      </c>
      <c r="AA1480" s="158" t="str">
        <f>IF(ISNA(VLOOKUP(X1480,Sheet2!J:J,1,0)),"//","")</f>
        <v>//</v>
      </c>
      <c r="AC1480" s="108" t="str">
        <f t="shared" si="391"/>
        <v>DBL*</v>
      </c>
      <c r="AD1480" t="b">
        <f t="shared" si="39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4551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4241</v>
      </c>
      <c r="L1481" s="67"/>
      <c r="M1481" s="63" t="s">
        <v>4310</v>
      </c>
      <c r="N1481" s="13"/>
      <c r="O1481"/>
      <c r="P1481" t="str">
        <f t="shared" si="385"/>
        <v/>
      </c>
      <c r="Q1481" t="str">
        <f>IF(ISNA(VLOOKUP(AC1481,#REF!,1)),"//","")</f>
        <v/>
      </c>
      <c r="R1481"/>
      <c r="S1481" s="43">
        <f t="shared" si="38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87"/>
        <v>"DBL/"</v>
      </c>
      <c r="X1481" s="25" t="str">
        <f t="shared" si="388"/>
        <v>DBL/</v>
      </c>
      <c r="Y1481" s="1">
        <f t="shared" si="389"/>
        <v>1443</v>
      </c>
      <c r="Z1481" t="str">
        <f t="shared" si="390"/>
        <v>ITM_DBLDIV</v>
      </c>
      <c r="AA1481" s="158" t="str">
        <f>IF(ISNA(VLOOKUP(X1481,Sheet2!J:J,1,0)),"//","")</f>
        <v>//</v>
      </c>
      <c r="AC1481" s="108" t="str">
        <f t="shared" si="391"/>
        <v>DBL/</v>
      </c>
      <c r="AD1481" t="b">
        <f t="shared" si="392"/>
        <v>1</v>
      </c>
    </row>
    <row r="1482" spans="1:30">
      <c r="A1482" s="56">
        <f t="shared" ref="A1482:A1545" si="393">IF(B1482=INT(B1482),ROW(),"")</f>
        <v>1482</v>
      </c>
      <c r="B1482" s="55">
        <f t="shared" ref="B1482:B1545" si="394">IF(AND(MID(C1482,2,1)&lt;&gt;"/",MID(C1482,1,1)="/"),INT(B1481)+1,B1481+0.01)</f>
        <v>1444</v>
      </c>
      <c r="C1482" s="59" t="s">
        <v>3865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4241</v>
      </c>
      <c r="L1482" s="67"/>
      <c r="M1482" s="63" t="s">
        <v>1667</v>
      </c>
      <c r="N1482" s="13"/>
      <c r="O1482"/>
      <c r="P1482" t="str">
        <f t="shared" si="385"/>
        <v/>
      </c>
      <c r="Q1482" t="str">
        <f>IF(ISNA(VLOOKUP(AC1482,#REF!,1)),"//","")</f>
        <v/>
      </c>
      <c r="R1482"/>
      <c r="S1482" s="43">
        <f t="shared" si="38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87"/>
        <v>"DECOMP"</v>
      </c>
      <c r="X1482" s="25" t="str">
        <f t="shared" si="388"/>
        <v>DECOMP</v>
      </c>
      <c r="Y1482" s="1">
        <f t="shared" si="389"/>
        <v>1444</v>
      </c>
      <c r="Z1482" t="str">
        <f t="shared" si="390"/>
        <v>ITM_DECOMP</v>
      </c>
      <c r="AA1482" s="158" t="str">
        <f>IF(ISNA(VLOOKUP(X1482,Sheet2!J:J,1,0)),"//","")</f>
        <v>//</v>
      </c>
      <c r="AC1482" s="108" t="str">
        <f t="shared" si="391"/>
        <v>DECOMP</v>
      </c>
      <c r="AD1482" t="b">
        <f t="shared" si="392"/>
        <v>1</v>
      </c>
    </row>
    <row r="1483" spans="1:30">
      <c r="A1483" s="56">
        <f t="shared" si="393"/>
        <v>1483</v>
      </c>
      <c r="B1483" s="55">
        <f t="shared" si="394"/>
        <v>1445</v>
      </c>
      <c r="C1483" s="59" t="s">
        <v>3866</v>
      </c>
      <c r="D1483" s="59" t="s">
        <v>4749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4241</v>
      </c>
      <c r="L1483" s="67"/>
      <c r="M1483" s="63" t="s">
        <v>1668</v>
      </c>
      <c r="N1483" s="13"/>
      <c r="O1483"/>
      <c r="P1483" t="str">
        <f t="shared" si="385"/>
        <v/>
      </c>
      <c r="Q1483" t="str">
        <f>IF(ISNA(VLOOKUP(AC1483,#REF!,1)),"//","")</f>
        <v/>
      </c>
      <c r="R1483"/>
      <c r="S1483" s="43">
        <f t="shared" si="386"/>
        <v>296</v>
      </c>
      <c r="T1483" s="92" t="s">
        <v>2431</v>
      </c>
      <c r="U1483" s="70" t="s">
        <v>2823</v>
      </c>
      <c r="V1483" s="70" t="s">
        <v>2431</v>
      </c>
      <c r="W1483" s="44" t="str">
        <f t="shared" si="387"/>
        <v>"DEG"</v>
      </c>
      <c r="X1483" s="25" t="str">
        <f t="shared" si="388"/>
        <v>DEG</v>
      </c>
      <c r="Y1483" s="1">
        <f t="shared" si="389"/>
        <v>1445</v>
      </c>
      <c r="Z1483" t="str">
        <f t="shared" si="390"/>
        <v>ITM_DEG</v>
      </c>
      <c r="AA1483" s="158" t="str">
        <f>IF(ISNA(VLOOKUP(X1483,Sheet2!J:J,1,0)),"//","")</f>
        <v/>
      </c>
      <c r="AC1483" s="108" t="str">
        <f t="shared" si="391"/>
        <v>DEG</v>
      </c>
      <c r="AD1483" t="b">
        <f t="shared" si="392"/>
        <v>1</v>
      </c>
    </row>
    <row r="1484" spans="1:30">
      <c r="A1484" s="56">
        <f t="shared" si="393"/>
        <v>1484</v>
      </c>
      <c r="B1484" s="55">
        <f t="shared" si="394"/>
        <v>1446</v>
      </c>
      <c r="C1484" s="59" t="s">
        <v>3867</v>
      </c>
      <c r="D1484" s="59" t="s">
        <v>4749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4241</v>
      </c>
      <c r="L1484" s="67"/>
      <c r="M1484" s="63" t="s">
        <v>1669</v>
      </c>
      <c r="N1484" s="13"/>
      <c r="O1484"/>
      <c r="P1484" t="str">
        <f t="shared" si="385"/>
        <v/>
      </c>
      <c r="Q1484" t="str">
        <f>IF(ISNA(VLOOKUP(AC1484,#REF!,1)),"//","")</f>
        <v/>
      </c>
      <c r="R1484"/>
      <c r="S1484" s="43">
        <f t="shared" si="386"/>
        <v>297</v>
      </c>
      <c r="T1484" s="92" t="s">
        <v>2888</v>
      </c>
      <c r="U1484" s="70" t="s">
        <v>2431</v>
      </c>
      <c r="V1484" s="70" t="s">
        <v>2431</v>
      </c>
      <c r="W1484" s="44" t="str">
        <f t="shared" si="387"/>
        <v>"DEG" STD_RIGHT_ARROW</v>
      </c>
      <c r="X1484" s="25" t="str">
        <f t="shared" si="388"/>
        <v>DEG&gt;</v>
      </c>
      <c r="Y1484" s="1">
        <f t="shared" si="389"/>
        <v>1446</v>
      </c>
      <c r="Z1484" t="str">
        <f t="shared" si="390"/>
        <v>ITM_DEGto</v>
      </c>
      <c r="AA1484" s="158" t="str">
        <f>IF(ISNA(VLOOKUP(X1484,Sheet2!J:J,1,0)),"//","")</f>
        <v>//</v>
      </c>
      <c r="AC1484" s="108" t="str">
        <f t="shared" si="391"/>
        <v>DEG&gt;</v>
      </c>
      <c r="AD1484" t="b">
        <f t="shared" si="392"/>
        <v>1</v>
      </c>
    </row>
    <row r="1485" spans="1:30">
      <c r="A1485" s="56">
        <f t="shared" si="393"/>
        <v>1485</v>
      </c>
      <c r="B1485" s="55">
        <f t="shared" si="394"/>
        <v>1447</v>
      </c>
      <c r="C1485" s="59" t="s">
        <v>4975</v>
      </c>
      <c r="D1485" s="59" t="s">
        <v>7</v>
      </c>
      <c r="E1485" s="151" t="s">
        <v>2749</v>
      </c>
      <c r="F1485" s="151" t="s">
        <v>2749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4241</v>
      </c>
      <c r="L1485" s="67"/>
      <c r="M1485" s="63" t="s">
        <v>2752</v>
      </c>
      <c r="N1485" s="13"/>
      <c r="O1485"/>
      <c r="P1485" t="str">
        <f t="shared" si="385"/>
        <v/>
      </c>
      <c r="Q1485" t="str">
        <f>IF(ISNA(VLOOKUP(AC1485,#REF!,1)),"//","")</f>
        <v/>
      </c>
      <c r="R1485"/>
      <c r="S1485" s="43">
        <f t="shared" si="38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87"/>
        <v>"S(A)"</v>
      </c>
      <c r="X1485" s="25" t="str">
        <f t="shared" si="388"/>
        <v>S(A)</v>
      </c>
      <c r="Y1485" s="1">
        <f t="shared" si="389"/>
        <v>1447</v>
      </c>
      <c r="Z1485" t="str">
        <f t="shared" si="390"/>
        <v>ITM_SA</v>
      </c>
      <c r="AA1485" s="158" t="str">
        <f>IF(ISNA(VLOOKUP(X1485,Sheet2!J:J,1,0)),"//","")</f>
        <v>//</v>
      </c>
      <c r="AC1485" s="108" t="str">
        <f t="shared" si="391"/>
        <v>S(A)</v>
      </c>
      <c r="AD1485" t="b">
        <f t="shared" si="392"/>
        <v>1</v>
      </c>
    </row>
    <row r="1486" spans="1:30">
      <c r="A1486" s="56">
        <f t="shared" si="393"/>
        <v>1486</v>
      </c>
      <c r="B1486" s="55">
        <f t="shared" si="394"/>
        <v>1448</v>
      </c>
      <c r="C1486" s="59" t="s">
        <v>3868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4241</v>
      </c>
      <c r="L1486" s="67"/>
      <c r="M1486" s="63" t="s">
        <v>1670</v>
      </c>
      <c r="N1486" s="23"/>
      <c r="O1486"/>
      <c r="P1486" t="str">
        <f t="shared" si="385"/>
        <v/>
      </c>
      <c r="Q1486" t="str">
        <f>IF(ISNA(VLOOKUP(AC1486,#REF!,1)),"//","")</f>
        <v/>
      </c>
      <c r="R1486"/>
      <c r="S1486" s="43">
        <f t="shared" si="386"/>
        <v>299</v>
      </c>
      <c r="T1486" s="92" t="s">
        <v>2940</v>
      </c>
      <c r="U1486" s="70" t="s">
        <v>2823</v>
      </c>
      <c r="V1486" s="70" t="s">
        <v>2431</v>
      </c>
      <c r="W1486" s="44" t="str">
        <f t="shared" si="387"/>
        <v>"DENMAX"</v>
      </c>
      <c r="X1486" s="25" t="str">
        <f t="shared" si="388"/>
        <v>DENMAX</v>
      </c>
      <c r="Y1486" s="1">
        <f t="shared" si="389"/>
        <v>1448</v>
      </c>
      <c r="Z1486" t="str">
        <f t="shared" si="390"/>
        <v>ITM_DENMAX</v>
      </c>
      <c r="AA1486" s="158" t="str">
        <f>IF(ISNA(VLOOKUP(X1486,Sheet2!J:J,1,0)),"//","")</f>
        <v>//</v>
      </c>
      <c r="AC1486" s="108" t="str">
        <f t="shared" si="391"/>
        <v>DENMAX</v>
      </c>
      <c r="AD1486" t="b">
        <f t="shared" si="392"/>
        <v>1</v>
      </c>
    </row>
    <row r="1487" spans="1:30">
      <c r="A1487" s="56">
        <f t="shared" si="393"/>
        <v>1487</v>
      </c>
      <c r="B1487" s="55">
        <f t="shared" si="394"/>
        <v>1449</v>
      </c>
      <c r="C1487" s="59" t="s">
        <v>3869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4241</v>
      </c>
      <c r="L1487" s="67"/>
      <c r="M1487" s="63" t="s">
        <v>3657</v>
      </c>
      <c r="N1487" s="13"/>
      <c r="O1487"/>
      <c r="P1487" t="str">
        <f t="shared" si="385"/>
        <v/>
      </c>
      <c r="Q1487" t="str">
        <f>IF(ISNA(VLOOKUP(AC1487,#REF!,1)),"//","")</f>
        <v/>
      </c>
      <c r="R1487"/>
      <c r="S1487" s="43">
        <f t="shared" si="386"/>
        <v>300</v>
      </c>
      <c r="T1487" s="92"/>
      <c r="U1487" s="70"/>
      <c r="V1487" s="70"/>
      <c r="W1487" s="44" t="str">
        <f t="shared" si="387"/>
        <v>"DOT"</v>
      </c>
      <c r="X1487" s="25" t="str">
        <f t="shared" si="388"/>
        <v>DOT</v>
      </c>
      <c r="Y1487" s="1">
        <f t="shared" si="389"/>
        <v>1449</v>
      </c>
      <c r="Z1487" t="str">
        <f t="shared" si="390"/>
        <v>ITM_DOT_PROD</v>
      </c>
      <c r="AA1487" s="158" t="str">
        <f>IF(ISNA(VLOOKUP(X1487,Sheet2!J:J,1,0)),"//","")</f>
        <v>//</v>
      </c>
      <c r="AC1487" s="108" t="str">
        <f t="shared" si="391"/>
        <v>DOT</v>
      </c>
      <c r="AD1487" t="b">
        <f t="shared" si="392"/>
        <v>1</v>
      </c>
    </row>
    <row r="1488" spans="1:30">
      <c r="A1488" s="56">
        <f t="shared" si="393"/>
        <v>1488</v>
      </c>
      <c r="B1488" s="55">
        <f t="shared" si="394"/>
        <v>1450</v>
      </c>
      <c r="C1488" s="59" t="s">
        <v>3870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4241</v>
      </c>
      <c r="L1488" s="67"/>
      <c r="M1488" s="63" t="s">
        <v>1676</v>
      </c>
      <c r="N1488" s="13"/>
      <c r="O1488"/>
      <c r="P1488" t="str">
        <f t="shared" si="385"/>
        <v/>
      </c>
      <c r="Q1488" t="str">
        <f>IF(ISNA(VLOOKUP(AC1488,#REF!,1)),"//","")</f>
        <v/>
      </c>
      <c r="R1488"/>
      <c r="S1488" s="43">
        <f t="shared" si="38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87"/>
        <v>"DSTACK"</v>
      </c>
      <c r="X1488" s="25" t="str">
        <f t="shared" si="388"/>
        <v>DSTACK</v>
      </c>
      <c r="Y1488" s="1">
        <f t="shared" si="389"/>
        <v>1450</v>
      </c>
      <c r="Z1488" t="str">
        <f t="shared" si="390"/>
        <v>ITM_DSTACK</v>
      </c>
      <c r="AA1488" s="158" t="str">
        <f>IF(ISNA(VLOOKUP(X1488,Sheet2!J:J,1,0)),"//","")</f>
        <v>//</v>
      </c>
      <c r="AC1488" s="108" t="str">
        <f t="shared" si="391"/>
        <v>DSTACK</v>
      </c>
      <c r="AD1488" t="b">
        <f t="shared" si="392"/>
        <v>1</v>
      </c>
    </row>
    <row r="1489" spans="1:30">
      <c r="A1489" s="56">
        <f t="shared" si="393"/>
        <v>1489</v>
      </c>
      <c r="B1489" s="55">
        <f t="shared" si="394"/>
        <v>1451</v>
      </c>
      <c r="C1489" s="59" t="s">
        <v>3866</v>
      </c>
      <c r="D1489" s="83" t="s">
        <v>4808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4241</v>
      </c>
      <c r="L1489" s="67"/>
      <c r="M1489" s="63" t="s">
        <v>1678</v>
      </c>
      <c r="N1489" s="13"/>
      <c r="O1489"/>
      <c r="P1489" t="str">
        <f t="shared" si="385"/>
        <v/>
      </c>
      <c r="Q1489" t="str">
        <f>IF(ISNA(VLOOKUP(AC1489,#REF!,1)),"//","")</f>
        <v/>
      </c>
      <c r="R1489"/>
      <c r="S1489" s="43">
        <f t="shared" si="386"/>
        <v>302</v>
      </c>
      <c r="T1489" s="92" t="s">
        <v>2431</v>
      </c>
      <c r="U1489" s="70" t="s">
        <v>2823</v>
      </c>
      <c r="V1489" s="70" t="s">
        <v>2431</v>
      </c>
      <c r="W1489" s="44" t="str">
        <f t="shared" si="387"/>
        <v>"D.MS"</v>
      </c>
      <c r="X1489" s="25" t="str">
        <f t="shared" si="388"/>
        <v>D.MS</v>
      </c>
      <c r="Y1489" s="1">
        <f t="shared" si="389"/>
        <v>1451</v>
      </c>
      <c r="Z1489" t="str">
        <f t="shared" si="390"/>
        <v>ITM_DMS</v>
      </c>
      <c r="AA1489" s="158" t="str">
        <f>IF(ISNA(VLOOKUP(X1489,Sheet2!J:J,1,0)),"//","")</f>
        <v>//</v>
      </c>
      <c r="AC1489" s="108" t="str">
        <f t="shared" si="391"/>
        <v>D.MS</v>
      </c>
      <c r="AD1489" t="b">
        <f t="shared" si="392"/>
        <v>1</v>
      </c>
    </row>
    <row r="1490" spans="1:30">
      <c r="A1490" s="56">
        <f t="shared" si="393"/>
        <v>1490</v>
      </c>
      <c r="B1490" s="55">
        <f t="shared" si="394"/>
        <v>1452</v>
      </c>
      <c r="C1490" s="59" t="s">
        <v>4809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4241</v>
      </c>
      <c r="L1490" s="67"/>
      <c r="M1490" s="63" t="s">
        <v>1679</v>
      </c>
      <c r="N1490" s="13"/>
      <c r="O1490"/>
      <c r="P1490" t="str">
        <f t="shared" si="385"/>
        <v/>
      </c>
      <c r="Q1490" t="str">
        <f>IF(ISNA(VLOOKUP(AC1490,#REF!,1)),"//","")</f>
        <v/>
      </c>
      <c r="R1490"/>
      <c r="S1490" s="43">
        <f t="shared" si="386"/>
        <v>303</v>
      </c>
      <c r="T1490" s="92" t="s">
        <v>2888</v>
      </c>
      <c r="U1490" s="70" t="s">
        <v>2431</v>
      </c>
      <c r="V1490" s="70" t="s">
        <v>2431</v>
      </c>
      <c r="W1490" s="44" t="str">
        <f t="shared" si="387"/>
        <v>"D.MS" STD_RIGHT_ARROW</v>
      </c>
      <c r="X1490" s="25" t="str">
        <f t="shared" si="388"/>
        <v>D.MS&gt;</v>
      </c>
      <c r="Y1490" s="1">
        <f t="shared" si="389"/>
        <v>1452</v>
      </c>
      <c r="Z1490" t="str">
        <f t="shared" si="390"/>
        <v>ITM_DMSto</v>
      </c>
      <c r="AA1490" s="158" t="str">
        <f>IF(ISNA(VLOOKUP(X1490,Sheet2!J:J,1,0)),"//","")</f>
        <v>//</v>
      </c>
      <c r="AC1490" s="108" t="str">
        <f t="shared" si="391"/>
        <v>D.MS&gt;</v>
      </c>
      <c r="AD1490" t="b">
        <f t="shared" si="392"/>
        <v>1</v>
      </c>
    </row>
    <row r="1491" spans="1:30">
      <c r="A1491" s="56">
        <f t="shared" si="393"/>
        <v>1491</v>
      </c>
      <c r="B1491" s="55">
        <f t="shared" si="394"/>
        <v>1453</v>
      </c>
      <c r="C1491" s="59" t="s">
        <v>3871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4241</v>
      </c>
      <c r="L1491" s="67"/>
      <c r="M1491" s="63" t="s">
        <v>1680</v>
      </c>
      <c r="N1491" s="13"/>
      <c r="O1491"/>
      <c r="P1491" t="str">
        <f t="shared" si="385"/>
        <v/>
      </c>
      <c r="Q1491" t="str">
        <f>IF(ISNA(VLOOKUP(AC1491,#REF!,1)),"//","")</f>
        <v/>
      </c>
      <c r="R1491"/>
      <c r="S1491" s="43">
        <f t="shared" si="38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87"/>
        <v>"D.MY"</v>
      </c>
      <c r="X1491" s="25" t="str">
        <f t="shared" si="388"/>
        <v>D.MY</v>
      </c>
      <c r="Y1491" s="1">
        <f t="shared" si="389"/>
        <v>1453</v>
      </c>
      <c r="Z1491" t="str">
        <f t="shared" si="390"/>
        <v>ITM_DMY</v>
      </c>
      <c r="AA1491" s="158" t="str">
        <f>IF(ISNA(VLOOKUP(X1491,Sheet2!J:J,1,0)),"//","")</f>
        <v>//</v>
      </c>
      <c r="AC1491" s="108" t="str">
        <f t="shared" si="391"/>
        <v>D.MY</v>
      </c>
      <c r="AD1491" t="b">
        <f t="shared" si="392"/>
        <v>1</v>
      </c>
    </row>
    <row r="1492" spans="1:30">
      <c r="A1492" s="56">
        <f t="shared" si="393"/>
        <v>1492</v>
      </c>
      <c r="B1492" s="55">
        <f t="shared" si="394"/>
        <v>1454</v>
      </c>
      <c r="C1492" s="59" t="s">
        <v>4527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4241</v>
      </c>
      <c r="L1492" s="67"/>
      <c r="M1492" s="63" t="s">
        <v>1681</v>
      </c>
      <c r="N1492" s="13"/>
      <c r="O1492"/>
      <c r="P1492" t="str">
        <f t="shared" si="385"/>
        <v/>
      </c>
      <c r="Q1492" t="str">
        <f>IF(ISNA(VLOOKUP(AC1492,#REF!,1)),"//","")</f>
        <v/>
      </c>
      <c r="R1492"/>
      <c r="S1492" s="43">
        <f t="shared" si="38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87"/>
        <v>"D" STD_RIGHT_ARROW "J"</v>
      </c>
      <c r="X1492" s="25" t="str">
        <f t="shared" si="388"/>
        <v>D&gt;J</v>
      </c>
      <c r="Y1492" s="1">
        <f t="shared" si="389"/>
        <v>1454</v>
      </c>
      <c r="Z1492" t="str">
        <f t="shared" si="390"/>
        <v>ITM_DtoJ</v>
      </c>
      <c r="AA1492" s="158" t="str">
        <f>IF(ISNA(VLOOKUP(X1492,Sheet2!J:J,1,0)),"//","")</f>
        <v>//</v>
      </c>
      <c r="AC1492" s="108" t="str">
        <f t="shared" si="391"/>
        <v>D&gt;J</v>
      </c>
      <c r="AD1492" t="b">
        <f t="shared" si="392"/>
        <v>1</v>
      </c>
    </row>
    <row r="1493" spans="1:30">
      <c r="A1493" s="56">
        <f t="shared" si="393"/>
        <v>1493</v>
      </c>
      <c r="B1493" s="55">
        <f t="shared" si="394"/>
        <v>1455</v>
      </c>
      <c r="C1493" s="59" t="s">
        <v>4057</v>
      </c>
      <c r="D1493" s="59" t="s">
        <v>7</v>
      </c>
      <c r="E1493" s="65" t="s">
        <v>4562</v>
      </c>
      <c r="F1493" s="65" t="s">
        <v>4562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4241</v>
      </c>
      <c r="L1493" s="67"/>
      <c r="M1493" s="63" t="s">
        <v>4561</v>
      </c>
      <c r="N1493" s="13"/>
      <c r="O1493"/>
      <c r="P1493" t="str">
        <f t="shared" ref="P1493" si="395">IF(E1493=F1493,"","NOT EQUAL")</f>
        <v/>
      </c>
      <c r="Q1493" t="str">
        <f>IF(ISNA(VLOOKUP(AC1493,#REF!,1)),"//","")</f>
        <v/>
      </c>
      <c r="R1493"/>
      <c r="S1493" s="43">
        <f t="shared" si="38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87"/>
        <v>"DELITM"</v>
      </c>
      <c r="X1493" s="25" t="str">
        <f t="shared" si="388"/>
        <v>DELITM</v>
      </c>
      <c r="Y1493" s="1">
        <f t="shared" si="389"/>
        <v>1455</v>
      </c>
      <c r="Z1493" t="str">
        <f t="shared" si="390"/>
        <v>ITM_DELITM</v>
      </c>
      <c r="AA1493" s="158" t="str">
        <f>IF(ISNA(VLOOKUP(X1493,Sheet2!J:J,1,0)),"//","")</f>
        <v>//</v>
      </c>
      <c r="AC1493" s="108" t="str">
        <f t="shared" si="391"/>
        <v>DELITM</v>
      </c>
      <c r="AD1493" t="b">
        <f t="shared" si="392"/>
        <v>1</v>
      </c>
    </row>
    <row r="1494" spans="1:30">
      <c r="A1494" s="56">
        <f t="shared" si="393"/>
        <v>1494</v>
      </c>
      <c r="B1494" s="55">
        <f t="shared" si="394"/>
        <v>1456</v>
      </c>
      <c r="C1494" s="59" t="s">
        <v>4976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4241</v>
      </c>
      <c r="L1494" s="67"/>
      <c r="M1494" s="63" t="s">
        <v>1685</v>
      </c>
      <c r="N1494" s="13"/>
      <c r="O1494"/>
      <c r="P1494" t="str">
        <f t="shared" si="385"/>
        <v/>
      </c>
      <c r="Q1494" t="str">
        <f>IF(ISNA(VLOOKUP(AC1494,#REF!,1)),"//","")</f>
        <v/>
      </c>
      <c r="R1494"/>
      <c r="S1494" s="43">
        <f t="shared" si="38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87"/>
        <v>"EIGVAL"</v>
      </c>
      <c r="X1494" s="25" t="str">
        <f t="shared" si="388"/>
        <v>EIGVAL</v>
      </c>
      <c r="Y1494" s="1">
        <f t="shared" si="389"/>
        <v>1456</v>
      </c>
      <c r="Z1494" t="str">
        <f t="shared" si="390"/>
        <v>ITM_EIGVAL</v>
      </c>
      <c r="AA1494" s="158" t="str">
        <f>IF(ISNA(VLOOKUP(X1494,Sheet2!J:J,1,0)),"//","")</f>
        <v>//</v>
      </c>
      <c r="AC1494" s="108" t="str">
        <f t="shared" si="391"/>
        <v>EIGVAL</v>
      </c>
      <c r="AD1494" t="b">
        <f t="shared" si="392"/>
        <v>1</v>
      </c>
    </row>
    <row r="1495" spans="1:30">
      <c r="A1495" s="56">
        <f t="shared" si="393"/>
        <v>1495</v>
      </c>
      <c r="B1495" s="55">
        <f t="shared" si="394"/>
        <v>1457</v>
      </c>
      <c r="C1495" s="59" t="s">
        <v>4977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4241</v>
      </c>
      <c r="L1495" s="67"/>
      <c r="M1495" s="63" t="s">
        <v>1686</v>
      </c>
      <c r="N1495" s="13"/>
      <c r="O1495"/>
      <c r="P1495" t="str">
        <f t="shared" si="385"/>
        <v/>
      </c>
      <c r="Q1495" t="str">
        <f>IF(ISNA(VLOOKUP(AC1495,#REF!,1)),"//","")</f>
        <v/>
      </c>
      <c r="R1495"/>
      <c r="S1495" s="43">
        <f t="shared" si="38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87"/>
        <v>"EIGVEC"</v>
      </c>
      <c r="X1495" s="25" t="str">
        <f t="shared" si="388"/>
        <v>EIGVEC</v>
      </c>
      <c r="Y1495" s="1">
        <f t="shared" si="389"/>
        <v>1457</v>
      </c>
      <c r="Z1495" t="str">
        <f t="shared" si="390"/>
        <v>ITM_EIGVEC</v>
      </c>
      <c r="AA1495" s="158" t="str">
        <f>IF(ISNA(VLOOKUP(X1495,Sheet2!J:J,1,0)),"//","")</f>
        <v>//</v>
      </c>
      <c r="AC1495" s="108" t="str">
        <f t="shared" si="391"/>
        <v>EIGVEC</v>
      </c>
      <c r="AD1495" t="b">
        <f t="shared" si="392"/>
        <v>1</v>
      </c>
    </row>
    <row r="1496" spans="1:30">
      <c r="A1496" s="56">
        <f t="shared" si="393"/>
        <v>1496</v>
      </c>
      <c r="B1496" s="55">
        <f t="shared" si="394"/>
        <v>1458</v>
      </c>
      <c r="C1496" s="59" t="s">
        <v>4057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4241</v>
      </c>
      <c r="L1496" s="67"/>
      <c r="M1496" s="63" t="s">
        <v>1687</v>
      </c>
      <c r="N1496" s="13"/>
      <c r="O1496"/>
      <c r="P1496" t="str">
        <f t="shared" si="385"/>
        <v/>
      </c>
      <c r="Q1496" t="str">
        <f>IF(ISNA(VLOOKUP(AC1496,#REF!,1)),"//","")</f>
        <v/>
      </c>
      <c r="R1496"/>
      <c r="S1496" s="43">
        <f t="shared" si="386"/>
        <v>308</v>
      </c>
      <c r="T1496" s="92" t="s">
        <v>2431</v>
      </c>
      <c r="U1496" s="70" t="s">
        <v>2817</v>
      </c>
      <c r="V1496" s="70" t="s">
        <v>2431</v>
      </c>
      <c r="W1496" s="44" t="str">
        <f t="shared" si="387"/>
        <v/>
      </c>
      <c r="X1496" s="25" t="str">
        <f t="shared" si="388"/>
        <v/>
      </c>
      <c r="Y1496" s="1">
        <f t="shared" si="389"/>
        <v>1458</v>
      </c>
      <c r="Z1496" t="str">
        <f t="shared" si="390"/>
        <v>ITM_END</v>
      </c>
      <c r="AA1496" s="158" t="str">
        <f>IF(ISNA(VLOOKUP(X1496,Sheet2!J:J,1,0)),"//","")</f>
        <v/>
      </c>
      <c r="AC1496" s="108" t="str">
        <f t="shared" si="391"/>
        <v/>
      </c>
      <c r="AD1496" t="b">
        <f t="shared" si="392"/>
        <v>1</v>
      </c>
    </row>
    <row r="1497" spans="1:30">
      <c r="A1497" s="56">
        <f t="shared" si="393"/>
        <v>1497</v>
      </c>
      <c r="B1497" s="55">
        <f t="shared" si="394"/>
        <v>1459</v>
      </c>
      <c r="C1497" s="59" t="s">
        <v>4057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4241</v>
      </c>
      <c r="L1497" s="67"/>
      <c r="M1497" s="63" t="s">
        <v>1688</v>
      </c>
      <c r="N1497" s="13"/>
      <c r="O1497"/>
      <c r="P1497" t="str">
        <f t="shared" si="385"/>
        <v>NOT EQUAL</v>
      </c>
      <c r="Q1497" t="str">
        <f>IF(ISNA(VLOOKUP(AC1497,#REF!,1)),"//","")</f>
        <v/>
      </c>
      <c r="R1497"/>
      <c r="S1497" s="43">
        <f t="shared" si="38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87"/>
        <v>"ENDP"</v>
      </c>
      <c r="X1497" s="25" t="str">
        <f t="shared" si="388"/>
        <v>ENDP</v>
      </c>
      <c r="Y1497" s="1">
        <f t="shared" si="389"/>
        <v>1459</v>
      </c>
      <c r="Z1497" t="str">
        <f t="shared" si="390"/>
        <v>ITM_ENDP</v>
      </c>
      <c r="AA1497" s="158" t="str">
        <f>IF(ISNA(VLOOKUP(X1497,Sheet2!J:J,1,0)),"//","")</f>
        <v>//</v>
      </c>
      <c r="AC1497" s="108" t="str">
        <f t="shared" si="391"/>
        <v>ENDP</v>
      </c>
      <c r="AD1497" t="b">
        <f t="shared" si="392"/>
        <v>1</v>
      </c>
    </row>
    <row r="1498" spans="1:30">
      <c r="A1498" s="56">
        <f t="shared" si="393"/>
        <v>1498</v>
      </c>
      <c r="B1498" s="55">
        <f t="shared" si="394"/>
        <v>1460</v>
      </c>
      <c r="C1498" s="59" t="s">
        <v>3873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4241</v>
      </c>
      <c r="L1498" s="67"/>
      <c r="M1498" s="63" t="s">
        <v>1689</v>
      </c>
      <c r="N1498" s="13"/>
      <c r="O1498"/>
      <c r="P1498" t="str">
        <f t="shared" si="385"/>
        <v/>
      </c>
      <c r="Q1498" t="str">
        <f>IF(ISNA(VLOOKUP(AC1498,#REF!,1)),"//","")</f>
        <v/>
      </c>
      <c r="R1498"/>
      <c r="S1498" s="43">
        <f t="shared" si="386"/>
        <v>310</v>
      </c>
      <c r="T1498" s="92" t="s">
        <v>2911</v>
      </c>
      <c r="U1498" s="70" t="s">
        <v>2823</v>
      </c>
      <c r="V1498" s="70" t="s">
        <v>2431</v>
      </c>
      <c r="W1498" s="44" t="str">
        <f t="shared" si="387"/>
        <v>"ENG"</v>
      </c>
      <c r="X1498" s="25" t="str">
        <f t="shared" si="388"/>
        <v>ENG</v>
      </c>
      <c r="Y1498" s="1">
        <f t="shared" si="389"/>
        <v>1460</v>
      </c>
      <c r="Z1498" t="str">
        <f t="shared" si="390"/>
        <v>ITM_ENG</v>
      </c>
      <c r="AA1498" s="158" t="str">
        <f>IF(ISNA(VLOOKUP(X1498,Sheet2!J:J,1,0)),"//","")</f>
        <v/>
      </c>
      <c r="AC1498" s="108" t="str">
        <f t="shared" si="391"/>
        <v>ENG</v>
      </c>
      <c r="AD1498" t="b">
        <f t="shared" si="392"/>
        <v>1</v>
      </c>
    </row>
    <row r="1499" spans="1:30">
      <c r="A1499" s="56">
        <f t="shared" si="393"/>
        <v>1499</v>
      </c>
      <c r="B1499" s="55">
        <f t="shared" si="394"/>
        <v>1461</v>
      </c>
      <c r="C1499" s="59" t="s">
        <v>4943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4241</v>
      </c>
      <c r="L1499" s="67"/>
      <c r="M1499" s="63" t="s">
        <v>1690</v>
      </c>
      <c r="N1499" s="13"/>
      <c r="O1499"/>
      <c r="P1499" t="str">
        <f t="shared" si="385"/>
        <v/>
      </c>
      <c r="Q1499" t="str">
        <f>IF(ISNA(VLOOKUP(AC1499,#REF!,1)),"//","")</f>
        <v/>
      </c>
      <c r="R1499"/>
      <c r="S1499" s="43">
        <f t="shared" si="38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87"/>
        <v>"ENORM"</v>
      </c>
      <c r="X1499" s="25" t="str">
        <f t="shared" si="388"/>
        <v>ENORM</v>
      </c>
      <c r="Y1499" s="1">
        <f t="shared" si="389"/>
        <v>1461</v>
      </c>
      <c r="Z1499" t="str">
        <f t="shared" si="390"/>
        <v>ITM_ENORM</v>
      </c>
      <c r="AA1499" s="158" t="str">
        <f>IF(ISNA(VLOOKUP(X1499,Sheet2!J:J,1,0)),"//","")</f>
        <v>//</v>
      </c>
      <c r="AC1499" s="108" t="str">
        <f t="shared" si="391"/>
        <v>ENORM</v>
      </c>
      <c r="AD1499" t="b">
        <f t="shared" si="392"/>
        <v>1</v>
      </c>
    </row>
    <row r="1500" spans="1:30" s="126" customFormat="1">
      <c r="A1500" s="56">
        <f t="shared" si="393"/>
        <v>1500</v>
      </c>
      <c r="B1500" s="55">
        <f t="shared" si="394"/>
        <v>1462</v>
      </c>
      <c r="C1500" s="122" t="s">
        <v>4088</v>
      </c>
      <c r="D1500" s="122" t="s">
        <v>7</v>
      </c>
      <c r="E1500" s="123" t="s">
        <v>4089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4241</v>
      </c>
      <c r="M1500" s="18" t="s">
        <v>4090</v>
      </c>
      <c r="N1500" s="18"/>
      <c r="P1500" s="126" t="str">
        <f t="shared" si="385"/>
        <v>NOT EQUAL</v>
      </c>
      <c r="Q1500" s="126" t="str">
        <f>IF(ISNA(VLOOKUP(AC1500,#REF!,1)),"//","")</f>
        <v/>
      </c>
      <c r="S1500" s="43">
        <f t="shared" si="386"/>
        <v>311</v>
      </c>
      <c r="T1500" s="121" t="s">
        <v>2912</v>
      </c>
      <c r="U1500" s="124" t="s">
        <v>2817</v>
      </c>
      <c r="V1500" s="124" t="s">
        <v>2431</v>
      </c>
      <c r="W1500" s="44" t="str">
        <f t="shared" si="387"/>
        <v/>
      </c>
      <c r="X1500" s="25" t="str">
        <f t="shared" si="388"/>
        <v/>
      </c>
      <c r="Y1500" s="1">
        <f t="shared" si="389"/>
        <v>1462</v>
      </c>
      <c r="Z1500" t="str">
        <f t="shared" si="390"/>
        <v>ITM_RCLMIN</v>
      </c>
      <c r="AA1500" s="158" t="str">
        <f>IF(ISNA(VLOOKUP(X1500,Sheet2!J:J,1,0)),"//","")</f>
        <v/>
      </c>
      <c r="AC1500" s="108" t="str">
        <f t="shared" si="391"/>
        <v/>
      </c>
      <c r="AD1500" t="b">
        <f t="shared" si="392"/>
        <v>1</v>
      </c>
    </row>
    <row r="1501" spans="1:30">
      <c r="A1501" s="56">
        <f t="shared" si="393"/>
        <v>1501</v>
      </c>
      <c r="B1501" s="55">
        <f t="shared" si="394"/>
        <v>1463</v>
      </c>
      <c r="C1501" s="59" t="s">
        <v>4057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4241</v>
      </c>
      <c r="L1501" s="67"/>
      <c r="M1501" s="63" t="s">
        <v>1694</v>
      </c>
      <c r="N1501" s="13"/>
      <c r="O1501"/>
      <c r="P1501" t="str">
        <f t="shared" si="385"/>
        <v>NOT EQUAL</v>
      </c>
      <c r="Q1501" t="str">
        <f>IF(ISNA(VLOOKUP(AC1501,#REF!,1)),"//","")</f>
        <v/>
      </c>
      <c r="R1501"/>
      <c r="S1501" s="43">
        <f t="shared" si="38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87"/>
        <v>"EQ.DEL"</v>
      </c>
      <c r="X1501" s="25" t="str">
        <f t="shared" si="388"/>
        <v>EQ.DEL</v>
      </c>
      <c r="Y1501" s="1">
        <f t="shared" si="389"/>
        <v>1463</v>
      </c>
      <c r="Z1501" t="str">
        <f t="shared" si="390"/>
        <v>ITM_EQ_DEL</v>
      </c>
      <c r="AA1501" s="158" t="str">
        <f>IF(ISNA(VLOOKUP(X1501,Sheet2!J:J,1,0)),"//","")</f>
        <v>//</v>
      </c>
      <c r="AC1501" s="108" t="str">
        <f t="shared" si="391"/>
        <v>EQ.DEL</v>
      </c>
      <c r="AD1501" t="b">
        <f t="shared" si="392"/>
        <v>1</v>
      </c>
    </row>
    <row r="1502" spans="1:30">
      <c r="A1502" s="56">
        <f t="shared" si="393"/>
        <v>1502</v>
      </c>
      <c r="B1502" s="55">
        <f t="shared" si="394"/>
        <v>1464</v>
      </c>
      <c r="C1502" s="59" t="s">
        <v>4057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4241</v>
      </c>
      <c r="L1502" s="67"/>
      <c r="M1502" s="63" t="s">
        <v>1695</v>
      </c>
      <c r="N1502" s="13"/>
      <c r="O1502"/>
      <c r="P1502" t="str">
        <f t="shared" si="385"/>
        <v>NOT EQUAL</v>
      </c>
      <c r="Q1502" t="str">
        <f>IF(ISNA(VLOOKUP(AC1502,#REF!,1)),"//","")</f>
        <v/>
      </c>
      <c r="R1502"/>
      <c r="S1502" s="43">
        <f t="shared" si="38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87"/>
        <v>"EQ.EDI"</v>
      </c>
      <c r="X1502" s="25" t="str">
        <f t="shared" si="388"/>
        <v>EQ.EDI</v>
      </c>
      <c r="Y1502" s="1">
        <f t="shared" si="389"/>
        <v>1464</v>
      </c>
      <c r="Z1502" t="str">
        <f t="shared" si="390"/>
        <v>ITM_EQ_EDI</v>
      </c>
      <c r="AA1502" s="158" t="str">
        <f>IF(ISNA(VLOOKUP(X1502,Sheet2!J:J,1,0)),"//","")</f>
        <v>//</v>
      </c>
      <c r="AC1502" s="108" t="str">
        <f t="shared" si="391"/>
        <v>EQ.EDI</v>
      </c>
      <c r="AD1502" t="b">
        <f t="shared" si="392"/>
        <v>1</v>
      </c>
    </row>
    <row r="1503" spans="1:30">
      <c r="A1503" s="56">
        <f t="shared" si="393"/>
        <v>1503</v>
      </c>
      <c r="B1503" s="55">
        <f t="shared" si="394"/>
        <v>1465</v>
      </c>
      <c r="C1503" s="59" t="s">
        <v>4057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4241</v>
      </c>
      <c r="L1503" s="67"/>
      <c r="M1503" s="63" t="s">
        <v>1696</v>
      </c>
      <c r="N1503" s="13"/>
      <c r="O1503"/>
      <c r="P1503" t="str">
        <f t="shared" si="385"/>
        <v>NOT EQUAL</v>
      </c>
      <c r="Q1503" t="str">
        <f>IF(ISNA(VLOOKUP(AC1503,#REF!,1)),"//","")</f>
        <v/>
      </c>
      <c r="R1503"/>
      <c r="S1503" s="43">
        <f t="shared" si="38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87"/>
        <v>"EQ.NEW"</v>
      </c>
      <c r="X1503" s="25" t="str">
        <f t="shared" si="388"/>
        <v>EQ.NEW</v>
      </c>
      <c r="Y1503" s="1">
        <f t="shared" si="389"/>
        <v>1465</v>
      </c>
      <c r="Z1503" t="str">
        <f t="shared" si="390"/>
        <v>ITM_EQ_NEW</v>
      </c>
      <c r="AA1503" s="158" t="str">
        <f>IF(ISNA(VLOOKUP(X1503,Sheet2!J:J,1,0)),"//","")</f>
        <v>//</v>
      </c>
      <c r="AC1503" s="108" t="str">
        <f t="shared" si="391"/>
        <v>EQ.NEW</v>
      </c>
      <c r="AD1503" t="b">
        <f t="shared" si="392"/>
        <v>1</v>
      </c>
    </row>
    <row r="1504" spans="1:30">
      <c r="A1504" s="56">
        <f t="shared" si="393"/>
        <v>1504</v>
      </c>
      <c r="B1504" s="55">
        <f t="shared" si="394"/>
        <v>1466</v>
      </c>
      <c r="C1504" s="59" t="s">
        <v>4552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4241</v>
      </c>
      <c r="L1504" s="67"/>
      <c r="M1504" s="63" t="s">
        <v>1697</v>
      </c>
      <c r="N1504" s="13"/>
      <c r="O1504"/>
      <c r="P1504" t="str">
        <f t="shared" si="385"/>
        <v/>
      </c>
      <c r="Q1504" t="str">
        <f>IF(ISNA(VLOOKUP(AC1504,#REF!,1)),"//","")</f>
        <v/>
      </c>
      <c r="R1504"/>
      <c r="S1504" s="43">
        <f t="shared" si="38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87"/>
        <v>"ERF"</v>
      </c>
      <c r="X1504" s="25" t="str">
        <f t="shared" si="388"/>
        <v>ERF</v>
      </c>
      <c r="Y1504" s="1">
        <f t="shared" si="389"/>
        <v>1466</v>
      </c>
      <c r="Z1504" t="str">
        <f t="shared" si="390"/>
        <v>ITM_ERF</v>
      </c>
      <c r="AA1504" s="158" t="str">
        <f>IF(ISNA(VLOOKUP(X1504,Sheet2!J:J,1,0)),"//","")</f>
        <v>//</v>
      </c>
      <c r="AC1504" s="108" t="str">
        <f t="shared" si="391"/>
        <v>ERF</v>
      </c>
      <c r="AD1504" t="b">
        <f t="shared" si="392"/>
        <v>1</v>
      </c>
    </row>
    <row r="1505" spans="1:30">
      <c r="A1505" s="56">
        <f t="shared" si="393"/>
        <v>1505</v>
      </c>
      <c r="B1505" s="55">
        <f t="shared" si="394"/>
        <v>1467</v>
      </c>
      <c r="C1505" s="59" t="s">
        <v>4553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4241</v>
      </c>
      <c r="L1505" s="67"/>
      <c r="M1505" s="63" t="s">
        <v>1698</v>
      </c>
      <c r="N1505" s="13"/>
      <c r="O1505"/>
      <c r="P1505" t="str">
        <f t="shared" si="385"/>
        <v/>
      </c>
      <c r="Q1505" t="str">
        <f>IF(ISNA(VLOOKUP(AC1505,#REF!,1)),"//","")</f>
        <v/>
      </c>
      <c r="R1505"/>
      <c r="S1505" s="43">
        <f t="shared" si="38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87"/>
        <v>"ERFC"</v>
      </c>
      <c r="X1505" s="25" t="str">
        <f t="shared" si="388"/>
        <v>ERFC</v>
      </c>
      <c r="Y1505" s="1">
        <f t="shared" si="389"/>
        <v>1467</v>
      </c>
      <c r="Z1505" t="str">
        <f t="shared" si="390"/>
        <v>ITM_ERFC</v>
      </c>
      <c r="AA1505" s="158" t="str">
        <f>IF(ISNA(VLOOKUP(X1505,Sheet2!J:J,1,0)),"//","")</f>
        <v>//</v>
      </c>
      <c r="AC1505" s="108" t="str">
        <f t="shared" si="391"/>
        <v>ERFC</v>
      </c>
      <c r="AD1505" t="b">
        <f t="shared" si="392"/>
        <v>1</v>
      </c>
    </row>
    <row r="1506" spans="1:30">
      <c r="A1506" s="56">
        <f t="shared" si="393"/>
        <v>1506</v>
      </c>
      <c r="B1506" s="55">
        <f t="shared" si="394"/>
        <v>1468</v>
      </c>
      <c r="C1506" s="59" t="s">
        <v>4057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4241</v>
      </c>
      <c r="L1506" s="67"/>
      <c r="M1506" s="63" t="s">
        <v>1699</v>
      </c>
      <c r="N1506" s="13"/>
      <c r="O1506"/>
      <c r="P1506" t="str">
        <f t="shared" si="385"/>
        <v/>
      </c>
      <c r="Q1506" t="str">
        <f>IF(ISNA(VLOOKUP(AC1506,#REF!,1)),"//","")</f>
        <v/>
      </c>
      <c r="R1506"/>
      <c r="S1506" s="43">
        <f t="shared" si="38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87"/>
        <v>"ERR"</v>
      </c>
      <c r="X1506" s="25" t="str">
        <f t="shared" si="388"/>
        <v>ERR</v>
      </c>
      <c r="Y1506" s="1">
        <f t="shared" si="389"/>
        <v>1468</v>
      </c>
      <c r="Z1506" t="str">
        <f t="shared" si="390"/>
        <v>ITM_ERR</v>
      </c>
      <c r="AA1506" s="158" t="str">
        <f>IF(ISNA(VLOOKUP(X1506,Sheet2!J:J,1,0)),"//","")</f>
        <v>//</v>
      </c>
      <c r="AC1506" s="108" t="str">
        <f t="shared" si="391"/>
        <v>ERR</v>
      </c>
      <c r="AD1506" t="b">
        <f t="shared" si="392"/>
        <v>1</v>
      </c>
    </row>
    <row r="1507" spans="1:30">
      <c r="A1507" s="56">
        <f t="shared" si="393"/>
        <v>1507</v>
      </c>
      <c r="B1507" s="55">
        <f t="shared" si="394"/>
        <v>1469</v>
      </c>
      <c r="C1507" s="59" t="s">
        <v>4057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4241</v>
      </c>
      <c r="L1507" s="67"/>
      <c r="M1507" s="63" t="s">
        <v>1701</v>
      </c>
      <c r="N1507" s="13"/>
      <c r="O1507"/>
      <c r="P1507" t="str">
        <f t="shared" si="385"/>
        <v/>
      </c>
      <c r="Q1507" t="str">
        <f>IF(ISNA(VLOOKUP(AC1507,#REF!,1)),"//","")</f>
        <v/>
      </c>
      <c r="R1507"/>
      <c r="S1507" s="43">
        <f t="shared" si="38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87"/>
        <v>"EXITALL"</v>
      </c>
      <c r="X1507" s="25" t="str">
        <f t="shared" si="388"/>
        <v>EXITALL</v>
      </c>
      <c r="Y1507" s="1">
        <f t="shared" si="389"/>
        <v>1469</v>
      </c>
      <c r="Z1507" t="str">
        <f t="shared" si="390"/>
        <v>ITM_EXITALL</v>
      </c>
      <c r="AA1507" s="158" t="str">
        <f>IF(ISNA(VLOOKUP(X1507,Sheet2!J:J,1,0)),"//","")</f>
        <v>//</v>
      </c>
      <c r="AC1507" s="108" t="str">
        <f t="shared" si="391"/>
        <v>EXITALL</v>
      </c>
      <c r="AD1507" t="b">
        <f t="shared" si="392"/>
        <v>1</v>
      </c>
    </row>
    <row r="1508" spans="1:30">
      <c r="A1508" s="56">
        <f t="shared" si="393"/>
        <v>1508</v>
      </c>
      <c r="B1508" s="55">
        <f t="shared" si="394"/>
        <v>1470</v>
      </c>
      <c r="C1508" s="59" t="s">
        <v>3874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4241</v>
      </c>
      <c r="L1508" s="67"/>
      <c r="M1508" s="63" t="s">
        <v>1709</v>
      </c>
      <c r="N1508" s="13"/>
      <c r="O1508"/>
      <c r="P1508" t="str">
        <f t="shared" si="385"/>
        <v/>
      </c>
      <c r="Q1508" t="str">
        <f>IF(ISNA(VLOOKUP(AC1508,#REF!,1)),"//","")</f>
        <v/>
      </c>
      <c r="R1508"/>
      <c r="S1508" s="43">
        <f t="shared" si="38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87"/>
        <v>"EXPT"</v>
      </c>
      <c r="X1508" s="25" t="str">
        <f t="shared" si="388"/>
        <v>EXPT</v>
      </c>
      <c r="Y1508" s="1">
        <f t="shared" si="389"/>
        <v>1470</v>
      </c>
      <c r="Z1508" t="str">
        <f t="shared" si="390"/>
        <v>ITM_EXPT</v>
      </c>
      <c r="AA1508" s="158" t="str">
        <f>IF(ISNA(VLOOKUP(X1508,Sheet2!J:J,1,0)),"//","")</f>
        <v/>
      </c>
      <c r="AC1508" s="108" t="str">
        <f t="shared" si="391"/>
        <v>EXPT</v>
      </c>
      <c r="AD1508" t="b">
        <f t="shared" si="392"/>
        <v>1</v>
      </c>
    </row>
    <row r="1509" spans="1:30">
      <c r="A1509" s="56">
        <f t="shared" si="393"/>
        <v>1509</v>
      </c>
      <c r="B1509" s="55">
        <f t="shared" si="394"/>
        <v>1471</v>
      </c>
      <c r="C1509" s="59" t="s">
        <v>4558</v>
      </c>
      <c r="D1509" s="59" t="s">
        <v>7</v>
      </c>
      <c r="E1509" s="65" t="s">
        <v>4559</v>
      </c>
      <c r="F1509" s="65" t="s">
        <v>4559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4241</v>
      </c>
      <c r="L1509" s="67"/>
      <c r="M1509" s="63" t="s">
        <v>4560</v>
      </c>
      <c r="N1509" s="13"/>
      <c r="O1509"/>
      <c r="P1509" t="str">
        <f t="shared" ref="P1509" si="396">IF(E1509=F1509,"","NOT EQUAL")</f>
        <v/>
      </c>
      <c r="Q1509" t="str">
        <f>IF(ISNA(VLOOKUP(AC1509,#REF!,1)),"//","")</f>
        <v/>
      </c>
      <c r="R1509"/>
      <c r="S1509" s="43">
        <f t="shared" si="38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87"/>
        <v>"J/G?"</v>
      </c>
      <c r="X1509" s="25" t="str">
        <f t="shared" si="388"/>
        <v>J/G?</v>
      </c>
      <c r="Y1509" s="1">
        <f t="shared" si="389"/>
        <v>1471</v>
      </c>
      <c r="Z1509" t="str">
        <f t="shared" si="390"/>
        <v>ITM_GET_JUL_GREG</v>
      </c>
      <c r="AA1509" s="158" t="str">
        <f>IF(ISNA(VLOOKUP(X1509,Sheet2!J:J,1,0)),"//","")</f>
        <v>//</v>
      </c>
      <c r="AC1509" s="108" t="str">
        <f t="shared" si="391"/>
        <v>J/G?</v>
      </c>
      <c r="AD1509" t="b">
        <f t="shared" si="392"/>
        <v>1</v>
      </c>
    </row>
    <row r="1510" spans="1:30">
      <c r="A1510" s="56">
        <f t="shared" si="393"/>
        <v>1510</v>
      </c>
      <c r="B1510" s="55">
        <f t="shared" si="394"/>
        <v>1472</v>
      </c>
      <c r="C1510" s="59" t="s">
        <v>3875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4241</v>
      </c>
      <c r="L1510" s="67"/>
      <c r="M1510" s="63" t="s">
        <v>1722</v>
      </c>
      <c r="N1510" s="13"/>
      <c r="O1510"/>
      <c r="P1510" t="str">
        <f t="shared" si="385"/>
        <v/>
      </c>
      <c r="Q1510" t="str">
        <f>IF(ISNA(VLOOKUP(AC1510,#REF!,1)),"//","")</f>
        <v/>
      </c>
      <c r="R1510"/>
      <c r="S1510" s="43">
        <f t="shared" si="38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87"/>
        <v>"FIB"</v>
      </c>
      <c r="X1510" s="25" t="str">
        <f t="shared" si="388"/>
        <v>FIB</v>
      </c>
      <c r="Y1510" s="1">
        <f t="shared" si="389"/>
        <v>1472</v>
      </c>
      <c r="Z1510" t="str">
        <f t="shared" si="390"/>
        <v>ITM_FIB</v>
      </c>
      <c r="AA1510" s="158" t="str">
        <f>IF(ISNA(VLOOKUP(X1510,Sheet2!J:J,1,0)),"//","")</f>
        <v/>
      </c>
      <c r="AC1510" s="108" t="str">
        <f t="shared" si="391"/>
        <v>FIB</v>
      </c>
      <c r="AD1510" t="b">
        <f t="shared" si="392"/>
        <v>1</v>
      </c>
    </row>
    <row r="1511" spans="1:30">
      <c r="A1511" s="56">
        <f t="shared" si="393"/>
        <v>1511</v>
      </c>
      <c r="B1511" s="55">
        <f t="shared" si="394"/>
        <v>1473</v>
      </c>
      <c r="C1511" s="59" t="s">
        <v>3876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4241</v>
      </c>
      <c r="L1511" s="67"/>
      <c r="M1511" s="63" t="s">
        <v>1725</v>
      </c>
      <c r="N1511" s="13"/>
      <c r="O1511"/>
      <c r="P1511" t="str">
        <f t="shared" si="385"/>
        <v/>
      </c>
      <c r="Q1511" t="str">
        <f>IF(ISNA(VLOOKUP(AC1511,#REF!,1)),"//","")</f>
        <v/>
      </c>
      <c r="R1511"/>
      <c r="S1511" s="43">
        <f t="shared" si="386"/>
        <v>322</v>
      </c>
      <c r="T1511" s="92" t="s">
        <v>2431</v>
      </c>
      <c r="U1511" s="70" t="s">
        <v>2823</v>
      </c>
      <c r="V1511" s="70" t="s">
        <v>2431</v>
      </c>
      <c r="W1511" s="44" t="str">
        <f t="shared" si="387"/>
        <v>"FIX"</v>
      </c>
      <c r="X1511" s="25" t="str">
        <f t="shared" si="388"/>
        <v>FIX</v>
      </c>
      <c r="Y1511" s="1">
        <f t="shared" si="389"/>
        <v>1473</v>
      </c>
      <c r="Z1511" t="str">
        <f t="shared" si="390"/>
        <v>ITM_FIX</v>
      </c>
      <c r="AA1511" s="158" t="str">
        <f>IF(ISNA(VLOOKUP(X1511,Sheet2!J:J,1,0)),"//","")</f>
        <v/>
      </c>
      <c r="AC1511" s="108" t="str">
        <f t="shared" si="391"/>
        <v>FIX</v>
      </c>
      <c r="AD1511" t="b">
        <f t="shared" si="392"/>
        <v>1</v>
      </c>
    </row>
    <row r="1512" spans="1:30">
      <c r="A1512" s="56">
        <f t="shared" si="393"/>
        <v>1512</v>
      </c>
      <c r="B1512" s="55">
        <f t="shared" si="394"/>
        <v>1474</v>
      </c>
      <c r="C1512" s="59" t="s">
        <v>3877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4241</v>
      </c>
      <c r="L1512" s="67"/>
      <c r="M1512" s="63" t="s">
        <v>1728</v>
      </c>
      <c r="N1512" s="13"/>
      <c r="O1512"/>
      <c r="P1512" t="str">
        <f t="shared" si="385"/>
        <v/>
      </c>
      <c r="Q1512" t="str">
        <f>IF(ISNA(VLOOKUP(AC1512,#REF!,1)),"//","")</f>
        <v/>
      </c>
      <c r="R1512"/>
      <c r="S1512" s="43">
        <f t="shared" si="386"/>
        <v>323</v>
      </c>
      <c r="T1512" s="92" t="s">
        <v>2917</v>
      </c>
      <c r="U1512" s="70" t="s">
        <v>2823</v>
      </c>
      <c r="V1512" s="70" t="s">
        <v>2431</v>
      </c>
      <c r="W1512" s="44" t="str">
        <f t="shared" si="387"/>
        <v>"FLASH?"</v>
      </c>
      <c r="X1512" s="25" t="str">
        <f t="shared" si="388"/>
        <v>FLASH?</v>
      </c>
      <c r="Y1512" s="1">
        <f t="shared" si="389"/>
        <v>1474</v>
      </c>
      <c r="Z1512" t="str">
        <f t="shared" si="390"/>
        <v>ITM_FLASH</v>
      </c>
      <c r="AA1512" s="158" t="str">
        <f>IF(ISNA(VLOOKUP(X1512,Sheet2!J:J,1,0)),"//","")</f>
        <v>//</v>
      </c>
      <c r="AC1512" s="108" t="str">
        <f t="shared" si="391"/>
        <v>FLASH?</v>
      </c>
      <c r="AD1512" t="b">
        <f t="shared" si="392"/>
        <v>1</v>
      </c>
    </row>
    <row r="1513" spans="1:30">
      <c r="A1513" s="56">
        <f t="shared" si="393"/>
        <v>1513</v>
      </c>
      <c r="B1513" s="55">
        <f t="shared" si="394"/>
        <v>1475</v>
      </c>
      <c r="C1513" s="59" t="s">
        <v>4057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4241</v>
      </c>
      <c r="L1513" s="67"/>
      <c r="M1513" s="63" t="s">
        <v>1747</v>
      </c>
      <c r="N1513" s="13"/>
      <c r="O1513"/>
      <c r="P1513" t="str">
        <f t="shared" si="385"/>
        <v/>
      </c>
      <c r="Q1513" t="str">
        <f>IF(ISNA(VLOOKUP(AC1513,#REF!,1)),"//","")</f>
        <v/>
      </c>
      <c r="R1513"/>
      <c r="S1513" s="43">
        <f t="shared" si="38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87"/>
        <v>"F'(X)"</v>
      </c>
      <c r="X1513" s="25" t="str">
        <f t="shared" si="388"/>
        <v>F'(X)</v>
      </c>
      <c r="Y1513" s="1">
        <f t="shared" si="389"/>
        <v>1475</v>
      </c>
      <c r="Z1513" t="str">
        <f t="shared" si="390"/>
        <v>ITM_FQX</v>
      </c>
      <c r="AA1513" s="158" t="str">
        <f>IF(ISNA(VLOOKUP(X1513,Sheet2!J:J,1,0)),"//","")</f>
        <v>//</v>
      </c>
      <c r="AC1513" s="108" t="str">
        <f t="shared" si="391"/>
        <v>F'</v>
      </c>
      <c r="AD1513" t="b">
        <f t="shared" si="392"/>
        <v>0</v>
      </c>
    </row>
    <row r="1514" spans="1:30">
      <c r="A1514" s="56">
        <f t="shared" si="393"/>
        <v>1514</v>
      </c>
      <c r="B1514" s="55">
        <f t="shared" si="394"/>
        <v>1476</v>
      </c>
      <c r="C1514" s="59" t="s">
        <v>4057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4241</v>
      </c>
      <c r="L1514" s="67"/>
      <c r="M1514" s="63" t="s">
        <v>1748</v>
      </c>
      <c r="N1514" s="13"/>
      <c r="O1514"/>
      <c r="P1514" t="str">
        <f t="shared" si="385"/>
        <v/>
      </c>
      <c r="Q1514" t="str">
        <f>IF(ISNA(VLOOKUP(AC1514,#REF!,1)),"//","")</f>
        <v/>
      </c>
      <c r="R1514"/>
      <c r="S1514" s="43">
        <f t="shared" si="38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87"/>
        <v>"F\"(X)"</v>
      </c>
      <c r="X1514" s="25" t="str">
        <f t="shared" si="388"/>
        <v>F\(X)</v>
      </c>
      <c r="Y1514" s="1">
        <f t="shared" si="389"/>
        <v>1476</v>
      </c>
      <c r="Z1514" t="str">
        <f t="shared" si="390"/>
        <v>ITM_FDQX</v>
      </c>
      <c r="AA1514" s="158" t="str">
        <f>IF(ISNA(VLOOKUP(X1514,Sheet2!J:J,1,0)),"//","")</f>
        <v>//</v>
      </c>
      <c r="AC1514" s="108" t="str">
        <f t="shared" si="391"/>
        <v>F\</v>
      </c>
      <c r="AD1514" t="b">
        <f t="shared" si="392"/>
        <v>0</v>
      </c>
    </row>
    <row r="1515" spans="1:30">
      <c r="A1515" s="56">
        <f t="shared" si="393"/>
        <v>1515</v>
      </c>
      <c r="B1515" s="55">
        <f t="shared" si="394"/>
        <v>1477</v>
      </c>
      <c r="C1515" s="59" t="s">
        <v>3878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4241</v>
      </c>
      <c r="L1515" s="67"/>
      <c r="M1515" s="63" t="s">
        <v>1752</v>
      </c>
      <c r="N1515" s="13"/>
      <c r="O1515"/>
      <c r="P1515" t="str">
        <f t="shared" si="385"/>
        <v/>
      </c>
      <c r="Q1515" t="str">
        <f>IF(ISNA(VLOOKUP(AC1515,#REF!,1)),"//","")</f>
        <v/>
      </c>
      <c r="R1515"/>
      <c r="S1515" s="43">
        <f t="shared" si="38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87"/>
        <v>"GAP"</v>
      </c>
      <c r="X1515" s="25" t="str">
        <f t="shared" si="388"/>
        <v>GAP</v>
      </c>
      <c r="Y1515" s="1">
        <f t="shared" si="389"/>
        <v>1477</v>
      </c>
      <c r="Z1515" t="str">
        <f t="shared" si="390"/>
        <v>ITM_GAP</v>
      </c>
      <c r="AA1515" s="158" t="str">
        <f>IF(ISNA(VLOOKUP(X1515,Sheet2!J:J,1,0)),"//","")</f>
        <v>//</v>
      </c>
      <c r="AC1515" s="108" t="str">
        <f t="shared" si="391"/>
        <v>GAP</v>
      </c>
      <c r="AD1515" t="b">
        <f t="shared" si="392"/>
        <v>1</v>
      </c>
    </row>
    <row r="1516" spans="1:30">
      <c r="A1516" s="56">
        <f t="shared" si="393"/>
        <v>1516</v>
      </c>
      <c r="B1516" s="55">
        <f t="shared" si="394"/>
        <v>1478</v>
      </c>
      <c r="C1516" s="59" t="s">
        <v>3879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4241</v>
      </c>
      <c r="L1516" s="67"/>
      <c r="M1516" s="63" t="s">
        <v>1755</v>
      </c>
      <c r="N1516" s="13"/>
      <c r="O1516"/>
      <c r="P1516" t="str">
        <f t="shared" si="385"/>
        <v/>
      </c>
      <c r="Q1516" t="str">
        <f>IF(ISNA(VLOOKUP(AC1516,#REF!,1)),"//","")</f>
        <v/>
      </c>
      <c r="R1516"/>
      <c r="S1516" s="43">
        <f t="shared" si="38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87"/>
        <v>"G" STD_SUB_D</v>
      </c>
      <c r="X1516" s="25" t="str">
        <f t="shared" si="388"/>
        <v>GD</v>
      </c>
      <c r="Y1516" s="1">
        <f t="shared" si="389"/>
        <v>1478</v>
      </c>
      <c r="Z1516" t="str">
        <f t="shared" si="390"/>
        <v>ITM_GD</v>
      </c>
      <c r="AA1516" s="158" t="str">
        <f>IF(ISNA(VLOOKUP(X1516,Sheet2!J:J,1,0)),"//","")</f>
        <v/>
      </c>
      <c r="AC1516" s="108" t="str">
        <f t="shared" si="391"/>
        <v>GD</v>
      </c>
      <c r="AD1516" t="b">
        <f t="shared" si="392"/>
        <v>1</v>
      </c>
    </row>
    <row r="1517" spans="1:30">
      <c r="A1517" s="56">
        <f t="shared" si="393"/>
        <v>1517</v>
      </c>
      <c r="B1517" s="55">
        <f t="shared" si="394"/>
        <v>1479</v>
      </c>
      <c r="C1517" s="59" t="s">
        <v>3880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4241</v>
      </c>
      <c r="L1517" s="67"/>
      <c r="M1517" s="63" t="s">
        <v>1756</v>
      </c>
      <c r="N1517" s="13"/>
      <c r="O1517"/>
      <c r="P1517" t="str">
        <f t="shared" si="385"/>
        <v/>
      </c>
      <c r="Q1517" t="str">
        <f>IF(ISNA(VLOOKUP(AC1517,#REF!,1)),"//","")</f>
        <v/>
      </c>
      <c r="R1517"/>
      <c r="S1517" s="43">
        <f t="shared" si="386"/>
        <v>328</v>
      </c>
      <c r="T1517" s="92" t="s">
        <v>2431</v>
      </c>
      <c r="U1517" s="70" t="s">
        <v>2431</v>
      </c>
      <c r="V1517" s="70" t="s">
        <v>4249</v>
      </c>
      <c r="W1517" s="44" t="str">
        <f t="shared" si="387"/>
        <v>"G" STD_SUB_D STD_SUP_MINUS_1</v>
      </c>
      <c r="X1517" s="25" t="str">
        <f t="shared" si="388"/>
        <v>GD^-1</v>
      </c>
      <c r="Y1517" s="1">
        <f t="shared" si="389"/>
        <v>1479</v>
      </c>
      <c r="Z1517" t="str">
        <f t="shared" si="390"/>
        <v>ITM_GDM1</v>
      </c>
      <c r="AA1517" s="158" t="str">
        <f>IF(ISNA(VLOOKUP(X1517,Sheet2!J:J,1,0)),"//","")</f>
        <v/>
      </c>
      <c r="AC1517" s="108" t="str">
        <f t="shared" si="391"/>
        <v>GD^MINUS_1</v>
      </c>
      <c r="AD1517" t="b">
        <f t="shared" si="392"/>
        <v>0</v>
      </c>
    </row>
    <row r="1518" spans="1:30">
      <c r="A1518" s="56">
        <f t="shared" si="393"/>
        <v>1518</v>
      </c>
      <c r="B1518" s="55">
        <f t="shared" si="394"/>
        <v>1480</v>
      </c>
      <c r="C1518" s="59" t="s">
        <v>3866</v>
      </c>
      <c r="D1518" s="59" t="s">
        <v>4751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4241</v>
      </c>
      <c r="L1518" s="67"/>
      <c r="M1518" s="63" t="s">
        <v>1764</v>
      </c>
      <c r="N1518" s="13"/>
      <c r="O1518"/>
      <c r="P1518" t="str">
        <f t="shared" si="385"/>
        <v/>
      </c>
      <c r="Q1518" t="str">
        <f>IF(ISNA(VLOOKUP(AC1518,#REF!,1)),"//","")</f>
        <v/>
      </c>
      <c r="R1518"/>
      <c r="S1518" s="43">
        <f t="shared" si="386"/>
        <v>329</v>
      </c>
      <c r="T1518" s="92" t="s">
        <v>2431</v>
      </c>
      <c r="U1518" s="70" t="s">
        <v>2823</v>
      </c>
      <c r="V1518" s="70" t="s">
        <v>2431</v>
      </c>
      <c r="W1518" s="44" t="str">
        <f t="shared" si="387"/>
        <v>"GRAD"</v>
      </c>
      <c r="X1518" s="25" t="str">
        <f t="shared" si="388"/>
        <v>GRAD</v>
      </c>
      <c r="Y1518" s="1">
        <f t="shared" si="389"/>
        <v>1480</v>
      </c>
      <c r="Z1518" t="str">
        <f t="shared" si="390"/>
        <v>ITM_GRAD</v>
      </c>
      <c r="AA1518" s="158" t="str">
        <f>IF(ISNA(VLOOKUP(X1518,Sheet2!J:J,1,0)),"//","")</f>
        <v>//</v>
      </c>
      <c r="AC1518" s="108" t="str">
        <f t="shared" si="391"/>
        <v>GRAD</v>
      </c>
      <c r="AD1518" t="b">
        <f t="shared" si="392"/>
        <v>1</v>
      </c>
    </row>
    <row r="1519" spans="1:30">
      <c r="A1519" s="56">
        <f t="shared" si="393"/>
        <v>1519</v>
      </c>
      <c r="B1519" s="55">
        <f t="shared" si="394"/>
        <v>1481</v>
      </c>
      <c r="C1519" s="59" t="s">
        <v>3867</v>
      </c>
      <c r="D1519" s="59" t="s">
        <v>4751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4241</v>
      </c>
      <c r="L1519" s="67"/>
      <c r="M1519" s="63" t="s">
        <v>1765</v>
      </c>
      <c r="N1519" s="13"/>
      <c r="O1519"/>
      <c r="P1519" t="str">
        <f t="shared" si="385"/>
        <v/>
      </c>
      <c r="Q1519" t="str">
        <f>IF(ISNA(VLOOKUP(AC1519,#REF!,1)),"//","")</f>
        <v/>
      </c>
      <c r="R1519"/>
      <c r="S1519" s="43">
        <f t="shared" si="386"/>
        <v>330</v>
      </c>
      <c r="T1519" s="92" t="s">
        <v>2888</v>
      </c>
      <c r="U1519" s="70" t="s">
        <v>2431</v>
      </c>
      <c r="V1519" s="70" t="s">
        <v>2431</v>
      </c>
      <c r="W1519" s="44" t="str">
        <f t="shared" si="387"/>
        <v>"GRAD" STD_RIGHT_ARROW</v>
      </c>
      <c r="X1519" s="25" t="str">
        <f t="shared" si="388"/>
        <v>GRAD&gt;</v>
      </c>
      <c r="Y1519" s="1">
        <f t="shared" si="389"/>
        <v>1481</v>
      </c>
      <c r="Z1519" t="str">
        <f t="shared" si="390"/>
        <v>ITM_GRADto</v>
      </c>
      <c r="AA1519" s="158" t="str">
        <f>IF(ISNA(VLOOKUP(X1519,Sheet2!J:J,1,0)),"//","")</f>
        <v>//</v>
      </c>
      <c r="AC1519" s="108" t="str">
        <f t="shared" si="391"/>
        <v>GRAD&gt;</v>
      </c>
      <c r="AD1519" t="b">
        <f t="shared" si="392"/>
        <v>1</v>
      </c>
    </row>
    <row r="1520" spans="1:30">
      <c r="A1520" s="56">
        <f t="shared" si="393"/>
        <v>1520</v>
      </c>
      <c r="B1520" s="55">
        <f t="shared" si="394"/>
        <v>1482</v>
      </c>
      <c r="C1520" s="59" t="s">
        <v>3881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4242</v>
      </c>
      <c r="L1520" s="67"/>
      <c r="M1520" s="63" t="s">
        <v>1767</v>
      </c>
      <c r="N1520" s="13"/>
      <c r="O1520"/>
      <c r="P1520" t="str">
        <f t="shared" si="385"/>
        <v/>
      </c>
      <c r="Q1520" t="str">
        <f>IF(ISNA(VLOOKUP(AC1520,#REF!,1)),"//","")</f>
        <v/>
      </c>
      <c r="R1520"/>
      <c r="S1520" s="43">
        <f t="shared" si="38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87"/>
        <v>"GTO."</v>
      </c>
      <c r="X1520" s="25" t="str">
        <f t="shared" si="388"/>
        <v>GTO.</v>
      </c>
      <c r="Y1520" s="1">
        <f t="shared" si="389"/>
        <v>1482</v>
      </c>
      <c r="Z1520" t="str">
        <f t="shared" si="390"/>
        <v>ITM_GTOP</v>
      </c>
      <c r="AA1520" s="158" t="str">
        <f>IF(ISNA(VLOOKUP(X1520,Sheet2!J:J,1,0)),"//","")</f>
        <v>//</v>
      </c>
      <c r="AC1520" s="108" t="str">
        <f t="shared" si="391"/>
        <v>GTO.</v>
      </c>
      <c r="AD1520" t="b">
        <f t="shared" si="392"/>
        <v>1</v>
      </c>
    </row>
    <row r="1521" spans="1:30">
      <c r="A1521" s="56">
        <f t="shared" si="393"/>
        <v>1521</v>
      </c>
      <c r="B1521" s="55">
        <f t="shared" si="394"/>
        <v>1483</v>
      </c>
      <c r="C1521" s="59" t="s">
        <v>4632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4241</v>
      </c>
      <c r="L1521" s="67"/>
      <c r="M1521" s="63" t="s">
        <v>1770</v>
      </c>
      <c r="N1521" s="13"/>
      <c r="O1521"/>
      <c r="P1521" t="str">
        <f t="shared" si="385"/>
        <v/>
      </c>
      <c r="Q1521" t="str">
        <f>IF(ISNA(VLOOKUP(AC1521,#REF!,1)),"//","")</f>
        <v/>
      </c>
      <c r="R1521"/>
      <c r="S1521" s="43">
        <f t="shared" si="38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87"/>
        <v>"H" STD_SUB_N</v>
      </c>
      <c r="X1521" s="25" t="str">
        <f t="shared" si="388"/>
        <v>HN</v>
      </c>
      <c r="Y1521" s="1">
        <f t="shared" si="389"/>
        <v>1483</v>
      </c>
      <c r="Z1521" t="str">
        <f t="shared" si="390"/>
        <v>ITM_HN</v>
      </c>
      <c r="AA1521" s="158" t="str">
        <f>IF(ISNA(VLOOKUP(X1521,Sheet2!J:J,1,0)),"//","")</f>
        <v>//</v>
      </c>
      <c r="AC1521" s="108" t="str">
        <f t="shared" si="391"/>
        <v>HN</v>
      </c>
      <c r="AD1521" t="b">
        <f t="shared" si="392"/>
        <v>1</v>
      </c>
    </row>
    <row r="1522" spans="1:30">
      <c r="A1522" s="56">
        <f t="shared" si="393"/>
        <v>1522</v>
      </c>
      <c r="B1522" s="55">
        <f t="shared" si="394"/>
        <v>1484</v>
      </c>
      <c r="C1522" s="59" t="s">
        <v>4633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4241</v>
      </c>
      <c r="L1522" s="67"/>
      <c r="M1522" s="63" t="s">
        <v>1771</v>
      </c>
      <c r="N1522" s="13"/>
      <c r="O1522"/>
      <c r="P1522" t="str">
        <f t="shared" ref="P1522:P1585" si="397">IF(E1522=F1522,"","NOT EQUAL")</f>
        <v/>
      </c>
      <c r="Q1522" t="str">
        <f>IF(ISNA(VLOOKUP(AC1522,#REF!,1)),"//","")</f>
        <v/>
      </c>
      <c r="R1522"/>
      <c r="S1522" s="43">
        <f t="shared" si="38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87"/>
        <v>"H" STD_SUB_N STD_SUB_P</v>
      </c>
      <c r="X1522" s="25" t="str">
        <f t="shared" si="388"/>
        <v>HNP</v>
      </c>
      <c r="Y1522" s="1">
        <f t="shared" si="389"/>
        <v>1484</v>
      </c>
      <c r="Z1522" t="str">
        <f t="shared" si="390"/>
        <v>ITM_HNP</v>
      </c>
      <c r="AA1522" s="158" t="str">
        <f>IF(ISNA(VLOOKUP(X1522,Sheet2!J:J,1,0)),"//","")</f>
        <v>//</v>
      </c>
      <c r="AC1522" s="108" t="str">
        <f t="shared" si="391"/>
        <v>HNP</v>
      </c>
      <c r="AD1522" t="b">
        <f t="shared" si="392"/>
        <v>1</v>
      </c>
    </row>
    <row r="1523" spans="1:30">
      <c r="A1523" s="56">
        <f t="shared" si="393"/>
        <v>1523</v>
      </c>
      <c r="B1523" s="55">
        <f t="shared" si="394"/>
        <v>1485</v>
      </c>
      <c r="C1523" s="59" t="s">
        <v>3882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4241</v>
      </c>
      <c r="L1523" s="67"/>
      <c r="M1523" s="63" t="s">
        <v>1782</v>
      </c>
      <c r="N1523" s="13"/>
      <c r="O1523"/>
      <c r="P1523" t="str">
        <f t="shared" si="397"/>
        <v/>
      </c>
      <c r="Q1523" t="str">
        <f>IF(ISNA(VLOOKUP(AC1523,#REF!,1)),"//","")</f>
        <v/>
      </c>
      <c r="R1523"/>
      <c r="S1523" s="43">
        <f t="shared" si="386"/>
        <v>334</v>
      </c>
      <c r="T1523" s="92" t="s">
        <v>2893</v>
      </c>
      <c r="U1523" s="70" t="s">
        <v>2431</v>
      </c>
      <c r="V1523" s="70" t="s">
        <v>2431</v>
      </c>
      <c r="W1523" s="44" t="str">
        <f t="shared" si="387"/>
        <v>"IM"</v>
      </c>
      <c r="X1523" s="25" t="str">
        <f t="shared" si="388"/>
        <v>IM</v>
      </c>
      <c r="Y1523" s="1">
        <f t="shared" si="389"/>
        <v>1485</v>
      </c>
      <c r="Z1523" t="str">
        <f t="shared" si="390"/>
        <v>ITM_IM</v>
      </c>
      <c r="AA1523" s="158" t="str">
        <f>IF(ISNA(VLOOKUP(X1523,Sheet2!J:J,1,0)),"//","")</f>
        <v/>
      </c>
      <c r="AC1523" s="108" t="str">
        <f t="shared" si="391"/>
        <v>IM</v>
      </c>
      <c r="AD1523" t="b">
        <f t="shared" si="392"/>
        <v>1</v>
      </c>
    </row>
    <row r="1524" spans="1:30">
      <c r="A1524" s="56">
        <f t="shared" si="393"/>
        <v>1524</v>
      </c>
      <c r="B1524" s="55">
        <f t="shared" si="394"/>
        <v>1486</v>
      </c>
      <c r="C1524" s="59" t="s">
        <v>4944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4241</v>
      </c>
      <c r="L1524" s="67"/>
      <c r="M1524" s="63" t="s">
        <v>1784</v>
      </c>
      <c r="N1524" s="13"/>
      <c r="O1524"/>
      <c r="P1524" t="str">
        <f t="shared" si="397"/>
        <v/>
      </c>
      <c r="Q1524" t="str">
        <f>IF(ISNA(VLOOKUP(AC1524,#REF!,1)),"//","")</f>
        <v/>
      </c>
      <c r="R1524"/>
      <c r="S1524" s="43">
        <f t="shared" si="386"/>
        <v>335</v>
      </c>
      <c r="T1524" s="92" t="s">
        <v>2431</v>
      </c>
      <c r="U1524" s="70" t="s">
        <v>2823</v>
      </c>
      <c r="V1524" s="70" t="s">
        <v>2431</v>
      </c>
      <c r="W1524" s="44" t="str">
        <f t="shared" si="387"/>
        <v>"INDEX"</v>
      </c>
      <c r="X1524" s="25" t="str">
        <f t="shared" si="388"/>
        <v>INDEX</v>
      </c>
      <c r="Y1524" s="1">
        <f t="shared" si="389"/>
        <v>1486</v>
      </c>
      <c r="Z1524" t="str">
        <f t="shared" si="390"/>
        <v>ITM_INDEX</v>
      </c>
      <c r="AA1524" s="158" t="str">
        <f>IF(ISNA(VLOOKUP(X1524,Sheet2!J:J,1,0)),"//","")</f>
        <v/>
      </c>
      <c r="AC1524" s="108" t="str">
        <f t="shared" si="391"/>
        <v>INDEX</v>
      </c>
      <c r="AD1524" t="b">
        <f t="shared" si="392"/>
        <v>1</v>
      </c>
    </row>
    <row r="1525" spans="1:30">
      <c r="A1525" s="56">
        <f t="shared" si="393"/>
        <v>1525</v>
      </c>
      <c r="B1525" s="55">
        <f t="shared" si="394"/>
        <v>1487</v>
      </c>
      <c r="C1525" s="59" t="s">
        <v>4584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4241</v>
      </c>
      <c r="L1525" s="67"/>
      <c r="M1525" s="63" t="s">
        <v>1793</v>
      </c>
      <c r="N1525" s="13"/>
      <c r="O1525"/>
      <c r="P1525" t="str">
        <f t="shared" si="397"/>
        <v/>
      </c>
      <c r="Q1525" t="str">
        <f>IF(ISNA(VLOOKUP(AC1525,#REF!,1)),"//","")</f>
        <v/>
      </c>
      <c r="R1525"/>
      <c r="S1525" s="43">
        <f t="shared" si="386"/>
        <v>336</v>
      </c>
      <c r="T1525" s="92" t="s">
        <v>2431</v>
      </c>
      <c r="U1525" s="70" t="s">
        <v>2431</v>
      </c>
      <c r="V1525" s="70" t="s">
        <v>2431</v>
      </c>
      <c r="W1525" s="44" t="str">
        <f t="shared" si="387"/>
        <v>"I" STD_SUB_X STD_SUB_Y STD_SUB_Z</v>
      </c>
      <c r="X1525" s="25" t="str">
        <f t="shared" si="388"/>
        <v>IXYZ</v>
      </c>
      <c r="Y1525" s="1">
        <f t="shared" si="389"/>
        <v>1487</v>
      </c>
      <c r="Z1525" t="str">
        <f t="shared" si="390"/>
        <v>ITM_IXYZ</v>
      </c>
      <c r="AA1525" s="158" t="str">
        <f>IF(ISNA(VLOOKUP(X1525,Sheet2!J:J,1,0)),"//","")</f>
        <v>//</v>
      </c>
      <c r="AC1525" s="108" t="str">
        <f t="shared" si="391"/>
        <v>IXYZ</v>
      </c>
      <c r="AD1525" t="b">
        <f t="shared" si="392"/>
        <v>1</v>
      </c>
    </row>
    <row r="1526" spans="1:30">
      <c r="A1526" s="56">
        <f t="shared" si="393"/>
        <v>1526</v>
      </c>
      <c r="B1526" s="55">
        <f t="shared" si="394"/>
        <v>1488</v>
      </c>
      <c r="C1526" s="59" t="s">
        <v>4554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4241</v>
      </c>
      <c r="L1526" s="67"/>
      <c r="M1526" s="63" t="s">
        <v>1794</v>
      </c>
      <c r="N1526" s="13"/>
      <c r="O1526"/>
      <c r="P1526" t="str">
        <f t="shared" si="397"/>
        <v/>
      </c>
      <c r="Q1526" t="str">
        <f>IF(ISNA(VLOOKUP(AC1526,#REF!,1)),"//","")</f>
        <v/>
      </c>
      <c r="R1526"/>
      <c r="S1526" s="43">
        <f t="shared" si="386"/>
        <v>337</v>
      </c>
      <c r="T1526" s="92" t="s">
        <v>2431</v>
      </c>
      <c r="U1526" s="70" t="s">
        <v>2431</v>
      </c>
      <c r="V1526" s="70" t="s">
        <v>2431</v>
      </c>
      <c r="W1526" s="44" t="str">
        <f t="shared" si="387"/>
        <v>"I" STD_GAMMA STD_SUB_P</v>
      </c>
      <c r="X1526" s="25" t="str">
        <f t="shared" si="388"/>
        <v>IGAMMAP</v>
      </c>
      <c r="Y1526" s="1">
        <f t="shared" si="389"/>
        <v>1488</v>
      </c>
      <c r="Z1526" t="str">
        <f t="shared" si="390"/>
        <v>ITM_IGAMMAP</v>
      </c>
      <c r="AA1526" s="158" t="str">
        <f>IF(ISNA(VLOOKUP(X1526,Sheet2!J:J,1,0)),"//","")</f>
        <v>//</v>
      </c>
      <c r="AC1526" s="108" t="str">
        <f t="shared" si="391"/>
        <v>IGAMMAP</v>
      </c>
      <c r="AD1526" t="b">
        <f t="shared" si="392"/>
        <v>1</v>
      </c>
    </row>
    <row r="1527" spans="1:30">
      <c r="A1527" s="56">
        <f t="shared" si="393"/>
        <v>1527</v>
      </c>
      <c r="B1527" s="55">
        <f t="shared" si="394"/>
        <v>1489</v>
      </c>
      <c r="C1527" s="59" t="s">
        <v>4555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4241</v>
      </c>
      <c r="L1527" s="67"/>
      <c r="M1527" s="63" t="s">
        <v>1795</v>
      </c>
      <c r="N1527" s="13"/>
      <c r="O1527"/>
      <c r="P1527" t="str">
        <f t="shared" si="397"/>
        <v/>
      </c>
      <c r="Q1527" t="str">
        <f>IF(ISNA(VLOOKUP(AC1527,#REF!,1)),"//","")</f>
        <v/>
      </c>
      <c r="R1527"/>
      <c r="S1527" s="43">
        <f t="shared" si="386"/>
        <v>338</v>
      </c>
      <c r="T1527" s="92" t="s">
        <v>2431</v>
      </c>
      <c r="U1527" s="70" t="s">
        <v>2431</v>
      </c>
      <c r="V1527" s="70" t="s">
        <v>2431</v>
      </c>
      <c r="W1527" s="44" t="str">
        <f t="shared" si="387"/>
        <v>"I" STD_GAMMA STD_SUB_Q</v>
      </c>
      <c r="X1527" s="25" t="str">
        <f t="shared" si="388"/>
        <v>IGAMMAQ</v>
      </c>
      <c r="Y1527" s="1">
        <f t="shared" si="389"/>
        <v>1489</v>
      </c>
      <c r="Z1527" t="str">
        <f t="shared" si="390"/>
        <v>ITM_IGAMMAQ</v>
      </c>
      <c r="AA1527" s="158" t="str">
        <f>IF(ISNA(VLOOKUP(X1527,Sheet2!J:J,1,0)),"//","")</f>
        <v>//</v>
      </c>
      <c r="AC1527" s="108" t="str">
        <f t="shared" si="391"/>
        <v>IGAMMAQ</v>
      </c>
      <c r="AD1527" t="b">
        <f t="shared" si="392"/>
        <v>1</v>
      </c>
    </row>
    <row r="1528" spans="1:30">
      <c r="A1528" s="56">
        <f t="shared" si="393"/>
        <v>1528</v>
      </c>
      <c r="B1528" s="55">
        <f t="shared" si="394"/>
        <v>1490</v>
      </c>
      <c r="C1528" s="59" t="s">
        <v>4945</v>
      </c>
      <c r="D1528" s="59" t="s">
        <v>4947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4241</v>
      </c>
      <c r="L1528" s="67"/>
      <c r="M1528" s="63" t="s">
        <v>1796</v>
      </c>
      <c r="N1528" s="13"/>
      <c r="O1528"/>
      <c r="P1528" t="str">
        <f t="shared" si="397"/>
        <v/>
      </c>
      <c r="Q1528" t="str">
        <f>IF(ISNA(VLOOKUP(AC1528,#REF!,1)),"//","")</f>
        <v/>
      </c>
      <c r="R1528"/>
      <c r="S1528" s="43">
        <f t="shared" si="386"/>
        <v>339</v>
      </c>
      <c r="T1528" s="92" t="s">
        <v>2431</v>
      </c>
      <c r="U1528" s="70" t="s">
        <v>2431</v>
      </c>
      <c r="V1528" s="70" t="s">
        <v>2431</v>
      </c>
      <c r="W1528" s="44" t="str">
        <f t="shared" si="387"/>
        <v>"I+"</v>
      </c>
      <c r="X1528" s="25" t="str">
        <f t="shared" si="388"/>
        <v>I+</v>
      </c>
      <c r="Y1528" s="1">
        <f t="shared" si="389"/>
        <v>1490</v>
      </c>
      <c r="Z1528" t="str">
        <f t="shared" si="390"/>
        <v>ITM_IPLUS</v>
      </c>
      <c r="AA1528" s="158" t="str">
        <f>IF(ISNA(VLOOKUP(X1528,Sheet2!J:J,1,0)),"//","")</f>
        <v/>
      </c>
      <c r="AC1528" s="108" t="str">
        <f t="shared" si="391"/>
        <v>I+</v>
      </c>
      <c r="AD1528" t="b">
        <f t="shared" si="392"/>
        <v>1</v>
      </c>
    </row>
    <row r="1529" spans="1:30">
      <c r="A1529" s="56">
        <f t="shared" si="393"/>
        <v>1529</v>
      </c>
      <c r="B1529" s="55">
        <f t="shared" si="394"/>
        <v>1491</v>
      </c>
      <c r="C1529" s="59" t="s">
        <v>4945</v>
      </c>
      <c r="D1529" s="59" t="s">
        <v>4948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4241</v>
      </c>
      <c r="L1529" s="67"/>
      <c r="M1529" s="63" t="s">
        <v>1797</v>
      </c>
      <c r="N1529" s="13"/>
      <c r="O1529"/>
      <c r="P1529" t="str">
        <f t="shared" si="397"/>
        <v/>
      </c>
      <c r="Q1529" t="str">
        <f>IF(ISNA(VLOOKUP(AC1529,#REF!,1)),"//","")</f>
        <v/>
      </c>
      <c r="R1529"/>
      <c r="S1529" s="43">
        <f t="shared" si="386"/>
        <v>340</v>
      </c>
      <c r="T1529" s="92" t="s">
        <v>2431</v>
      </c>
      <c r="U1529" s="70" t="s">
        <v>2431</v>
      </c>
      <c r="V1529" s="70" t="s">
        <v>2431</v>
      </c>
      <c r="W1529" s="44" t="str">
        <f t="shared" si="387"/>
        <v>"I-"</v>
      </c>
      <c r="X1529" s="25" t="str">
        <f t="shared" si="388"/>
        <v>I-</v>
      </c>
      <c r="Y1529" s="1">
        <f t="shared" si="389"/>
        <v>1491</v>
      </c>
      <c r="Z1529" t="str">
        <f t="shared" si="390"/>
        <v>ITM_IMINUS</v>
      </c>
      <c r="AA1529" s="158" t="str">
        <f>IF(ISNA(VLOOKUP(X1529,Sheet2!J:J,1,0)),"//","")</f>
        <v/>
      </c>
      <c r="AC1529" s="108" t="str">
        <f t="shared" si="391"/>
        <v>I-</v>
      </c>
      <c r="AD1529" t="b">
        <f t="shared" si="392"/>
        <v>1</v>
      </c>
    </row>
    <row r="1530" spans="1:30">
      <c r="A1530" s="56">
        <f t="shared" si="393"/>
        <v>1530</v>
      </c>
      <c r="B1530" s="55">
        <f t="shared" si="394"/>
        <v>1492</v>
      </c>
      <c r="C1530" s="62" t="s">
        <v>5037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4241</v>
      </c>
      <c r="L1530" s="67"/>
      <c r="M1530" s="63" t="s">
        <v>1799</v>
      </c>
      <c r="N1530" s="13"/>
      <c r="O1530"/>
      <c r="P1530" t="str">
        <f t="shared" si="397"/>
        <v/>
      </c>
      <c r="Q1530" t="str">
        <f>IF(ISNA(VLOOKUP(AC1530,#REF!,1)),"//","")</f>
        <v/>
      </c>
      <c r="R1530"/>
      <c r="S1530" s="43">
        <f t="shared" si="386"/>
        <v>341</v>
      </c>
      <c r="T1530" s="92" t="s">
        <v>2431</v>
      </c>
      <c r="U1530" s="70" t="s">
        <v>2431</v>
      </c>
      <c r="V1530" s="70" t="s">
        <v>2431</v>
      </c>
      <c r="W1530" s="44" t="str">
        <f t="shared" si="387"/>
        <v>"J" STD_SUB_Y "(X)"</v>
      </c>
      <c r="X1530" s="25" t="str">
        <f t="shared" si="388"/>
        <v>JY(X)</v>
      </c>
      <c r="Y1530" s="1">
        <f t="shared" si="389"/>
        <v>1492</v>
      </c>
      <c r="Z1530" t="str">
        <f t="shared" si="390"/>
        <v>ITM_JYX</v>
      </c>
      <c r="AA1530" s="158" t="str">
        <f>IF(ISNA(VLOOKUP(X1530,Sheet2!J:J,1,0)),"//","")</f>
        <v>//</v>
      </c>
      <c r="AC1530" s="108" t="str">
        <f t="shared" si="391"/>
        <v>JY</v>
      </c>
      <c r="AD1530" t="b">
        <f t="shared" si="392"/>
        <v>0</v>
      </c>
    </row>
    <row r="1531" spans="1:30">
      <c r="A1531" s="56">
        <f t="shared" si="393"/>
        <v>1531</v>
      </c>
      <c r="B1531" s="55">
        <f t="shared" si="394"/>
        <v>1493</v>
      </c>
      <c r="C1531" s="59" t="s">
        <v>4946</v>
      </c>
      <c r="D1531" s="59" t="s">
        <v>4947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4241</v>
      </c>
      <c r="L1531" s="67"/>
      <c r="M1531" s="63" t="s">
        <v>1800</v>
      </c>
      <c r="N1531" s="13"/>
      <c r="O1531"/>
      <c r="P1531" t="str">
        <f t="shared" si="397"/>
        <v/>
      </c>
      <c r="Q1531" t="str">
        <f>IF(ISNA(VLOOKUP(AC1531,#REF!,1)),"//","")</f>
        <v/>
      </c>
      <c r="R1531"/>
      <c r="S1531" s="43">
        <f t="shared" si="386"/>
        <v>342</v>
      </c>
      <c r="T1531" s="92" t="s">
        <v>2431</v>
      </c>
      <c r="U1531" s="70" t="s">
        <v>2431</v>
      </c>
      <c r="V1531" s="70" t="s">
        <v>2431</v>
      </c>
      <c r="W1531" s="44" t="str">
        <f t="shared" si="387"/>
        <v>"J+"</v>
      </c>
      <c r="X1531" s="25" t="str">
        <f t="shared" si="388"/>
        <v>J+</v>
      </c>
      <c r="Y1531" s="1">
        <f t="shared" si="389"/>
        <v>1493</v>
      </c>
      <c r="Z1531" t="str">
        <f t="shared" si="390"/>
        <v>ITM_JPLUS</v>
      </c>
      <c r="AA1531" s="158" t="str">
        <f>IF(ISNA(VLOOKUP(X1531,Sheet2!J:J,1,0)),"//","")</f>
        <v/>
      </c>
      <c r="AC1531" s="108" t="str">
        <f t="shared" si="391"/>
        <v>J+</v>
      </c>
      <c r="AD1531" t="b">
        <f t="shared" si="392"/>
        <v>1</v>
      </c>
    </row>
    <row r="1532" spans="1:30">
      <c r="A1532" s="56">
        <f t="shared" si="393"/>
        <v>1532</v>
      </c>
      <c r="B1532" s="55">
        <f t="shared" si="394"/>
        <v>1494</v>
      </c>
      <c r="C1532" s="59" t="s">
        <v>4946</v>
      </c>
      <c r="D1532" s="59" t="s">
        <v>4948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4241</v>
      </c>
      <c r="L1532" s="67"/>
      <c r="M1532" s="63" t="s">
        <v>1801</v>
      </c>
      <c r="N1532" s="13"/>
      <c r="O1532"/>
      <c r="P1532" t="str">
        <f t="shared" si="397"/>
        <v/>
      </c>
      <c r="Q1532" t="str">
        <f>IF(ISNA(VLOOKUP(AC1532,#REF!,1)),"//","")</f>
        <v/>
      </c>
      <c r="R1532"/>
      <c r="S1532" s="43">
        <f t="shared" si="386"/>
        <v>343</v>
      </c>
      <c r="T1532" s="92" t="s">
        <v>2431</v>
      </c>
      <c r="U1532" s="70" t="s">
        <v>2431</v>
      </c>
      <c r="V1532" s="70" t="s">
        <v>2431</v>
      </c>
      <c r="W1532" s="44" t="str">
        <f t="shared" si="387"/>
        <v>"J-"</v>
      </c>
      <c r="X1532" s="25" t="str">
        <f t="shared" si="388"/>
        <v>J-</v>
      </c>
      <c r="Y1532" s="1">
        <f t="shared" si="389"/>
        <v>1494</v>
      </c>
      <c r="Z1532" t="str">
        <f t="shared" si="390"/>
        <v>ITM_JMINUS</v>
      </c>
      <c r="AA1532" s="158" t="str">
        <f>IF(ISNA(VLOOKUP(X1532,Sheet2!J:J,1,0)),"//","")</f>
        <v/>
      </c>
      <c r="AC1532" s="108" t="str">
        <f t="shared" si="391"/>
        <v>J-</v>
      </c>
      <c r="AD1532" t="b">
        <f t="shared" si="392"/>
        <v>1</v>
      </c>
    </row>
    <row r="1533" spans="1:30">
      <c r="A1533" s="56">
        <f t="shared" si="393"/>
        <v>1533</v>
      </c>
      <c r="B1533" s="55">
        <f t="shared" si="394"/>
        <v>1495</v>
      </c>
      <c r="C1533" s="59" t="s">
        <v>4528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4241</v>
      </c>
      <c r="L1533" s="67"/>
      <c r="M1533" s="63" t="s">
        <v>4311</v>
      </c>
      <c r="N1533" s="13"/>
      <c r="O1533"/>
      <c r="P1533" t="str">
        <f t="shared" si="397"/>
        <v/>
      </c>
      <c r="Q1533" t="str">
        <f>IF(ISNA(VLOOKUP(AC1533,#REF!,1)),"//","")</f>
        <v/>
      </c>
      <c r="R1533"/>
      <c r="S1533" s="43">
        <f t="shared" si="386"/>
        <v>344</v>
      </c>
      <c r="T1533" s="92" t="s">
        <v>2431</v>
      </c>
      <c r="U1533" s="70" t="s">
        <v>2431</v>
      </c>
      <c r="V1533" s="70" t="s">
        <v>2431</v>
      </c>
      <c r="W1533" s="44" t="str">
        <f t="shared" si="387"/>
        <v>"J/G"</v>
      </c>
      <c r="X1533" s="25" t="str">
        <f t="shared" si="388"/>
        <v>J/G</v>
      </c>
      <c r="Y1533" s="1">
        <f t="shared" si="389"/>
        <v>1495</v>
      </c>
      <c r="Z1533" t="str">
        <f t="shared" si="390"/>
        <v>ITM_JUL_GREG</v>
      </c>
      <c r="AA1533" s="158" t="str">
        <f>IF(ISNA(VLOOKUP(X1533,Sheet2!J:J,1,0)),"//","")</f>
        <v>//</v>
      </c>
      <c r="AC1533" s="108" t="str">
        <f t="shared" si="391"/>
        <v>J/G</v>
      </c>
      <c r="AD1533" t="b">
        <f t="shared" si="392"/>
        <v>1</v>
      </c>
    </row>
    <row r="1534" spans="1:30">
      <c r="A1534" s="56">
        <f t="shared" si="393"/>
        <v>1534</v>
      </c>
      <c r="B1534" s="55">
        <f t="shared" si="394"/>
        <v>1496</v>
      </c>
      <c r="C1534" s="59" t="s">
        <v>4529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4241</v>
      </c>
      <c r="L1534" s="67"/>
      <c r="M1534" s="63" t="s">
        <v>1804</v>
      </c>
      <c r="N1534" s="13"/>
      <c r="O1534"/>
      <c r="P1534" t="str">
        <f t="shared" si="397"/>
        <v/>
      </c>
      <c r="Q1534" t="str">
        <f>IF(ISNA(VLOOKUP(AC1534,#REF!,1)),"//","")</f>
        <v/>
      </c>
      <c r="R1534"/>
      <c r="S1534" s="43">
        <f t="shared" si="386"/>
        <v>345</v>
      </c>
      <c r="T1534" s="92" t="s">
        <v>2431</v>
      </c>
      <c r="U1534" s="70" t="s">
        <v>2431</v>
      </c>
      <c r="V1534" s="70" t="s">
        <v>2431</v>
      </c>
      <c r="W1534" s="44" t="str">
        <f t="shared" si="387"/>
        <v>"J" STD_RIGHT_ARROW "D"</v>
      </c>
      <c r="X1534" s="25" t="str">
        <f t="shared" si="388"/>
        <v>J&gt;D</v>
      </c>
      <c r="Y1534" s="1">
        <f t="shared" si="389"/>
        <v>1496</v>
      </c>
      <c r="Z1534" t="str">
        <f t="shared" si="390"/>
        <v>ITM_JtoD</v>
      </c>
      <c r="AA1534" s="158" t="str">
        <f>IF(ISNA(VLOOKUP(X1534,Sheet2!J:J,1,0)),"//","")</f>
        <v>//</v>
      </c>
      <c r="AC1534" s="108" t="str">
        <f t="shared" si="391"/>
        <v>J&gt;D</v>
      </c>
      <c r="AD1534" t="b">
        <f t="shared" si="392"/>
        <v>1</v>
      </c>
    </row>
    <row r="1535" spans="1:30">
      <c r="A1535" s="56">
        <f t="shared" si="393"/>
        <v>1535</v>
      </c>
      <c r="B1535" s="55">
        <f t="shared" si="394"/>
        <v>1497</v>
      </c>
      <c r="C1535" s="59" t="s">
        <v>4057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4241</v>
      </c>
      <c r="L1535" s="67"/>
      <c r="M1535" s="137" t="s">
        <v>1807</v>
      </c>
      <c r="N1535" s="13"/>
      <c r="O1535"/>
      <c r="P1535" t="str">
        <f t="shared" ref="P1535" si="398">IF(E1535=F1535,"","NOT EQUAL")</f>
        <v/>
      </c>
      <c r="Q1535" t="str">
        <f>IF(ISNA(VLOOKUP(AC1535,#REF!,1)),"//","")</f>
        <v/>
      </c>
      <c r="R1535"/>
      <c r="S1535" s="43">
        <f t="shared" si="386"/>
        <v>346</v>
      </c>
      <c r="T1535" s="92" t="s">
        <v>2431</v>
      </c>
      <c r="U1535" s="70" t="s">
        <v>2431</v>
      </c>
      <c r="V1535" s="70" t="s">
        <v>2431</v>
      </c>
      <c r="W1535" s="44" t="str">
        <f t="shared" si="387"/>
        <v>"KEY"</v>
      </c>
      <c r="X1535" s="25" t="str">
        <f t="shared" si="388"/>
        <v>KEY</v>
      </c>
      <c r="Y1535" s="1">
        <f t="shared" si="389"/>
        <v>1497</v>
      </c>
      <c r="Z1535" t="str">
        <f t="shared" si="390"/>
        <v>ITM_KEY</v>
      </c>
      <c r="AA1535" s="158" t="str">
        <f>IF(ISNA(VLOOKUP(X1535,Sheet2!J:J,1,0)),"//","")</f>
        <v>//</v>
      </c>
      <c r="AC1535" s="108" t="str">
        <f t="shared" si="391"/>
        <v>KEY</v>
      </c>
      <c r="AD1535" t="b">
        <f t="shared" si="392"/>
        <v>1</v>
      </c>
    </row>
    <row r="1536" spans="1:30">
      <c r="A1536" s="56">
        <f t="shared" si="393"/>
        <v>1536</v>
      </c>
      <c r="B1536" s="55">
        <f t="shared" si="394"/>
        <v>1498</v>
      </c>
      <c r="C1536" s="59" t="s">
        <v>4057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4241</v>
      </c>
      <c r="L1536" s="67"/>
      <c r="M1536" s="63" t="s">
        <v>1808</v>
      </c>
      <c r="N1536" s="13"/>
      <c r="O1536"/>
      <c r="P1536" t="str">
        <f t="shared" si="397"/>
        <v/>
      </c>
      <c r="Q1536" t="str">
        <f>IF(ISNA(VLOOKUP(AC1536,#REF!,1)),"//","")</f>
        <v/>
      </c>
      <c r="R1536"/>
      <c r="S1536" s="43">
        <f t="shared" si="386"/>
        <v>347</v>
      </c>
      <c r="T1536" s="92" t="s">
        <v>2431</v>
      </c>
      <c r="U1536" s="70" t="s">
        <v>2431</v>
      </c>
      <c r="V1536" s="70" t="s">
        <v>2431</v>
      </c>
      <c r="W1536" s="44" t="str">
        <f t="shared" si="387"/>
        <v>"KEYG"</v>
      </c>
      <c r="X1536" s="25" t="str">
        <f t="shared" si="388"/>
        <v>KEYG</v>
      </c>
      <c r="Y1536" s="1">
        <f t="shared" si="389"/>
        <v>1498</v>
      </c>
      <c r="Z1536" t="str">
        <f t="shared" si="390"/>
        <v>ITM_KEYG</v>
      </c>
      <c r="AA1536" s="158" t="str">
        <f>IF(ISNA(VLOOKUP(X1536,Sheet2!J:J,1,0)),"//","")</f>
        <v>//</v>
      </c>
      <c r="AC1536" s="108" t="str">
        <f t="shared" si="391"/>
        <v>KEYG</v>
      </c>
      <c r="AD1536" t="b">
        <f t="shared" si="392"/>
        <v>1</v>
      </c>
    </row>
    <row r="1537" spans="1:30">
      <c r="A1537" s="56">
        <f t="shared" si="393"/>
        <v>1537</v>
      </c>
      <c r="B1537" s="55">
        <f t="shared" si="394"/>
        <v>1499</v>
      </c>
      <c r="C1537" s="59" t="s">
        <v>4057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4241</v>
      </c>
      <c r="L1537" s="67"/>
      <c r="M1537" s="63" t="s">
        <v>1809</v>
      </c>
      <c r="N1537" s="13"/>
      <c r="O1537"/>
      <c r="P1537" t="str">
        <f t="shared" si="397"/>
        <v/>
      </c>
      <c r="Q1537" t="str">
        <f>IF(ISNA(VLOOKUP(AC1537,#REF!,1)),"//","")</f>
        <v/>
      </c>
      <c r="R1537"/>
      <c r="S1537" s="43">
        <f t="shared" si="386"/>
        <v>348</v>
      </c>
      <c r="T1537" s="92" t="s">
        <v>2431</v>
      </c>
      <c r="U1537" s="70" t="s">
        <v>2431</v>
      </c>
      <c r="V1537" s="70" t="s">
        <v>2431</v>
      </c>
      <c r="W1537" s="44" t="str">
        <f t="shared" si="387"/>
        <v>"KEYX"</v>
      </c>
      <c r="X1537" s="25" t="str">
        <f t="shared" si="388"/>
        <v>KEYX</v>
      </c>
      <c r="Y1537" s="1">
        <f t="shared" si="389"/>
        <v>1499</v>
      </c>
      <c r="Z1537" t="str">
        <f t="shared" si="390"/>
        <v>ITM_KEYX</v>
      </c>
      <c r="AA1537" s="158" t="str">
        <f>IF(ISNA(VLOOKUP(X1537,Sheet2!J:J,1,0)),"//","")</f>
        <v>//</v>
      </c>
      <c r="AC1537" s="108" t="str">
        <f t="shared" si="391"/>
        <v>KEYX</v>
      </c>
      <c r="AD1537" t="b">
        <f t="shared" si="392"/>
        <v>1</v>
      </c>
    </row>
    <row r="1538" spans="1:30" s="126" customFormat="1">
      <c r="A1538" s="56">
        <f t="shared" si="393"/>
        <v>1538</v>
      </c>
      <c r="B1538" s="55">
        <f t="shared" si="394"/>
        <v>1500</v>
      </c>
      <c r="C1538" s="122" t="s">
        <v>3738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4241</v>
      </c>
      <c r="M1538" s="18" t="s">
        <v>2050</v>
      </c>
      <c r="N1538" s="18"/>
      <c r="P1538" s="126" t="str">
        <f t="shared" si="397"/>
        <v/>
      </c>
      <c r="Q1538" s="126" t="str">
        <f>IF(ISNA(VLOOKUP(AC1538,#REF!,1)),"//","")</f>
        <v/>
      </c>
      <c r="S1538" s="43">
        <f t="shared" si="386"/>
        <v>349</v>
      </c>
      <c r="T1538" s="121" t="s">
        <v>2888</v>
      </c>
      <c r="U1538" s="124" t="s">
        <v>2431</v>
      </c>
      <c r="V1538" s="124" t="s">
        <v>2431</v>
      </c>
      <c r="W1538" s="44" t="str">
        <f t="shared" si="387"/>
        <v>"SINC"</v>
      </c>
      <c r="X1538" s="25" t="str">
        <f t="shared" si="388"/>
        <v>SINC</v>
      </c>
      <c r="Y1538" s="1">
        <f t="shared" si="389"/>
        <v>1500</v>
      </c>
      <c r="Z1538" t="str">
        <f t="shared" si="390"/>
        <v>ITM_sinc</v>
      </c>
      <c r="AA1538" s="158" t="str">
        <f>IF(ISNA(VLOOKUP(X1538,Sheet2!J:J,1,0)),"//","")</f>
        <v/>
      </c>
      <c r="AC1538" s="108" t="str">
        <f t="shared" si="391"/>
        <v>SINC</v>
      </c>
      <c r="AD1538" t="b">
        <f t="shared" si="392"/>
        <v>1</v>
      </c>
    </row>
    <row r="1539" spans="1:30">
      <c r="A1539" s="56">
        <f t="shared" si="393"/>
        <v>1539</v>
      </c>
      <c r="B1539" s="55">
        <f t="shared" si="394"/>
        <v>1501</v>
      </c>
      <c r="C1539" s="59" t="s">
        <v>4057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4241</v>
      </c>
      <c r="L1539" s="67"/>
      <c r="M1539" s="63" t="s">
        <v>1817</v>
      </c>
      <c r="N1539" s="13"/>
      <c r="O1539"/>
      <c r="P1539" t="str">
        <f t="shared" si="397"/>
        <v/>
      </c>
      <c r="Q1539" t="str">
        <f>IF(ISNA(VLOOKUP(AC1539,#REF!,1)),"//","")</f>
        <v/>
      </c>
      <c r="R1539"/>
      <c r="S1539" s="43">
        <f t="shared" si="386"/>
        <v>350</v>
      </c>
      <c r="T1539" s="92" t="s">
        <v>2431</v>
      </c>
      <c r="U1539" s="70" t="s">
        <v>2431</v>
      </c>
      <c r="V1539" s="70" t="s">
        <v>2431</v>
      </c>
      <c r="W1539" s="44" t="str">
        <f t="shared" si="387"/>
        <v>"KTYP?"</v>
      </c>
      <c r="X1539" s="25" t="str">
        <f t="shared" si="388"/>
        <v>KTYP?</v>
      </c>
      <c r="Y1539" s="1">
        <f t="shared" si="389"/>
        <v>1501</v>
      </c>
      <c r="Z1539" t="str">
        <f t="shared" si="390"/>
        <v>ITM_KTYP</v>
      </c>
      <c r="AA1539" s="158" t="str">
        <f>IF(ISNA(VLOOKUP(X1539,Sheet2!J:J,1,0)),"//","")</f>
        <v>//</v>
      </c>
      <c r="AC1539" s="108" t="str">
        <f t="shared" si="391"/>
        <v>KTYP?</v>
      </c>
      <c r="AD1539" t="b">
        <f t="shared" si="392"/>
        <v>1</v>
      </c>
    </row>
    <row r="1540" spans="1:30">
      <c r="A1540" s="56">
        <f t="shared" si="393"/>
        <v>1540</v>
      </c>
      <c r="B1540" s="55">
        <f t="shared" si="394"/>
        <v>1502</v>
      </c>
      <c r="C1540" s="59" t="s">
        <v>3883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4241</v>
      </c>
      <c r="L1540" s="67"/>
      <c r="M1540" s="63" t="s">
        <v>1818</v>
      </c>
      <c r="N1540" s="13"/>
      <c r="O1540"/>
      <c r="P1540" t="str">
        <f t="shared" si="397"/>
        <v/>
      </c>
      <c r="Q1540" t="str">
        <f>IF(ISNA(VLOOKUP(AC1540,#REF!,1)),"//","")</f>
        <v/>
      </c>
      <c r="R1540"/>
      <c r="S1540" s="43">
        <f t="shared" si="386"/>
        <v>351</v>
      </c>
      <c r="T1540" s="92" t="s">
        <v>2912</v>
      </c>
      <c r="U1540" s="70" t="s">
        <v>2431</v>
      </c>
      <c r="V1540" s="70" t="s">
        <v>2431</v>
      </c>
      <c r="W1540" s="44" t="str">
        <f t="shared" si="387"/>
        <v>"LASTX"</v>
      </c>
      <c r="X1540" s="25" t="str">
        <f t="shared" si="388"/>
        <v>LASTX</v>
      </c>
      <c r="Y1540" s="1">
        <f t="shared" si="389"/>
        <v>1502</v>
      </c>
      <c r="Z1540" t="str">
        <f t="shared" si="390"/>
        <v>ITM_LASTX</v>
      </c>
      <c r="AA1540" s="158" t="str">
        <f>IF(ISNA(VLOOKUP(X1540,Sheet2!J:J,1,0)),"//","")</f>
        <v>//</v>
      </c>
      <c r="AC1540" s="108" t="str">
        <f t="shared" si="391"/>
        <v>LASTX</v>
      </c>
      <c r="AD1540" t="b">
        <f t="shared" si="392"/>
        <v>1</v>
      </c>
    </row>
    <row r="1541" spans="1:30">
      <c r="A1541" s="56">
        <f t="shared" si="393"/>
        <v>1541</v>
      </c>
      <c r="B1541" s="55">
        <f t="shared" si="394"/>
        <v>1503</v>
      </c>
      <c r="C1541" s="59" t="s">
        <v>4057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4241</v>
      </c>
      <c r="L1541" s="59"/>
      <c r="M1541" s="63" t="s">
        <v>1821</v>
      </c>
      <c r="N1541" s="13"/>
      <c r="O1541"/>
      <c r="P1541" t="str">
        <f t="shared" si="397"/>
        <v/>
      </c>
      <c r="Q1541" t="str">
        <f>IF(ISNA(VLOOKUP(AC1541,#REF!,1)),"//","")</f>
        <v/>
      </c>
      <c r="R1541"/>
      <c r="S1541" s="43">
        <f t="shared" si="386"/>
        <v>351</v>
      </c>
      <c r="T1541" s="92" t="s">
        <v>2431</v>
      </c>
      <c r="U1541" s="70" t="s">
        <v>2817</v>
      </c>
      <c r="V1541" s="70" t="s">
        <v>2431</v>
      </c>
      <c r="W1541" s="44" t="str">
        <f t="shared" si="387"/>
        <v/>
      </c>
      <c r="X1541" s="25" t="str">
        <f t="shared" si="388"/>
        <v/>
      </c>
      <c r="Y1541" s="1">
        <f t="shared" si="389"/>
        <v>1503</v>
      </c>
      <c r="Z1541" t="str">
        <f t="shared" si="390"/>
        <v>ITM_LBLQ</v>
      </c>
      <c r="AA1541" s="158" t="str">
        <f>IF(ISNA(VLOOKUP(X1541,Sheet2!J:J,1,0)),"//","")</f>
        <v/>
      </c>
      <c r="AC1541" s="108" t="str">
        <f t="shared" si="391"/>
        <v/>
      </c>
      <c r="AD1541" t="b">
        <f t="shared" si="392"/>
        <v>1</v>
      </c>
    </row>
    <row r="1542" spans="1:30">
      <c r="A1542" s="56">
        <f t="shared" si="393"/>
        <v>1542</v>
      </c>
      <c r="B1542" s="55">
        <f t="shared" si="394"/>
        <v>1504</v>
      </c>
      <c r="C1542" s="59" t="s">
        <v>4530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4241</v>
      </c>
      <c r="L1542" s="67"/>
      <c r="M1542" s="63" t="s">
        <v>1824</v>
      </c>
      <c r="N1542" s="13"/>
      <c r="O1542"/>
      <c r="P1542" t="str">
        <f t="shared" si="397"/>
        <v/>
      </c>
      <c r="Q1542" t="str">
        <f>IF(ISNA(VLOOKUP(AC1542,#REF!,1)),"//","")</f>
        <v/>
      </c>
      <c r="R1542"/>
      <c r="S1542" s="43">
        <f t="shared" si="386"/>
        <v>352</v>
      </c>
      <c r="T1542" s="92" t="s">
        <v>2431</v>
      </c>
      <c r="U1542" s="70" t="s">
        <v>2431</v>
      </c>
      <c r="V1542" s="70" t="s">
        <v>2431</v>
      </c>
      <c r="W1542" s="44" t="str">
        <f t="shared" si="387"/>
        <v>"LEAP?"</v>
      </c>
      <c r="X1542" s="25" t="str">
        <f t="shared" si="388"/>
        <v>LEAP?</v>
      </c>
      <c r="Y1542" s="1">
        <f t="shared" si="389"/>
        <v>1504</v>
      </c>
      <c r="Z1542" t="str">
        <f t="shared" si="390"/>
        <v>ITM_LEAP</v>
      </c>
      <c r="AA1542" s="158" t="str">
        <f>IF(ISNA(VLOOKUP(X1542,Sheet2!J:J,1,0)),"//","")</f>
        <v>//</v>
      </c>
      <c r="AC1542" s="108" t="str">
        <f t="shared" si="391"/>
        <v>LEAP?</v>
      </c>
      <c r="AD1542" t="b">
        <f t="shared" si="392"/>
        <v>1</v>
      </c>
    </row>
    <row r="1543" spans="1:30">
      <c r="A1543" s="56">
        <f t="shared" si="393"/>
        <v>1543</v>
      </c>
      <c r="B1543" s="55">
        <f t="shared" si="394"/>
        <v>1505</v>
      </c>
      <c r="C1543" s="59" t="s">
        <v>4634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4241</v>
      </c>
      <c r="L1543" s="67"/>
      <c r="M1543" s="63" t="s">
        <v>4312</v>
      </c>
      <c r="N1543" s="13"/>
      <c r="O1543"/>
      <c r="P1543" t="str">
        <f t="shared" si="397"/>
        <v/>
      </c>
      <c r="Q1543" t="str">
        <f>IF(ISNA(VLOOKUP(AC1543,#REF!,1)),"//","")</f>
        <v/>
      </c>
      <c r="R1543"/>
      <c r="S1543" s="43">
        <f t="shared" ref="S1543:S1606" si="399">IF(X1543&lt;&gt;"",S1542+1,S1542)</f>
        <v>353</v>
      </c>
      <c r="T1543" s="92" t="s">
        <v>2889</v>
      </c>
      <c r="U1543" s="70" t="s">
        <v>2431</v>
      </c>
      <c r="V1543" s="70" t="s">
        <v>2431</v>
      </c>
      <c r="W1543" s="44" t="str">
        <f t="shared" ref="W1543:W1606" si="40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0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02">B1543</f>
        <v>1505</v>
      </c>
      <c r="Z1543" t="str">
        <f t="shared" ref="Z1543:Z1606" si="403">M1543</f>
        <v>ITM_Lm</v>
      </c>
      <c r="AA1543" s="158" t="str">
        <f>IF(ISNA(VLOOKUP(X1543,Sheet2!J:J,1,0)),"//","")</f>
        <v>//</v>
      </c>
      <c r="AC1543" s="108" t="str">
        <f t="shared" ref="AC1543:AC1606" si="40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05">X1543=AC1543</f>
        <v>1</v>
      </c>
    </row>
    <row r="1544" spans="1:30">
      <c r="A1544" s="56">
        <f t="shared" si="393"/>
        <v>1544</v>
      </c>
      <c r="B1544" s="55">
        <f t="shared" si="394"/>
        <v>1506</v>
      </c>
      <c r="C1544" s="59" t="s">
        <v>4635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4241</v>
      </c>
      <c r="L1544" s="67"/>
      <c r="M1544" s="63" t="s">
        <v>4313</v>
      </c>
      <c r="N1544" s="13"/>
      <c r="O1544"/>
      <c r="P1544" t="str">
        <f t="shared" si="397"/>
        <v/>
      </c>
      <c r="Q1544" t="str">
        <f>IF(ISNA(VLOOKUP(AC1544,#REF!,1)),"//","")</f>
        <v/>
      </c>
      <c r="R1544"/>
      <c r="S1544" s="43">
        <f t="shared" si="399"/>
        <v>354</v>
      </c>
      <c r="T1544" s="92" t="s">
        <v>2431</v>
      </c>
      <c r="U1544" s="70" t="s">
        <v>2431</v>
      </c>
      <c r="V1544" s="70" t="s">
        <v>2431</v>
      </c>
      <c r="W1544" s="44" t="str">
        <f t="shared" si="400"/>
        <v>"L" STD_SUB_M STD_SUB_ALPHA</v>
      </c>
      <c r="X1544" s="25" t="str">
        <f t="shared" si="401"/>
        <v>LMALPHA</v>
      </c>
      <c r="Y1544" s="1">
        <f t="shared" si="402"/>
        <v>1506</v>
      </c>
      <c r="Z1544" t="str">
        <f t="shared" si="403"/>
        <v>ITM_LmALPHA</v>
      </c>
      <c r="AA1544" s="158" t="str">
        <f>IF(ISNA(VLOOKUP(X1544,Sheet2!J:J,1,0)),"//","")</f>
        <v>//</v>
      </c>
      <c r="AC1544" s="108" t="str">
        <f t="shared" si="404"/>
        <v>LMALPHA</v>
      </c>
      <c r="AD1544" t="b">
        <f t="shared" si="405"/>
        <v>1</v>
      </c>
    </row>
    <row r="1545" spans="1:30">
      <c r="A1545" s="56">
        <f t="shared" si="393"/>
        <v>1545</v>
      </c>
      <c r="B1545" s="55">
        <f t="shared" si="394"/>
        <v>1507</v>
      </c>
      <c r="C1545" s="59" t="s">
        <v>3884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4241</v>
      </c>
      <c r="L1545" s="67"/>
      <c r="M1545" s="63" t="s">
        <v>1834</v>
      </c>
      <c r="N1545" s="13"/>
      <c r="O1545"/>
      <c r="P1545" t="str">
        <f t="shared" si="397"/>
        <v/>
      </c>
      <c r="Q1545" t="str">
        <f>IF(ISNA(VLOOKUP(AC1545,#REF!,1)),"//","")</f>
        <v/>
      </c>
      <c r="R1545"/>
      <c r="S1545" s="43">
        <f t="shared" si="399"/>
        <v>355</v>
      </c>
      <c r="T1545" s="92" t="s">
        <v>2889</v>
      </c>
      <c r="U1545" s="70" t="s">
        <v>2431</v>
      </c>
      <c r="V1545" s="70" t="s">
        <v>2431</v>
      </c>
      <c r="W1545" s="44" t="str">
        <f t="shared" si="400"/>
        <v>"LN" STD_BETA</v>
      </c>
      <c r="X1545" s="25" t="str">
        <f t="shared" si="401"/>
        <v>LNBETA</v>
      </c>
      <c r="Y1545" s="1">
        <f t="shared" si="402"/>
        <v>1507</v>
      </c>
      <c r="Z1545" t="str">
        <f t="shared" si="403"/>
        <v>ITM_LNBETA</v>
      </c>
      <c r="AA1545" s="158" t="str">
        <f>IF(ISNA(VLOOKUP(X1545,Sheet2!J:J,1,0)),"//","")</f>
        <v>//</v>
      </c>
      <c r="AC1545" s="108" t="str">
        <f t="shared" si="404"/>
        <v>LNBETA</v>
      </c>
      <c r="AD1545" t="b">
        <f t="shared" si="405"/>
        <v>1</v>
      </c>
    </row>
    <row r="1546" spans="1:30">
      <c r="A1546" s="56">
        <f t="shared" ref="A1546:A1609" si="406">IF(B1546=INT(B1546),ROW(),"")</f>
        <v>1546</v>
      </c>
      <c r="B1546" s="55">
        <f t="shared" ref="B1546:B1609" si="407">IF(AND(MID(C1546,2,1)&lt;&gt;"/",MID(C1546,1,1)="/"),INT(B1545)+1,B1545+0.01)</f>
        <v>1508</v>
      </c>
      <c r="C1546" s="59" t="s">
        <v>3885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4241</v>
      </c>
      <c r="L1546" s="67"/>
      <c r="M1546" s="63" t="s">
        <v>1835</v>
      </c>
      <c r="N1546" s="13"/>
      <c r="O1546"/>
      <c r="P1546" t="str">
        <f t="shared" si="397"/>
        <v/>
      </c>
      <c r="Q1546" t="str">
        <f>IF(ISNA(VLOOKUP(AC1546,#REF!,1)),"//","")</f>
        <v/>
      </c>
      <c r="R1546"/>
      <c r="S1546" s="43">
        <f t="shared" si="399"/>
        <v>356</v>
      </c>
      <c r="T1546" s="92" t="s">
        <v>2889</v>
      </c>
      <c r="U1546" s="70" t="s">
        <v>2431</v>
      </c>
      <c r="V1546" s="70" t="s">
        <v>2431</v>
      </c>
      <c r="W1546" s="44" t="str">
        <f t="shared" si="400"/>
        <v>"LN" STD_GAMMA</v>
      </c>
      <c r="X1546" s="25" t="str">
        <f t="shared" si="401"/>
        <v>LNGAMMA</v>
      </c>
      <c r="Y1546" s="1">
        <f t="shared" si="402"/>
        <v>1508</v>
      </c>
      <c r="Z1546" t="str">
        <f t="shared" si="403"/>
        <v>ITM_LNGAMMA</v>
      </c>
      <c r="AA1546" s="158" t="str">
        <f>IF(ISNA(VLOOKUP(X1546,Sheet2!J:J,1,0)),"//","")</f>
        <v>//</v>
      </c>
      <c r="AC1546" s="108" t="str">
        <f t="shared" si="404"/>
        <v>LNGAMMA</v>
      </c>
      <c r="AD1546" t="b">
        <f t="shared" si="405"/>
        <v>1</v>
      </c>
    </row>
    <row r="1547" spans="1:30">
      <c r="A1547" s="56">
        <f t="shared" si="406"/>
        <v>1547</v>
      </c>
      <c r="B1547" s="55">
        <f t="shared" si="407"/>
        <v>1509</v>
      </c>
      <c r="C1547" s="59" t="s">
        <v>3886</v>
      </c>
      <c r="D1547" s="59" t="s">
        <v>2739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4242</v>
      </c>
      <c r="L1547" s="67"/>
      <c r="M1547" s="63" t="s">
        <v>1836</v>
      </c>
      <c r="N1547" s="13"/>
      <c r="O1547"/>
      <c r="P1547" t="str">
        <f t="shared" si="397"/>
        <v/>
      </c>
      <c r="Q1547" t="str">
        <f>IF(ISNA(VLOOKUP(AC1547,#REF!,1)),"//","")</f>
        <v/>
      </c>
      <c r="R1547"/>
      <c r="S1547" s="43">
        <f t="shared" si="399"/>
        <v>357</v>
      </c>
      <c r="T1547" s="92" t="s">
        <v>2431</v>
      </c>
      <c r="U1547" s="70" t="s">
        <v>2431</v>
      </c>
      <c r="V1547" s="70" t="s">
        <v>2431</v>
      </c>
      <c r="W1547" s="44" t="str">
        <f t="shared" si="400"/>
        <v>"LOAD"</v>
      </c>
      <c r="X1547" s="25" t="str">
        <f t="shared" si="401"/>
        <v>LOAD</v>
      </c>
      <c r="Y1547" s="1">
        <f t="shared" si="402"/>
        <v>1509</v>
      </c>
      <c r="Z1547" t="str">
        <f t="shared" si="403"/>
        <v>ITM_LOAD</v>
      </c>
      <c r="AA1547" s="158" t="str">
        <f>IF(ISNA(VLOOKUP(X1547,Sheet2!J:J,1,0)),"//","")</f>
        <v>//</v>
      </c>
      <c r="AC1547" s="108" t="str">
        <f t="shared" si="404"/>
        <v>LOAD</v>
      </c>
      <c r="AD1547" t="b">
        <f t="shared" si="405"/>
        <v>1</v>
      </c>
    </row>
    <row r="1548" spans="1:30">
      <c r="A1548" s="56">
        <f t="shared" si="406"/>
        <v>1548</v>
      </c>
      <c r="B1548" s="55">
        <f t="shared" si="407"/>
        <v>1510</v>
      </c>
      <c r="C1548" s="59" t="s">
        <v>3886</v>
      </c>
      <c r="D1548" s="59" t="s">
        <v>2740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4241</v>
      </c>
      <c r="L1548" s="67"/>
      <c r="M1548" s="63" t="s">
        <v>1837</v>
      </c>
      <c r="N1548" s="13"/>
      <c r="O1548"/>
      <c r="P1548" t="str">
        <f t="shared" si="397"/>
        <v/>
      </c>
      <c r="Q1548" t="str">
        <f>IF(ISNA(VLOOKUP(AC1548,#REF!,1)),"//","")</f>
        <v/>
      </c>
      <c r="R1548"/>
      <c r="S1548" s="43">
        <f t="shared" si="399"/>
        <v>358</v>
      </c>
      <c r="T1548" s="92" t="s">
        <v>2431</v>
      </c>
      <c r="U1548" s="70" t="s">
        <v>2431</v>
      </c>
      <c r="V1548" s="70" t="s">
        <v>2431</v>
      </c>
      <c r="W1548" s="44" t="str">
        <f t="shared" si="400"/>
        <v>"LOADP"</v>
      </c>
      <c r="X1548" s="25" t="str">
        <f t="shared" si="401"/>
        <v>LOADP</v>
      </c>
      <c r="Y1548" s="1">
        <f t="shared" si="402"/>
        <v>1510</v>
      </c>
      <c r="Z1548" t="str">
        <f t="shared" si="403"/>
        <v>ITM_LOADP</v>
      </c>
      <c r="AA1548" s="158" t="str">
        <f>IF(ISNA(VLOOKUP(X1548,Sheet2!J:J,1,0)),"//","")</f>
        <v>//</v>
      </c>
      <c r="AC1548" s="108" t="str">
        <f t="shared" si="404"/>
        <v>LOADP</v>
      </c>
      <c r="AD1548" t="b">
        <f t="shared" si="405"/>
        <v>1</v>
      </c>
    </row>
    <row r="1549" spans="1:30">
      <c r="A1549" s="56">
        <f t="shared" si="406"/>
        <v>1549</v>
      </c>
      <c r="B1549" s="55">
        <f t="shared" si="407"/>
        <v>1511</v>
      </c>
      <c r="C1549" s="59" t="s">
        <v>3886</v>
      </c>
      <c r="D1549" s="59" t="s">
        <v>2741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4241</v>
      </c>
      <c r="L1549" s="67"/>
      <c r="M1549" s="63" t="s">
        <v>1838</v>
      </c>
      <c r="N1549" s="13"/>
      <c r="O1549"/>
      <c r="P1549" t="str">
        <f t="shared" si="397"/>
        <v/>
      </c>
      <c r="Q1549" t="str">
        <f>IF(ISNA(VLOOKUP(AC1549,#REF!,1)),"//","")</f>
        <v/>
      </c>
      <c r="R1549"/>
      <c r="S1549" s="43">
        <f t="shared" si="399"/>
        <v>359</v>
      </c>
      <c r="T1549" s="92" t="s">
        <v>2431</v>
      </c>
      <c r="U1549" s="70" t="s">
        <v>2431</v>
      </c>
      <c r="V1549" s="70" t="s">
        <v>2431</v>
      </c>
      <c r="W1549" s="44" t="str">
        <f t="shared" si="400"/>
        <v>"LOADR"</v>
      </c>
      <c r="X1549" s="25" t="str">
        <f t="shared" si="401"/>
        <v>LOADR</v>
      </c>
      <c r="Y1549" s="1">
        <f t="shared" si="402"/>
        <v>1511</v>
      </c>
      <c r="Z1549" t="str">
        <f t="shared" si="403"/>
        <v>ITM_LOADR</v>
      </c>
      <c r="AA1549" s="158" t="str">
        <f>IF(ISNA(VLOOKUP(X1549,Sheet2!J:J,1,0)),"//","")</f>
        <v>//</v>
      </c>
      <c r="AC1549" s="108" t="str">
        <f t="shared" si="404"/>
        <v>LOADR</v>
      </c>
      <c r="AD1549" t="b">
        <f t="shared" si="405"/>
        <v>1</v>
      </c>
    </row>
    <row r="1550" spans="1:30">
      <c r="A1550" s="56">
        <f t="shared" si="406"/>
        <v>1550</v>
      </c>
      <c r="B1550" s="55">
        <f t="shared" si="407"/>
        <v>1512</v>
      </c>
      <c r="C1550" s="59" t="s">
        <v>3886</v>
      </c>
      <c r="D1550" s="59" t="s">
        <v>2742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4241</v>
      </c>
      <c r="L1550" s="67"/>
      <c r="M1550" s="63" t="s">
        <v>1839</v>
      </c>
      <c r="N1550" s="13"/>
      <c r="O1550"/>
      <c r="P1550" t="str">
        <f t="shared" si="397"/>
        <v/>
      </c>
      <c r="Q1550" t="str">
        <f>IF(ISNA(VLOOKUP(AC1550,#REF!,1)),"//","")</f>
        <v/>
      </c>
      <c r="R1550"/>
      <c r="S1550" s="43">
        <f t="shared" si="399"/>
        <v>360</v>
      </c>
      <c r="T1550" s="92" t="s">
        <v>2431</v>
      </c>
      <c r="U1550" s="70" t="s">
        <v>2431</v>
      </c>
      <c r="V1550" s="70" t="s">
        <v>2431</v>
      </c>
      <c r="W1550" s="44" t="str">
        <f t="shared" si="400"/>
        <v>"LOADSS"</v>
      </c>
      <c r="X1550" s="25" t="str">
        <f t="shared" si="401"/>
        <v>LOADSS</v>
      </c>
      <c r="Y1550" s="1">
        <f t="shared" si="402"/>
        <v>1512</v>
      </c>
      <c r="Z1550" t="str">
        <f t="shared" si="403"/>
        <v>ITM_LOADSS</v>
      </c>
      <c r="AA1550" s="158" t="str">
        <f>IF(ISNA(VLOOKUP(X1550,Sheet2!J:J,1,0)),"//","")</f>
        <v>//</v>
      </c>
      <c r="AC1550" s="108" t="str">
        <f t="shared" si="404"/>
        <v>LOADSS</v>
      </c>
      <c r="AD1550" t="b">
        <f t="shared" si="405"/>
        <v>1</v>
      </c>
    </row>
    <row r="1551" spans="1:30">
      <c r="A1551" s="56">
        <f t="shared" si="406"/>
        <v>1551</v>
      </c>
      <c r="B1551" s="55">
        <f t="shared" si="407"/>
        <v>1513</v>
      </c>
      <c r="C1551" s="59" t="s">
        <v>3886</v>
      </c>
      <c r="D1551" s="59" t="s">
        <v>2743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4241</v>
      </c>
      <c r="L1551" s="67"/>
      <c r="M1551" s="63" t="s">
        <v>1840</v>
      </c>
      <c r="N1551" s="13"/>
      <c r="O1551"/>
      <c r="P1551" t="str">
        <f t="shared" si="397"/>
        <v/>
      </c>
      <c r="Q1551" t="str">
        <f>IF(ISNA(VLOOKUP(AC1551,#REF!,1)),"//","")</f>
        <v/>
      </c>
      <c r="R1551"/>
      <c r="S1551" s="43">
        <f t="shared" si="399"/>
        <v>361</v>
      </c>
      <c r="T1551" s="92" t="s">
        <v>2431</v>
      </c>
      <c r="U1551" s="70" t="s">
        <v>2431</v>
      </c>
      <c r="V1551" s="70" t="s">
        <v>2431</v>
      </c>
      <c r="W1551" s="44" t="str">
        <f t="shared" si="400"/>
        <v>"LOAD" STD_SIGMA</v>
      </c>
      <c r="X1551" s="25" t="str">
        <f t="shared" si="401"/>
        <v>LOADSUM</v>
      </c>
      <c r="Y1551" s="1">
        <f t="shared" si="402"/>
        <v>1513</v>
      </c>
      <c r="Z1551" t="str">
        <f t="shared" si="403"/>
        <v>ITM_LOADSIGMA</v>
      </c>
      <c r="AA1551" s="158" t="str">
        <f>IF(ISNA(VLOOKUP(X1551,Sheet2!J:J,1,0)),"//","")</f>
        <v>//</v>
      </c>
      <c r="AC1551" s="108" t="str">
        <f t="shared" si="404"/>
        <v>LOADSUM</v>
      </c>
      <c r="AD1551" t="b">
        <f t="shared" si="405"/>
        <v>1</v>
      </c>
    </row>
    <row r="1552" spans="1:30">
      <c r="A1552" s="56">
        <f t="shared" si="406"/>
        <v>1552</v>
      </c>
      <c r="B1552" s="55">
        <f t="shared" si="407"/>
        <v>1514</v>
      </c>
      <c r="C1552" s="59" t="s">
        <v>4059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4241</v>
      </c>
      <c r="L1552" s="67"/>
      <c r="M1552" s="63" t="s">
        <v>1841</v>
      </c>
      <c r="N1552" s="13"/>
      <c r="O1552"/>
      <c r="P1552" t="str">
        <f t="shared" si="397"/>
        <v/>
      </c>
      <c r="Q1552" t="str">
        <f>IF(ISNA(VLOOKUP(AC1552,#REF!,1)),"//","")</f>
        <v/>
      </c>
      <c r="R1552"/>
      <c r="S1552" s="43">
        <f t="shared" si="399"/>
        <v>362</v>
      </c>
      <c r="T1552" s="92" t="s">
        <v>2431</v>
      </c>
      <c r="U1552" s="70" t="s">
        <v>2431</v>
      </c>
      <c r="V1552" s="70" t="s">
        <v>2431</v>
      </c>
      <c r="W1552" s="44" t="str">
        <f t="shared" si="400"/>
        <v>"LOCR"</v>
      </c>
      <c r="X1552" s="25" t="str">
        <f t="shared" si="401"/>
        <v>LOCR</v>
      </c>
      <c r="Y1552" s="1">
        <f t="shared" si="402"/>
        <v>1514</v>
      </c>
      <c r="Z1552" t="str">
        <f t="shared" si="403"/>
        <v>ITM_LocR</v>
      </c>
      <c r="AA1552" s="158" t="str">
        <f>IF(ISNA(VLOOKUP(X1552,Sheet2!J:J,1,0)),"//","")</f>
        <v>//</v>
      </c>
      <c r="AC1552" s="108" t="str">
        <f t="shared" si="404"/>
        <v>LOCR</v>
      </c>
      <c r="AD1552" t="b">
        <f t="shared" si="405"/>
        <v>1</v>
      </c>
    </row>
    <row r="1553" spans="1:30">
      <c r="A1553" s="56">
        <f t="shared" si="406"/>
        <v>1553</v>
      </c>
      <c r="B1553" s="55">
        <f t="shared" si="407"/>
        <v>1515</v>
      </c>
      <c r="C1553" s="59" t="s">
        <v>3887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4241</v>
      </c>
      <c r="L1553" s="67"/>
      <c r="M1553" s="63" t="s">
        <v>1842</v>
      </c>
      <c r="N1553" s="13"/>
      <c r="O1553"/>
      <c r="P1553" t="str">
        <f t="shared" si="397"/>
        <v/>
      </c>
      <c r="Q1553" t="str">
        <f>IF(ISNA(VLOOKUP(AC1553,#REF!,1)),"//","")</f>
        <v/>
      </c>
      <c r="R1553"/>
      <c r="S1553" s="43">
        <f t="shared" si="399"/>
        <v>363</v>
      </c>
      <c r="T1553" s="92" t="s">
        <v>2431</v>
      </c>
      <c r="U1553" s="70" t="s">
        <v>2431</v>
      </c>
      <c r="V1553" s="70" t="s">
        <v>2431</v>
      </c>
      <c r="W1553" s="44" t="str">
        <f t="shared" si="400"/>
        <v>"LOCR?"</v>
      </c>
      <c r="X1553" s="25" t="str">
        <f t="shared" si="401"/>
        <v>LOCR?</v>
      </c>
      <c r="Y1553" s="1">
        <f t="shared" si="402"/>
        <v>1515</v>
      </c>
      <c r="Z1553" t="str">
        <f t="shared" si="403"/>
        <v>ITM_LocRQ</v>
      </c>
      <c r="AA1553" s="158" t="str">
        <f>IF(ISNA(VLOOKUP(X1553,Sheet2!J:J,1,0)),"//","")</f>
        <v>//</v>
      </c>
      <c r="AC1553" s="108" t="str">
        <f t="shared" si="404"/>
        <v>LOCR?</v>
      </c>
      <c r="AD1553" t="b">
        <f t="shared" si="405"/>
        <v>1</v>
      </c>
    </row>
    <row r="1554" spans="1:30">
      <c r="A1554" s="56">
        <f t="shared" si="406"/>
        <v>1554</v>
      </c>
      <c r="B1554" s="55">
        <f t="shared" si="407"/>
        <v>1516</v>
      </c>
      <c r="C1554" s="59" t="s">
        <v>4776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4241</v>
      </c>
      <c r="L1554" s="67"/>
      <c r="M1554" s="63" t="s">
        <v>1855</v>
      </c>
      <c r="N1554" s="13"/>
      <c r="O1554"/>
      <c r="P1554" t="str">
        <f t="shared" si="397"/>
        <v/>
      </c>
      <c r="Q1554" t="str">
        <f>IF(ISNA(VLOOKUP(AC1554,#REF!,1)),"//","")</f>
        <v/>
      </c>
      <c r="R1554"/>
      <c r="S1554" s="43">
        <f t="shared" si="399"/>
        <v>364</v>
      </c>
      <c r="T1554" s="92" t="s">
        <v>2431</v>
      </c>
      <c r="U1554" s="70" t="s">
        <v>2431</v>
      </c>
      <c r="V1554" s="70" t="s">
        <v>2431</v>
      </c>
      <c r="W1554" s="44" t="str">
        <f t="shared" si="400"/>
        <v>"L.R."</v>
      </c>
      <c r="X1554" s="25" t="str">
        <f t="shared" si="401"/>
        <v>L.R.</v>
      </c>
      <c r="Y1554" s="1">
        <f t="shared" si="402"/>
        <v>1516</v>
      </c>
      <c r="Z1554" t="str">
        <f t="shared" si="403"/>
        <v>ITM_LR</v>
      </c>
      <c r="AA1554" s="158" t="str">
        <f>IF(ISNA(VLOOKUP(X1554,Sheet2!J:J,1,0)),"//","")</f>
        <v>//</v>
      </c>
      <c r="AC1554" s="108" t="str">
        <f t="shared" si="404"/>
        <v>L.R.</v>
      </c>
      <c r="AD1554" t="b">
        <f t="shared" si="405"/>
        <v>1</v>
      </c>
    </row>
    <row r="1555" spans="1:30">
      <c r="A1555" s="56">
        <f t="shared" si="406"/>
        <v>1555</v>
      </c>
      <c r="B1555" s="55">
        <f t="shared" si="407"/>
        <v>1517</v>
      </c>
      <c r="C1555" s="59" t="s">
        <v>3888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4241</v>
      </c>
      <c r="L1555" s="67"/>
      <c r="M1555" s="63" t="s">
        <v>1856</v>
      </c>
      <c r="N1555" s="13"/>
      <c r="O1555"/>
      <c r="P1555" t="str">
        <f t="shared" si="397"/>
        <v/>
      </c>
      <c r="Q1555" t="str">
        <f>IF(ISNA(VLOOKUP(AC1555,#REF!,1)),"//","")</f>
        <v/>
      </c>
      <c r="R1555"/>
      <c r="S1555" s="43">
        <f t="shared" si="399"/>
        <v>365</v>
      </c>
      <c r="T1555" s="92" t="s">
        <v>2431</v>
      </c>
      <c r="U1555" s="70" t="s">
        <v>2431</v>
      </c>
      <c r="V1555" s="70" t="s">
        <v>2431</v>
      </c>
      <c r="W1555" s="44" t="str">
        <f t="shared" si="400"/>
        <v>"MANT"</v>
      </c>
      <c r="X1555" s="25" t="str">
        <f t="shared" si="401"/>
        <v>MANT</v>
      </c>
      <c r="Y1555" s="1">
        <f t="shared" si="402"/>
        <v>1517</v>
      </c>
      <c r="Z1555" t="str">
        <f t="shared" si="403"/>
        <v>ITM_MANT</v>
      </c>
      <c r="AA1555" s="158" t="str">
        <f>IF(ISNA(VLOOKUP(X1555,Sheet2!J:J,1,0)),"//","")</f>
        <v>//</v>
      </c>
      <c r="AC1555" s="108" t="str">
        <f t="shared" si="404"/>
        <v>MANT</v>
      </c>
      <c r="AD1555" t="b">
        <f t="shared" si="405"/>
        <v>1</v>
      </c>
    </row>
    <row r="1556" spans="1:30" s="17" customFormat="1">
      <c r="A1556" s="56">
        <f t="shared" si="406"/>
        <v>1556</v>
      </c>
      <c r="B1556" s="55">
        <f t="shared" si="407"/>
        <v>1518</v>
      </c>
      <c r="C1556" s="110" t="s">
        <v>4949</v>
      </c>
      <c r="D1556" s="110" t="s">
        <v>7</v>
      </c>
      <c r="E1556" s="135" t="s">
        <v>1311</v>
      </c>
      <c r="F1556" s="111" t="s">
        <v>4366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4241</v>
      </c>
      <c r="M1556" s="136" t="s">
        <v>4625</v>
      </c>
      <c r="N1556" s="16"/>
      <c r="P1556" s="17" t="str">
        <f t="shared" si="397"/>
        <v>NOT EQUAL</v>
      </c>
      <c r="Q1556" s="17" t="str">
        <f>IF(ISNA(VLOOKUP(AC1556,#REF!,1)),"//","")</f>
        <v/>
      </c>
      <c r="S1556" s="43">
        <f t="shared" si="399"/>
        <v>366</v>
      </c>
      <c r="T1556" s="108" t="s">
        <v>2431</v>
      </c>
      <c r="U1556" s="115" t="s">
        <v>2431</v>
      </c>
      <c r="V1556" s="115" t="s">
        <v>2431</v>
      </c>
      <c r="W1556" s="44" t="str">
        <f t="shared" si="400"/>
        <v>"MAT_X"</v>
      </c>
      <c r="X1556" s="25" t="str">
        <f t="shared" si="401"/>
        <v>MAT_X</v>
      </c>
      <c r="Y1556" s="1">
        <f t="shared" si="402"/>
        <v>1518</v>
      </c>
      <c r="Z1556" t="str">
        <f t="shared" si="403"/>
        <v>ITM_MATX</v>
      </c>
      <c r="AA1556" s="158" t="str">
        <f>IF(ISNA(VLOOKUP(X1556,Sheet2!J:J,1,0)),"//","")</f>
        <v>//</v>
      </c>
      <c r="AC1556" s="108" t="str">
        <f t="shared" si="404"/>
        <v>MAT_X</v>
      </c>
      <c r="AD1556" t="b">
        <f t="shared" si="405"/>
        <v>1</v>
      </c>
    </row>
    <row r="1557" spans="1:30">
      <c r="A1557" s="56">
        <f t="shared" si="406"/>
        <v>1557</v>
      </c>
      <c r="B1557" s="55">
        <f t="shared" si="407"/>
        <v>1519</v>
      </c>
      <c r="C1557" s="59" t="s">
        <v>3889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4241</v>
      </c>
      <c r="L1557" s="67"/>
      <c r="M1557" s="63" t="s">
        <v>1864</v>
      </c>
      <c r="N1557" s="13"/>
      <c r="O1557"/>
      <c r="P1557" t="str">
        <f t="shared" si="397"/>
        <v/>
      </c>
      <c r="Q1557" t="str">
        <f>IF(ISNA(VLOOKUP(AC1557,#REF!,1)),"//","")</f>
        <v/>
      </c>
      <c r="R1557"/>
      <c r="S1557" s="43">
        <f t="shared" si="399"/>
        <v>367</v>
      </c>
      <c r="T1557" s="92" t="s">
        <v>2917</v>
      </c>
      <c r="U1557" s="70" t="s">
        <v>2431</v>
      </c>
      <c r="V1557" s="70" t="s">
        <v>2431</v>
      </c>
      <c r="W1557" s="44" t="str">
        <f t="shared" si="400"/>
        <v>"MEM?"</v>
      </c>
      <c r="X1557" s="25" t="str">
        <f t="shared" si="401"/>
        <v>MEM?</v>
      </c>
      <c r="Y1557" s="1">
        <f t="shared" si="402"/>
        <v>1519</v>
      </c>
      <c r="Z1557" t="str">
        <f t="shared" si="403"/>
        <v>ITM_MEM</v>
      </c>
      <c r="AA1557" s="158" t="str">
        <f>IF(ISNA(VLOOKUP(X1557,Sheet2!J:J,1,0)),"//","")</f>
        <v>//</v>
      </c>
      <c r="AC1557" s="108" t="str">
        <f t="shared" si="404"/>
        <v>MEM?</v>
      </c>
      <c r="AD1557" t="b">
        <f t="shared" si="405"/>
        <v>1</v>
      </c>
    </row>
    <row r="1558" spans="1:30">
      <c r="A1558" s="56">
        <f t="shared" si="406"/>
        <v>1558</v>
      </c>
      <c r="B1558" s="55">
        <f t="shared" si="407"/>
        <v>1520</v>
      </c>
      <c r="C1558" s="59" t="s">
        <v>4057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4241</v>
      </c>
      <c r="L1558" s="67"/>
      <c r="M1558" s="63" t="s">
        <v>1865</v>
      </c>
      <c r="N1558" s="13"/>
      <c r="O1558"/>
      <c r="P1558" t="str">
        <f t="shared" si="397"/>
        <v/>
      </c>
      <c r="Q1558" t="str">
        <f>IF(ISNA(VLOOKUP(AC1558,#REF!,1)),"//","")</f>
        <v/>
      </c>
      <c r="R1558"/>
      <c r="S1558" s="43">
        <f t="shared" si="399"/>
        <v>368</v>
      </c>
      <c r="T1558" s="92" t="s">
        <v>2431</v>
      </c>
      <c r="U1558" s="70" t="s">
        <v>2431</v>
      </c>
      <c r="V1558" s="70" t="s">
        <v>2431</v>
      </c>
      <c r="W1558" s="44" t="str">
        <f t="shared" si="400"/>
        <v>"MENU"</v>
      </c>
      <c r="X1558" s="25" t="str">
        <f t="shared" si="401"/>
        <v>MENU</v>
      </c>
      <c r="Y1558" s="1">
        <f t="shared" si="402"/>
        <v>1520</v>
      </c>
      <c r="Z1558" t="str">
        <f t="shared" si="403"/>
        <v>ITM_MENU</v>
      </c>
      <c r="AA1558" s="158" t="str">
        <f>IF(ISNA(VLOOKUP(X1558,Sheet2!J:J,1,0)),"//","")</f>
        <v>//</v>
      </c>
      <c r="AC1558" s="108" t="str">
        <f t="shared" si="404"/>
        <v>MENU</v>
      </c>
      <c r="AD1558" t="b">
        <f t="shared" si="405"/>
        <v>1</v>
      </c>
    </row>
    <row r="1559" spans="1:30">
      <c r="A1559" s="56">
        <f t="shared" si="406"/>
        <v>1559</v>
      </c>
      <c r="B1559" s="55">
        <f t="shared" si="407"/>
        <v>1521</v>
      </c>
      <c r="C1559" s="59" t="s">
        <v>4531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4241</v>
      </c>
      <c r="L1559" s="67"/>
      <c r="M1559" s="63" t="s">
        <v>1874</v>
      </c>
      <c r="N1559" s="13"/>
      <c r="O1559"/>
      <c r="P1559" t="str">
        <f t="shared" si="397"/>
        <v/>
      </c>
      <c r="Q1559" t="str">
        <f>IF(ISNA(VLOOKUP(AC1559,#REF!,1)),"//","")</f>
        <v/>
      </c>
      <c r="R1559"/>
      <c r="S1559" s="43">
        <f t="shared" si="399"/>
        <v>369</v>
      </c>
      <c r="T1559" s="92" t="s">
        <v>2431</v>
      </c>
      <c r="U1559" s="70" t="s">
        <v>2431</v>
      </c>
      <c r="V1559" s="70" t="s">
        <v>2431</v>
      </c>
      <c r="W1559" s="44" t="str">
        <f t="shared" si="400"/>
        <v>"MONTH"</v>
      </c>
      <c r="X1559" s="25" t="str">
        <f t="shared" si="401"/>
        <v>MONTH</v>
      </c>
      <c r="Y1559" s="1">
        <f t="shared" si="402"/>
        <v>1521</v>
      </c>
      <c r="Z1559" t="str">
        <f t="shared" si="403"/>
        <v>ITM_MONTH</v>
      </c>
      <c r="AA1559" s="158" t="str">
        <f>IF(ISNA(VLOOKUP(X1559,Sheet2!J:J,1,0)),"//","")</f>
        <v>//</v>
      </c>
      <c r="AC1559" s="108" t="str">
        <f t="shared" si="404"/>
        <v>MONTH</v>
      </c>
      <c r="AD1559" t="b">
        <f t="shared" si="405"/>
        <v>1</v>
      </c>
    </row>
    <row r="1560" spans="1:30">
      <c r="A1560" s="56">
        <f t="shared" si="406"/>
        <v>1560</v>
      </c>
      <c r="B1560" s="55">
        <f t="shared" si="407"/>
        <v>1522</v>
      </c>
      <c r="C1560" s="59" t="s">
        <v>4057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4241</v>
      </c>
      <c r="L1560" s="67"/>
      <c r="M1560" s="63" t="s">
        <v>1878</v>
      </c>
      <c r="N1560" s="13"/>
      <c r="O1560"/>
      <c r="P1560" t="str">
        <f t="shared" si="397"/>
        <v/>
      </c>
      <c r="Q1560" t="str">
        <f>IF(ISNA(VLOOKUP(AC1560,#REF!,1)),"//","")</f>
        <v/>
      </c>
      <c r="R1560"/>
      <c r="S1560" s="43">
        <f t="shared" si="399"/>
        <v>370</v>
      </c>
      <c r="T1560" s="92" t="s">
        <v>2431</v>
      </c>
      <c r="U1560" s="70" t="s">
        <v>2431</v>
      </c>
      <c r="V1560" s="70" t="s">
        <v>2431</v>
      </c>
      <c r="W1560" s="44" t="str">
        <f t="shared" si="400"/>
        <v>"MSG"</v>
      </c>
      <c r="X1560" s="25" t="str">
        <f t="shared" si="401"/>
        <v>MSG</v>
      </c>
      <c r="Y1560" s="1">
        <f t="shared" si="402"/>
        <v>1522</v>
      </c>
      <c r="Z1560" t="str">
        <f t="shared" si="403"/>
        <v>ITM_MSG</v>
      </c>
      <c r="AA1560" s="158" t="str">
        <f>IF(ISNA(VLOOKUP(X1560,Sheet2!J:J,1,0)),"//","")</f>
        <v>//</v>
      </c>
      <c r="AC1560" s="108" t="str">
        <f t="shared" si="404"/>
        <v>MSG</v>
      </c>
      <c r="AD1560" t="b">
        <f t="shared" si="405"/>
        <v>1</v>
      </c>
    </row>
    <row r="1561" spans="1:30">
      <c r="A1561" s="56">
        <f t="shared" si="406"/>
        <v>1561</v>
      </c>
      <c r="B1561" s="55">
        <f t="shared" si="407"/>
        <v>1523</v>
      </c>
      <c r="C1561" s="59" t="s">
        <v>3866</v>
      </c>
      <c r="D1561" s="59" t="s">
        <v>4752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4241</v>
      </c>
      <c r="L1561" s="67"/>
      <c r="M1561" s="63" t="s">
        <v>1881</v>
      </c>
      <c r="N1561" s="13"/>
      <c r="O1561"/>
      <c r="P1561" t="str">
        <f t="shared" si="397"/>
        <v/>
      </c>
      <c r="Q1561" t="str">
        <f>IF(ISNA(VLOOKUP(AC1561,#REF!,1)),"//","")</f>
        <v/>
      </c>
      <c r="R1561"/>
      <c r="S1561" s="43">
        <f t="shared" si="399"/>
        <v>371</v>
      </c>
      <c r="T1561" s="92" t="s">
        <v>2431</v>
      </c>
      <c r="U1561" s="70" t="s">
        <v>2823</v>
      </c>
      <c r="V1561" s="70" t="s">
        <v>2431</v>
      </c>
      <c r="W1561" s="44" t="str">
        <f t="shared" si="400"/>
        <v>"MUL" STD_PI</v>
      </c>
      <c r="X1561" s="25" t="str">
        <f t="shared" si="401"/>
        <v>MULPI</v>
      </c>
      <c r="Y1561" s="1">
        <f t="shared" si="402"/>
        <v>1523</v>
      </c>
      <c r="Z1561" t="str">
        <f t="shared" si="403"/>
        <v>ITM_MULPI</v>
      </c>
      <c r="AA1561" s="158" t="str">
        <f>IF(ISNA(VLOOKUP(X1561,Sheet2!J:J,1,0)),"//","")</f>
        <v/>
      </c>
      <c r="AC1561" s="108" t="str">
        <f t="shared" si="404"/>
        <v>MULPI</v>
      </c>
      <c r="AD1561" t="b">
        <f t="shared" si="405"/>
        <v>1</v>
      </c>
    </row>
    <row r="1562" spans="1:30">
      <c r="A1562" s="56">
        <f t="shared" si="406"/>
        <v>1562</v>
      </c>
      <c r="B1562" s="55">
        <f t="shared" si="407"/>
        <v>1524</v>
      </c>
      <c r="C1562" s="59" t="s">
        <v>4057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4241</v>
      </c>
      <c r="L1562" s="67"/>
      <c r="M1562" s="63" t="s">
        <v>1882</v>
      </c>
      <c r="N1562" s="13"/>
      <c r="O1562"/>
      <c r="P1562" t="str">
        <f t="shared" si="397"/>
        <v/>
      </c>
      <c r="Q1562" t="str">
        <f>IF(ISNA(VLOOKUP(AC1562,#REF!,1)),"//","")</f>
        <v/>
      </c>
      <c r="R1562"/>
      <c r="S1562" s="43">
        <f t="shared" si="399"/>
        <v>372</v>
      </c>
      <c r="T1562" s="92" t="s">
        <v>2431</v>
      </c>
      <c r="U1562" s="70" t="s">
        <v>2431</v>
      </c>
      <c r="V1562" s="70" t="s">
        <v>2431</v>
      </c>
      <c r="W1562" s="44" t="str">
        <f t="shared" si="400"/>
        <v>"MVAR"</v>
      </c>
      <c r="X1562" s="25" t="str">
        <f t="shared" si="401"/>
        <v>MVAR</v>
      </c>
      <c r="Y1562" s="1">
        <f t="shared" si="402"/>
        <v>1524</v>
      </c>
      <c r="Z1562" t="str">
        <f t="shared" si="403"/>
        <v>ITM_MVAR</v>
      </c>
      <c r="AA1562" s="158" t="str">
        <f>IF(ISNA(VLOOKUP(X1562,Sheet2!J:J,1,0)),"//","")</f>
        <v>//</v>
      </c>
      <c r="AC1562" s="108" t="str">
        <f t="shared" si="404"/>
        <v>MVAR</v>
      </c>
      <c r="AD1562" t="b">
        <f t="shared" si="405"/>
        <v>1</v>
      </c>
    </row>
    <row r="1563" spans="1:30">
      <c r="A1563" s="56">
        <f t="shared" si="406"/>
        <v>1563</v>
      </c>
      <c r="B1563" s="55">
        <f t="shared" si="407"/>
        <v>1525</v>
      </c>
      <c r="C1563" t="s">
        <v>4951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4950</v>
      </c>
      <c r="L1563" s="67"/>
      <c r="M1563" s="63" t="s">
        <v>1886</v>
      </c>
      <c r="N1563" s="13"/>
      <c r="O1563"/>
      <c r="P1563" t="str">
        <f t="shared" si="397"/>
        <v>NOT EQUAL</v>
      </c>
      <c r="Q1563" t="str">
        <f>IF(ISNA(VLOOKUP(AC1563,#REF!,1)),"//","")</f>
        <v/>
      </c>
      <c r="R1563"/>
      <c r="S1563" s="43">
        <f t="shared" si="399"/>
        <v>373</v>
      </c>
      <c r="T1563" s="92" t="s">
        <v>2431</v>
      </c>
      <c r="U1563" s="70" t="s">
        <v>2431</v>
      </c>
      <c r="V1563" s="70" t="s">
        <v>2431</v>
      </c>
      <c r="W1563" s="44" t="str">
        <f t="shared" si="400"/>
        <v>"M.DELR"</v>
      </c>
      <c r="X1563" s="25" t="str">
        <f t="shared" si="401"/>
        <v>M.DELR</v>
      </c>
      <c r="Y1563" s="1">
        <f t="shared" si="402"/>
        <v>1525</v>
      </c>
      <c r="Z1563" t="str">
        <f t="shared" si="403"/>
        <v>ITM_M_DELR</v>
      </c>
      <c r="AA1563" s="158" t="str">
        <f>IF(ISNA(VLOOKUP(X1563,Sheet2!J:J,1,0)),"//","")</f>
        <v>//</v>
      </c>
      <c r="AC1563" s="108" t="str">
        <f t="shared" si="404"/>
        <v>M.DELR</v>
      </c>
      <c r="AD1563" t="b">
        <f t="shared" si="405"/>
        <v>1</v>
      </c>
    </row>
    <row r="1564" spans="1:30">
      <c r="A1564" s="56">
        <f t="shared" si="406"/>
        <v>1564</v>
      </c>
      <c r="B1564" s="55">
        <f t="shared" si="407"/>
        <v>1526</v>
      </c>
      <c r="C1564" t="s">
        <v>4952</v>
      </c>
      <c r="D1564" t="s">
        <v>4953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4950</v>
      </c>
      <c r="L1564" s="67"/>
      <c r="M1564" s="63" t="s">
        <v>1887</v>
      </c>
      <c r="N1564" s="13"/>
      <c r="O1564"/>
      <c r="P1564" t="str">
        <f t="shared" si="397"/>
        <v>NOT EQUAL</v>
      </c>
      <c r="Q1564" t="str">
        <f>IF(ISNA(VLOOKUP(AC1564,#REF!,1)),"//","")</f>
        <v/>
      </c>
      <c r="R1564"/>
      <c r="S1564" s="43">
        <f t="shared" si="399"/>
        <v>373</v>
      </c>
      <c r="T1564" s="92" t="s">
        <v>2431</v>
      </c>
      <c r="U1564" s="70" t="s">
        <v>2431</v>
      </c>
      <c r="V1564" s="70" t="s">
        <v>2431</v>
      </c>
      <c r="W1564" s="44" t="str">
        <f t="shared" si="400"/>
        <v/>
      </c>
      <c r="X1564" s="25" t="str">
        <f t="shared" si="401"/>
        <v/>
      </c>
      <c r="Y1564" s="1">
        <f t="shared" si="402"/>
        <v>1526</v>
      </c>
      <c r="Z1564" t="str">
        <f t="shared" si="403"/>
        <v>ITM_M_DIM</v>
      </c>
      <c r="AA1564" s="158" t="str">
        <f>IF(ISNA(VLOOKUP(X1564,Sheet2!J:J,1,0)),"//","")</f>
        <v/>
      </c>
      <c r="AC1564" s="108" t="str">
        <f t="shared" si="404"/>
        <v/>
      </c>
      <c r="AD1564" t="b">
        <f t="shared" si="405"/>
        <v>1</v>
      </c>
    </row>
    <row r="1565" spans="1:30">
      <c r="A1565" s="56">
        <f t="shared" si="406"/>
        <v>1565</v>
      </c>
      <c r="B1565" s="55">
        <f t="shared" si="407"/>
        <v>1527</v>
      </c>
      <c r="C1565" t="s">
        <v>4954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4950</v>
      </c>
      <c r="L1565" s="67"/>
      <c r="M1565" s="63" t="s">
        <v>1888</v>
      </c>
      <c r="N1565" s="13"/>
      <c r="O1565"/>
      <c r="P1565" t="str">
        <f t="shared" si="397"/>
        <v>NOT EQUAL</v>
      </c>
      <c r="Q1565" t="str">
        <f>IF(ISNA(VLOOKUP(AC1565,#REF!,1)),"//","")</f>
        <v/>
      </c>
      <c r="R1565"/>
      <c r="S1565" s="43">
        <f t="shared" si="399"/>
        <v>374</v>
      </c>
      <c r="T1565" s="92" t="s">
        <v>2431</v>
      </c>
      <c r="U1565" s="70" t="s">
        <v>2431</v>
      </c>
      <c r="V1565" s="70" t="s">
        <v>2431</v>
      </c>
      <c r="W1565" s="44" t="str">
        <f t="shared" si="400"/>
        <v>"M.DIM?"</v>
      </c>
      <c r="X1565" s="25" t="str">
        <f t="shared" si="401"/>
        <v>M.DIM?</v>
      </c>
      <c r="Y1565" s="1">
        <f t="shared" si="402"/>
        <v>1527</v>
      </c>
      <c r="Z1565" t="str">
        <f t="shared" si="403"/>
        <v>ITM_M_DIMQ</v>
      </c>
      <c r="AA1565" s="158" t="str">
        <f>IF(ISNA(VLOOKUP(X1565,Sheet2!J:J,1,0)),"//","")</f>
        <v>//</v>
      </c>
      <c r="AC1565" s="108" t="str">
        <f t="shared" si="404"/>
        <v>M.DIM?</v>
      </c>
      <c r="AD1565" t="b">
        <f t="shared" si="405"/>
        <v>1</v>
      </c>
    </row>
    <row r="1566" spans="1:30">
      <c r="A1566" s="56">
        <f t="shared" si="406"/>
        <v>1566</v>
      </c>
      <c r="B1566" s="55">
        <f t="shared" si="407"/>
        <v>1528</v>
      </c>
      <c r="C1566" t="s">
        <v>3871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4950</v>
      </c>
      <c r="L1566" s="67"/>
      <c r="M1566" s="63" t="s">
        <v>1889</v>
      </c>
      <c r="N1566" s="13"/>
      <c r="O1566"/>
      <c r="P1566" t="str">
        <f t="shared" si="397"/>
        <v/>
      </c>
      <c r="Q1566" t="str">
        <f>IF(ISNA(VLOOKUP(AC1566,#REF!,1)),"//","")</f>
        <v/>
      </c>
      <c r="R1566"/>
      <c r="S1566" s="43">
        <f t="shared" si="399"/>
        <v>375</v>
      </c>
      <c r="T1566" s="92" t="s">
        <v>2431</v>
      </c>
      <c r="U1566" s="70" t="s">
        <v>2431</v>
      </c>
      <c r="V1566" s="70" t="s">
        <v>2431</v>
      </c>
      <c r="W1566" s="44" t="str">
        <f t="shared" si="400"/>
        <v>"M.DY"</v>
      </c>
      <c r="X1566" s="25" t="str">
        <f t="shared" si="401"/>
        <v>M.DY</v>
      </c>
      <c r="Y1566" s="1">
        <f t="shared" si="402"/>
        <v>1528</v>
      </c>
      <c r="Z1566" t="str">
        <f t="shared" si="403"/>
        <v>ITM_MDY</v>
      </c>
      <c r="AA1566" s="158" t="str">
        <f>IF(ISNA(VLOOKUP(X1566,Sheet2!J:J,1,0)),"//","")</f>
        <v>//</v>
      </c>
      <c r="AC1566" s="108" t="str">
        <f t="shared" si="404"/>
        <v>M.DY</v>
      </c>
      <c r="AD1566" t="b">
        <f t="shared" si="405"/>
        <v>1</v>
      </c>
    </row>
    <row r="1567" spans="1:30">
      <c r="A1567" s="56">
        <f t="shared" si="406"/>
        <v>1567</v>
      </c>
      <c r="B1567" s="55">
        <f t="shared" si="407"/>
        <v>1529</v>
      </c>
      <c r="C1567" t="s">
        <v>4955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4950</v>
      </c>
      <c r="L1567" s="67"/>
      <c r="M1567" s="63" t="s">
        <v>1890</v>
      </c>
      <c r="N1567" s="13"/>
      <c r="O1567"/>
      <c r="P1567" t="str">
        <f t="shared" si="397"/>
        <v>NOT EQUAL</v>
      </c>
      <c r="Q1567" t="str">
        <f>IF(ISNA(VLOOKUP(AC1567,#REF!,1)),"//","")</f>
        <v/>
      </c>
      <c r="R1567"/>
      <c r="S1567" s="43">
        <f t="shared" si="399"/>
        <v>375</v>
      </c>
      <c r="T1567" s="92" t="s">
        <v>2431</v>
      </c>
      <c r="U1567" s="70" t="s">
        <v>2431</v>
      </c>
      <c r="V1567" s="70" t="s">
        <v>2431</v>
      </c>
      <c r="W1567" s="44" t="str">
        <f t="shared" si="400"/>
        <v/>
      </c>
      <c r="X1567" s="25" t="str">
        <f t="shared" si="401"/>
        <v/>
      </c>
      <c r="Y1567" s="1">
        <f t="shared" si="402"/>
        <v>1529</v>
      </c>
      <c r="Z1567" t="str">
        <f t="shared" si="403"/>
        <v>ITM_M_EDI</v>
      </c>
      <c r="AA1567" s="158" t="str">
        <f>IF(ISNA(VLOOKUP(X1567,Sheet2!J:J,1,0)),"//","")</f>
        <v/>
      </c>
      <c r="AC1567" s="108" t="str">
        <f t="shared" si="404"/>
        <v/>
      </c>
      <c r="AD1567" t="b">
        <f t="shared" si="405"/>
        <v>1</v>
      </c>
    </row>
    <row r="1568" spans="1:30">
      <c r="A1568" s="56">
        <f t="shared" si="406"/>
        <v>1568</v>
      </c>
      <c r="B1568" s="55">
        <f t="shared" si="407"/>
        <v>1530</v>
      </c>
      <c r="C1568" t="s">
        <v>4955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4950</v>
      </c>
      <c r="L1568" s="67"/>
      <c r="M1568" s="63" t="s">
        <v>2763</v>
      </c>
      <c r="N1568" s="13"/>
      <c r="O1568"/>
      <c r="P1568" t="str">
        <f t="shared" si="397"/>
        <v>NOT EQUAL</v>
      </c>
      <c r="Q1568" t="str">
        <f>IF(ISNA(VLOOKUP(AC1568,#REF!,1)),"//","")</f>
        <v/>
      </c>
      <c r="R1568"/>
      <c r="S1568" s="43">
        <f t="shared" si="399"/>
        <v>375</v>
      </c>
      <c r="T1568" s="92" t="s">
        <v>2431</v>
      </c>
      <c r="U1568" s="70" t="s">
        <v>2431</v>
      </c>
      <c r="V1568" s="70" t="s">
        <v>2431</v>
      </c>
      <c r="W1568" s="44" t="str">
        <f t="shared" si="400"/>
        <v/>
      </c>
      <c r="X1568" s="25" t="str">
        <f t="shared" si="401"/>
        <v/>
      </c>
      <c r="Y1568" s="1">
        <f t="shared" si="402"/>
        <v>1530</v>
      </c>
      <c r="Z1568" t="str">
        <f t="shared" si="403"/>
        <v>ITM_M_EDIN</v>
      </c>
      <c r="AA1568" s="158" t="str">
        <f>IF(ISNA(VLOOKUP(X1568,Sheet2!J:J,1,0)),"//","")</f>
        <v/>
      </c>
      <c r="AC1568" s="108" t="str">
        <f t="shared" si="404"/>
        <v/>
      </c>
      <c r="AD1568" t="b">
        <f t="shared" si="405"/>
        <v>1</v>
      </c>
    </row>
    <row r="1569" spans="1:30">
      <c r="A1569" s="56">
        <f t="shared" si="406"/>
        <v>1569</v>
      </c>
      <c r="B1569" s="55">
        <f t="shared" si="407"/>
        <v>1531</v>
      </c>
      <c r="C1569" t="s">
        <v>4956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4950</v>
      </c>
      <c r="L1569" s="67"/>
      <c r="M1569" s="63" t="s">
        <v>1891</v>
      </c>
      <c r="N1569" s="13"/>
      <c r="O1569"/>
      <c r="P1569" t="str">
        <f t="shared" si="397"/>
        <v>NOT EQUAL</v>
      </c>
      <c r="Q1569" t="str">
        <f>IF(ISNA(VLOOKUP(AC1569,#REF!,1)),"//","")</f>
        <v/>
      </c>
      <c r="R1569"/>
      <c r="S1569" s="43">
        <f t="shared" si="399"/>
        <v>376</v>
      </c>
      <c r="T1569" s="92" t="s">
        <v>2431</v>
      </c>
      <c r="U1569" s="70" t="s">
        <v>2431</v>
      </c>
      <c r="V1569" s="70" t="s">
        <v>2431</v>
      </c>
      <c r="W1569" s="44" t="str">
        <f t="shared" si="400"/>
        <v>"M.GET"</v>
      </c>
      <c r="X1569" s="25" t="str">
        <f t="shared" si="401"/>
        <v>M.GET</v>
      </c>
      <c r="Y1569" s="1">
        <f t="shared" si="402"/>
        <v>1531</v>
      </c>
      <c r="Z1569" t="str">
        <f t="shared" si="403"/>
        <v>ITM_M_GET</v>
      </c>
      <c r="AA1569" s="158" t="str">
        <f>IF(ISNA(VLOOKUP(X1569,Sheet2!J:J,1,0)),"//","")</f>
        <v>//</v>
      </c>
      <c r="AC1569" s="108" t="str">
        <f t="shared" si="404"/>
        <v>M.GET</v>
      </c>
      <c r="AD1569" t="b">
        <f t="shared" si="405"/>
        <v>1</v>
      </c>
    </row>
    <row r="1570" spans="1:30">
      <c r="A1570" s="56">
        <f t="shared" si="406"/>
        <v>1570</v>
      </c>
      <c r="B1570" s="55">
        <f t="shared" si="407"/>
        <v>1532</v>
      </c>
      <c r="C1570" t="s">
        <v>4957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4950</v>
      </c>
      <c r="L1570" s="67"/>
      <c r="M1570" s="63" t="s">
        <v>1892</v>
      </c>
      <c r="N1570" s="13"/>
      <c r="O1570"/>
      <c r="P1570" t="str">
        <f t="shared" si="397"/>
        <v>NOT EQUAL</v>
      </c>
      <c r="Q1570" t="str">
        <f>IF(ISNA(VLOOKUP(AC1570,#REF!,1)),"//","")</f>
        <v/>
      </c>
      <c r="R1570"/>
      <c r="S1570" s="43">
        <f t="shared" si="399"/>
        <v>377</v>
      </c>
      <c r="T1570" s="92" t="s">
        <v>2431</v>
      </c>
      <c r="U1570" s="70" t="s">
        <v>2431</v>
      </c>
      <c r="V1570" s="70" t="s">
        <v>2431</v>
      </c>
      <c r="W1570" s="44" t="str">
        <f t="shared" si="400"/>
        <v>"M.GOTO"</v>
      </c>
      <c r="X1570" s="25" t="str">
        <f t="shared" si="401"/>
        <v>M.GOTO</v>
      </c>
      <c r="Y1570" s="1">
        <f t="shared" si="402"/>
        <v>1532</v>
      </c>
      <c r="Z1570" t="str">
        <f t="shared" si="403"/>
        <v>ITM_M_GOTO</v>
      </c>
      <c r="AA1570" s="158" t="str">
        <f>IF(ISNA(VLOOKUP(X1570,Sheet2!J:J,1,0)),"//","")</f>
        <v>//</v>
      </c>
      <c r="AC1570" s="108" t="str">
        <f t="shared" si="404"/>
        <v>M.GOTO</v>
      </c>
      <c r="AD1570" t="b">
        <f t="shared" si="405"/>
        <v>1</v>
      </c>
    </row>
    <row r="1571" spans="1:30">
      <c r="A1571" s="56">
        <f t="shared" si="406"/>
        <v>1571</v>
      </c>
      <c r="B1571" s="55">
        <f t="shared" si="407"/>
        <v>1533</v>
      </c>
      <c r="C1571" t="s">
        <v>4958</v>
      </c>
      <c r="D1571" t="s">
        <v>4959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4077</v>
      </c>
      <c r="L1571" s="67"/>
      <c r="M1571" s="63" t="s">
        <v>1893</v>
      </c>
      <c r="N1571" s="13"/>
      <c r="O1571"/>
      <c r="P1571" t="str">
        <f t="shared" si="397"/>
        <v>NOT EQUAL</v>
      </c>
      <c r="Q1571" t="str">
        <f>IF(ISNA(VLOOKUP(AC1571,#REF!,1)),"//","")</f>
        <v/>
      </c>
      <c r="R1571"/>
      <c r="S1571" s="43">
        <f t="shared" si="399"/>
        <v>377</v>
      </c>
      <c r="T1571" s="92" t="s">
        <v>2431</v>
      </c>
      <c r="U1571" s="70" t="s">
        <v>2431</v>
      </c>
      <c r="V1571" s="70" t="s">
        <v>2431</v>
      </c>
      <c r="W1571" s="44" t="str">
        <f t="shared" si="400"/>
        <v/>
      </c>
      <c r="X1571" s="25" t="str">
        <f t="shared" si="401"/>
        <v/>
      </c>
      <c r="Y1571" s="1">
        <f t="shared" si="402"/>
        <v>1533</v>
      </c>
      <c r="Z1571" t="str">
        <f t="shared" si="403"/>
        <v>ITM_M_GROW</v>
      </c>
      <c r="AA1571" s="158" t="str">
        <f>IF(ISNA(VLOOKUP(X1571,Sheet2!J:J,1,0)),"//","")</f>
        <v/>
      </c>
      <c r="AC1571" s="108" t="str">
        <f t="shared" si="404"/>
        <v/>
      </c>
      <c r="AD1571" t="b">
        <f t="shared" si="405"/>
        <v>1</v>
      </c>
    </row>
    <row r="1572" spans="1:30">
      <c r="A1572" s="56">
        <f t="shared" si="406"/>
        <v>1572</v>
      </c>
      <c r="B1572" s="55">
        <f t="shared" si="407"/>
        <v>1534</v>
      </c>
      <c r="C1572" t="s">
        <v>4960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4950</v>
      </c>
      <c r="L1572" s="67"/>
      <c r="M1572" s="63" t="s">
        <v>1894</v>
      </c>
      <c r="N1572" s="13"/>
      <c r="O1572"/>
      <c r="P1572" t="str">
        <f t="shared" si="397"/>
        <v>NOT EQUAL</v>
      </c>
      <c r="Q1572" t="str">
        <f>IF(ISNA(VLOOKUP(AC1572,#REF!,1)),"//","")</f>
        <v/>
      </c>
      <c r="R1572"/>
      <c r="S1572" s="43">
        <f t="shared" si="399"/>
        <v>378</v>
      </c>
      <c r="T1572" s="92" t="s">
        <v>2431</v>
      </c>
      <c r="U1572" s="70" t="s">
        <v>2431</v>
      </c>
      <c r="V1572" s="70" t="s">
        <v>2431</v>
      </c>
      <c r="W1572" s="44" t="str">
        <f t="shared" si="400"/>
        <v>"M.INSR"</v>
      </c>
      <c r="X1572" s="25" t="str">
        <f t="shared" si="401"/>
        <v>M.INSR</v>
      </c>
      <c r="Y1572" s="1">
        <f t="shared" si="402"/>
        <v>1534</v>
      </c>
      <c r="Z1572" t="str">
        <f t="shared" si="403"/>
        <v>ITM_M_INSR</v>
      </c>
      <c r="AA1572" s="158" t="str">
        <f>IF(ISNA(VLOOKUP(X1572,Sheet2!J:J,1,0)),"//","")</f>
        <v>//</v>
      </c>
      <c r="AC1572" s="108" t="str">
        <f t="shared" si="404"/>
        <v>M.INSR</v>
      </c>
      <c r="AD1572" t="b">
        <f t="shared" si="405"/>
        <v>1</v>
      </c>
    </row>
    <row r="1573" spans="1:30">
      <c r="A1573" s="56">
        <f t="shared" si="406"/>
        <v>1573</v>
      </c>
      <c r="B1573" s="55">
        <f t="shared" si="407"/>
        <v>1535</v>
      </c>
      <c r="C1573" t="s">
        <v>4961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4950</v>
      </c>
      <c r="L1573" s="67"/>
      <c r="M1573" s="63" t="s">
        <v>1895</v>
      </c>
      <c r="N1573" s="13"/>
      <c r="O1573"/>
      <c r="P1573" t="str">
        <f t="shared" si="397"/>
        <v/>
      </c>
      <c r="Q1573" t="str">
        <f>IF(ISNA(VLOOKUP(AC1573,#REF!,1)),"//","")</f>
        <v/>
      </c>
      <c r="R1573"/>
      <c r="S1573" s="43">
        <f t="shared" si="399"/>
        <v>379</v>
      </c>
      <c r="T1573" s="92" t="s">
        <v>2431</v>
      </c>
      <c r="U1573" s="70" t="s">
        <v>2431</v>
      </c>
      <c r="V1573" s="70" t="s">
        <v>2431</v>
      </c>
      <c r="W1573" s="44" t="str">
        <f t="shared" si="400"/>
        <v>"M.LU"</v>
      </c>
      <c r="X1573" s="25" t="str">
        <f t="shared" si="401"/>
        <v>M.LU</v>
      </c>
      <c r="Y1573" s="1">
        <f t="shared" si="402"/>
        <v>1535</v>
      </c>
      <c r="Z1573" t="str">
        <f t="shared" si="403"/>
        <v>ITM_M_LU</v>
      </c>
      <c r="AA1573" s="158" t="str">
        <f>IF(ISNA(VLOOKUP(X1573,Sheet2!J:J,1,0)),"//","")</f>
        <v>//</v>
      </c>
      <c r="AC1573" s="108" t="str">
        <f t="shared" si="404"/>
        <v>M.LU</v>
      </c>
      <c r="AD1573" t="b">
        <f t="shared" si="405"/>
        <v>1</v>
      </c>
    </row>
    <row r="1574" spans="1:30">
      <c r="A1574" s="56">
        <f t="shared" si="406"/>
        <v>1574</v>
      </c>
      <c r="B1574" s="55">
        <f t="shared" si="407"/>
        <v>1536</v>
      </c>
      <c r="C1574" t="s">
        <v>4962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4950</v>
      </c>
      <c r="L1574" s="67"/>
      <c r="M1574" s="63" t="s">
        <v>1896</v>
      </c>
      <c r="N1574" s="13"/>
      <c r="O1574"/>
      <c r="P1574" t="str">
        <f t="shared" si="397"/>
        <v>NOT EQUAL</v>
      </c>
      <c r="Q1574" t="str">
        <f>IF(ISNA(VLOOKUP(AC1574,#REF!,1)),"//","")</f>
        <v/>
      </c>
      <c r="R1574"/>
      <c r="S1574" s="43">
        <f t="shared" si="399"/>
        <v>380</v>
      </c>
      <c r="T1574" s="92" t="s">
        <v>2431</v>
      </c>
      <c r="U1574" s="70" t="s">
        <v>2431</v>
      </c>
      <c r="V1574" s="70" t="s">
        <v>2431</v>
      </c>
      <c r="W1574" s="44" t="str">
        <f t="shared" si="400"/>
        <v>"M.NEW"</v>
      </c>
      <c r="X1574" s="25" t="str">
        <f t="shared" si="401"/>
        <v>M.NEW</v>
      </c>
      <c r="Y1574" s="1">
        <f t="shared" si="402"/>
        <v>1536</v>
      </c>
      <c r="Z1574" t="str">
        <f t="shared" si="403"/>
        <v>ITM_M_NEW</v>
      </c>
      <c r="AA1574" s="158" t="str">
        <f>IF(ISNA(VLOOKUP(X1574,Sheet2!J:J,1,0)),"//","")</f>
        <v/>
      </c>
      <c r="AC1574" s="108" t="str">
        <f t="shared" si="404"/>
        <v>M.NEW</v>
      </c>
      <c r="AD1574" t="b">
        <f t="shared" si="405"/>
        <v>1</v>
      </c>
    </row>
    <row r="1575" spans="1:30">
      <c r="A1575" s="56">
        <f t="shared" si="406"/>
        <v>1575</v>
      </c>
      <c r="B1575" s="55">
        <f t="shared" si="407"/>
        <v>1537</v>
      </c>
      <c r="C1575" t="s">
        <v>4963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4950</v>
      </c>
      <c r="L1575" s="67"/>
      <c r="M1575" s="63" t="s">
        <v>1897</v>
      </c>
      <c r="N1575" s="13"/>
      <c r="O1575"/>
      <c r="P1575" t="str">
        <f t="shared" si="397"/>
        <v>NOT EQUAL</v>
      </c>
      <c r="Q1575" t="str">
        <f>IF(ISNA(VLOOKUP(AC1575,#REF!,1)),"//","")</f>
        <v/>
      </c>
      <c r="R1575"/>
      <c r="S1575" s="43">
        <f t="shared" si="399"/>
        <v>381</v>
      </c>
      <c r="T1575" s="92" t="s">
        <v>2431</v>
      </c>
      <c r="U1575" s="70" t="s">
        <v>2431</v>
      </c>
      <c r="V1575" s="70" t="s">
        <v>2431</v>
      </c>
      <c r="W1575" s="44" t="str">
        <f t="shared" si="400"/>
        <v>"M.OLD"</v>
      </c>
      <c r="X1575" s="25" t="str">
        <f t="shared" si="401"/>
        <v>M.OLD</v>
      </c>
      <c r="Y1575" s="1">
        <f t="shared" si="402"/>
        <v>1537</v>
      </c>
      <c r="Z1575" t="str">
        <f t="shared" si="403"/>
        <v>ITM_M_OLD</v>
      </c>
      <c r="AA1575" s="158" t="str">
        <f>IF(ISNA(VLOOKUP(X1575,Sheet2!J:J,1,0)),"//","")</f>
        <v>//</v>
      </c>
      <c r="AC1575" s="108" t="str">
        <f t="shared" si="404"/>
        <v>M.OLD</v>
      </c>
      <c r="AD1575" t="b">
        <f t="shared" si="405"/>
        <v>1</v>
      </c>
    </row>
    <row r="1576" spans="1:30">
      <c r="A1576" s="56">
        <f t="shared" si="406"/>
        <v>1576</v>
      </c>
      <c r="B1576" s="55">
        <f t="shared" si="407"/>
        <v>1538</v>
      </c>
      <c r="C1576" t="s">
        <v>4964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4950</v>
      </c>
      <c r="L1576" s="67"/>
      <c r="M1576" s="63" t="s">
        <v>1898</v>
      </c>
      <c r="N1576" s="13"/>
      <c r="O1576"/>
      <c r="P1576" t="str">
        <f t="shared" si="397"/>
        <v>NOT EQUAL</v>
      </c>
      <c r="Q1576" t="str">
        <f>IF(ISNA(VLOOKUP(AC1576,#REF!,1)),"//","")</f>
        <v/>
      </c>
      <c r="R1576"/>
      <c r="S1576" s="43">
        <f t="shared" si="399"/>
        <v>382</v>
      </c>
      <c r="T1576" s="92" t="s">
        <v>2431</v>
      </c>
      <c r="U1576" s="70" t="s">
        <v>2431</v>
      </c>
      <c r="V1576" s="70" t="s">
        <v>2431</v>
      </c>
      <c r="W1576" s="44" t="str">
        <f t="shared" si="400"/>
        <v>"M.PUT"</v>
      </c>
      <c r="X1576" s="25" t="str">
        <f t="shared" si="401"/>
        <v>M.PUT</v>
      </c>
      <c r="Y1576" s="1">
        <f t="shared" si="402"/>
        <v>1538</v>
      </c>
      <c r="Z1576" t="str">
        <f t="shared" si="403"/>
        <v>ITM_M_PUT</v>
      </c>
      <c r="AA1576" s="158" t="str">
        <f>IF(ISNA(VLOOKUP(X1576,Sheet2!J:J,1,0)),"//","")</f>
        <v>//</v>
      </c>
      <c r="AC1576" s="108" t="str">
        <f t="shared" si="404"/>
        <v>M.PUT</v>
      </c>
      <c r="AD1576" t="b">
        <f t="shared" si="405"/>
        <v>1</v>
      </c>
    </row>
    <row r="1577" spans="1:30">
      <c r="A1577" s="56">
        <f t="shared" si="406"/>
        <v>1577</v>
      </c>
      <c r="B1577" s="55">
        <f t="shared" si="407"/>
        <v>1539</v>
      </c>
      <c r="C1577" t="s">
        <v>4965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4950</v>
      </c>
      <c r="L1577" s="67"/>
      <c r="M1577" s="63" t="s">
        <v>2765</v>
      </c>
      <c r="N1577" s="13"/>
      <c r="O1577"/>
      <c r="P1577" t="str">
        <f t="shared" si="397"/>
        <v>NOT EQUAL</v>
      </c>
      <c r="Q1577" t="str">
        <f>IF(ISNA(VLOOKUP(AC1577,#REF!,1)),"//","")</f>
        <v/>
      </c>
      <c r="R1577"/>
      <c r="S1577" s="43">
        <f t="shared" si="399"/>
        <v>383</v>
      </c>
      <c r="T1577" s="92" t="s">
        <v>2431</v>
      </c>
      <c r="U1577" s="70" t="s">
        <v>2431</v>
      </c>
      <c r="V1577" s="70" t="s">
        <v>2431</v>
      </c>
      <c r="W1577" s="44" t="str">
        <f t="shared" si="400"/>
        <v>"M.R" STD_LEFT_RIGHT_ARROWS "R"</v>
      </c>
      <c r="X1577" s="25" t="str">
        <f t="shared" si="401"/>
        <v>M.R&lt;&gt;R</v>
      </c>
      <c r="Y1577" s="1">
        <f t="shared" si="402"/>
        <v>1539</v>
      </c>
      <c r="Z1577" t="str">
        <f t="shared" si="403"/>
        <v>ITM_M_RR</v>
      </c>
      <c r="AA1577" s="158" t="str">
        <f>IF(ISNA(VLOOKUP(X1577,Sheet2!J:J,1,0)),"//","")</f>
        <v>//</v>
      </c>
      <c r="AC1577" s="108" t="str">
        <f t="shared" si="404"/>
        <v>M.R&lt;&gt;R</v>
      </c>
      <c r="AD1577" t="b">
        <f t="shared" si="405"/>
        <v>1</v>
      </c>
    </row>
    <row r="1578" spans="1:30">
      <c r="A1578" s="56">
        <f t="shared" si="406"/>
        <v>1578</v>
      </c>
      <c r="B1578" s="55">
        <f t="shared" si="407"/>
        <v>1540</v>
      </c>
      <c r="C1578" t="s">
        <v>3774</v>
      </c>
      <c r="D1578" t="s">
        <v>7</v>
      </c>
      <c r="E1578" s="65" t="s">
        <v>3010</v>
      </c>
      <c r="F1578" s="65" t="s">
        <v>3010</v>
      </c>
      <c r="G1578" s="91">
        <v>0</v>
      </c>
      <c r="H1578">
        <v>0</v>
      </c>
      <c r="I1578" t="s">
        <v>3</v>
      </c>
      <c r="J1578" t="s">
        <v>1549</v>
      </c>
      <c r="K1578" t="s">
        <v>4950</v>
      </c>
      <c r="L1578" s="67"/>
      <c r="M1578" s="63" t="s">
        <v>3011</v>
      </c>
      <c r="N1578" s="13"/>
      <c r="O1578"/>
      <c r="P1578" t="str">
        <f t="shared" si="397"/>
        <v/>
      </c>
      <c r="Q1578" t="str">
        <f>IF(ISNA(VLOOKUP(AC1578,#REF!,1)),"//","")</f>
        <v/>
      </c>
      <c r="R1578"/>
      <c r="S1578" s="43">
        <f t="shared" si="399"/>
        <v>384</v>
      </c>
      <c r="T1578" s="92" t="s">
        <v>2888</v>
      </c>
      <c r="U1578" s="70" t="s">
        <v>2431</v>
      </c>
      <c r="V1578" s="70" t="s">
        <v>2431</v>
      </c>
      <c r="W1578" s="44" t="str">
        <f t="shared" si="400"/>
        <v>"SINC" STD_PI</v>
      </c>
      <c r="X1578" s="25" t="str">
        <f t="shared" si="401"/>
        <v>SINCPI</v>
      </c>
      <c r="Y1578" s="1">
        <f t="shared" si="402"/>
        <v>1540</v>
      </c>
      <c r="Z1578" t="str">
        <f t="shared" si="403"/>
        <v>ITM_sincpi</v>
      </c>
      <c r="AA1578" s="158" t="str">
        <f>IF(ISNA(VLOOKUP(X1578,Sheet2!J:J,1,0)),"//","")</f>
        <v/>
      </c>
      <c r="AC1578" s="108" t="str">
        <f t="shared" si="404"/>
        <v>SINCPI</v>
      </c>
      <c r="AD1578" t="b">
        <f t="shared" si="405"/>
        <v>1</v>
      </c>
    </row>
    <row r="1579" spans="1:30">
      <c r="A1579" s="56">
        <f t="shared" si="406"/>
        <v>1579</v>
      </c>
      <c r="B1579" s="55">
        <f t="shared" si="407"/>
        <v>1541</v>
      </c>
      <c r="C1579" t="s">
        <v>4958</v>
      </c>
      <c r="D1579" t="s">
        <v>4966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4077</v>
      </c>
      <c r="L1579" s="67"/>
      <c r="M1579" s="63" t="s">
        <v>1900</v>
      </c>
      <c r="N1579" s="13"/>
      <c r="O1579"/>
      <c r="P1579" t="str">
        <f t="shared" si="397"/>
        <v>NOT EQUAL</v>
      </c>
      <c r="Q1579" t="str">
        <f>IF(ISNA(VLOOKUP(AC1579,#REF!,1)),"//","")</f>
        <v/>
      </c>
      <c r="R1579"/>
      <c r="S1579" s="43">
        <f t="shared" si="399"/>
        <v>384</v>
      </c>
      <c r="T1579" s="92" t="s">
        <v>2431</v>
      </c>
      <c r="U1579" s="70" t="s">
        <v>2431</v>
      </c>
      <c r="V1579" s="70" t="s">
        <v>2431</v>
      </c>
      <c r="W1579" s="44" t="str">
        <f t="shared" si="400"/>
        <v/>
      </c>
      <c r="X1579" s="25" t="str">
        <f t="shared" si="401"/>
        <v/>
      </c>
      <c r="Y1579" s="1">
        <f t="shared" si="402"/>
        <v>1541</v>
      </c>
      <c r="Z1579" t="str">
        <f t="shared" si="403"/>
        <v>ITM_M_WRAP</v>
      </c>
      <c r="AA1579" s="158" t="str">
        <f>IF(ISNA(VLOOKUP(X1579,Sheet2!J:J,1,0)),"//","")</f>
        <v/>
      </c>
      <c r="AC1579" s="108" t="str">
        <f t="shared" si="404"/>
        <v/>
      </c>
      <c r="AD1579" t="b">
        <f t="shared" si="405"/>
        <v>1</v>
      </c>
    </row>
    <row r="1580" spans="1:30">
      <c r="A1580" s="56">
        <f t="shared" si="406"/>
        <v>1580</v>
      </c>
      <c r="B1580" s="55">
        <f t="shared" si="407"/>
        <v>1542</v>
      </c>
      <c r="C1580" s="59" t="s">
        <v>3890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4241</v>
      </c>
      <c r="L1580" s="67"/>
      <c r="M1580" s="63" t="s">
        <v>1921</v>
      </c>
      <c r="N1580" s="13"/>
      <c r="O1580"/>
      <c r="P1580" t="str">
        <f t="shared" si="397"/>
        <v/>
      </c>
      <c r="Q1580" t="str">
        <f>IF(ISNA(VLOOKUP(AC1580,#REF!,1)),"//","")</f>
        <v/>
      </c>
      <c r="R1580"/>
      <c r="S1580" s="43">
        <f t="shared" si="399"/>
        <v>385</v>
      </c>
      <c r="T1580" s="92" t="s">
        <v>2431</v>
      </c>
      <c r="U1580" s="70" t="s">
        <v>2431</v>
      </c>
      <c r="V1580" s="70" t="s">
        <v>2431</v>
      </c>
      <c r="W1580" s="44" t="str">
        <f t="shared" si="400"/>
        <v>"NOP"</v>
      </c>
      <c r="X1580" s="25" t="str">
        <f t="shared" si="401"/>
        <v>NOP</v>
      </c>
      <c r="Y1580" s="1">
        <f t="shared" si="402"/>
        <v>1542</v>
      </c>
      <c r="Z1580" t="str">
        <f t="shared" si="403"/>
        <v>ITM_NOP</v>
      </c>
      <c r="AA1580" s="158" t="str">
        <f>IF(ISNA(VLOOKUP(X1580,Sheet2!J:J,1,0)),"//","")</f>
        <v>//</v>
      </c>
      <c r="AC1580" s="108" t="str">
        <f t="shared" si="404"/>
        <v>NOP</v>
      </c>
      <c r="AD1580" t="b">
        <f t="shared" si="405"/>
        <v>1</v>
      </c>
    </row>
    <row r="1581" spans="1:30">
      <c r="A1581" s="56">
        <f t="shared" si="406"/>
        <v>1581</v>
      </c>
      <c r="B1581" s="55">
        <f t="shared" si="407"/>
        <v>1543</v>
      </c>
      <c r="C1581" s="59" t="s">
        <v>3891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4241</v>
      </c>
      <c r="L1581" s="67"/>
      <c r="M1581" s="63" t="s">
        <v>1932</v>
      </c>
      <c r="N1581" s="13"/>
      <c r="O1581"/>
      <c r="P1581" t="str">
        <f t="shared" si="397"/>
        <v/>
      </c>
      <c r="Q1581" t="str">
        <f>IF(ISNA(VLOOKUP(AC1581,#REF!,1)),"//","")</f>
        <v/>
      </c>
      <c r="R1581"/>
      <c r="S1581" s="43">
        <f t="shared" si="399"/>
        <v>386</v>
      </c>
      <c r="T1581" s="92" t="s">
        <v>2431</v>
      </c>
      <c r="U1581" s="70" t="s">
        <v>2431</v>
      </c>
      <c r="V1581" s="70" t="s">
        <v>2431</v>
      </c>
      <c r="W1581" s="44" t="str">
        <f t="shared" si="400"/>
        <v>"OFF"</v>
      </c>
      <c r="X1581" s="25" t="str">
        <f t="shared" si="401"/>
        <v>OFF</v>
      </c>
      <c r="Y1581" s="1">
        <f t="shared" si="402"/>
        <v>1543</v>
      </c>
      <c r="Z1581" t="str">
        <f t="shared" si="403"/>
        <v>ITM_OFF</v>
      </c>
      <c r="AA1581" s="158" t="str">
        <f>IF(ISNA(VLOOKUP(X1581,Sheet2!J:J,1,0)),"//","")</f>
        <v>//</v>
      </c>
      <c r="AC1581" s="108" t="str">
        <f t="shared" si="404"/>
        <v>OFF</v>
      </c>
      <c r="AD1581" t="b">
        <f t="shared" si="405"/>
        <v>1</v>
      </c>
    </row>
    <row r="1582" spans="1:30" s="126" customFormat="1">
      <c r="A1582" s="56">
        <f t="shared" si="406"/>
        <v>1582</v>
      </c>
      <c r="B1582" s="55">
        <f t="shared" si="407"/>
        <v>1544</v>
      </c>
      <c r="C1582" s="122" t="s">
        <v>3701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4241</v>
      </c>
      <c r="M1582" s="18" t="s">
        <v>1673</v>
      </c>
      <c r="N1582" s="18"/>
      <c r="P1582" s="126" t="str">
        <f t="shared" si="397"/>
        <v/>
      </c>
      <c r="Q1582" s="126" t="str">
        <f>IF(ISNA(VLOOKUP(AC1582,#REF!,1)),"//","")</f>
        <v/>
      </c>
      <c r="S1582" s="43">
        <f t="shared" si="399"/>
        <v>387</v>
      </c>
      <c r="T1582" s="129" t="s">
        <v>2912</v>
      </c>
      <c r="U1582" s="124" t="s">
        <v>2431</v>
      </c>
      <c r="V1582" s="124" t="s">
        <v>2431</v>
      </c>
      <c r="W1582" s="44" t="str">
        <f t="shared" si="400"/>
        <v>"DROPY"</v>
      </c>
      <c r="X1582" s="25" t="str">
        <f t="shared" si="401"/>
        <v>DROPY</v>
      </c>
      <c r="Y1582" s="1">
        <f t="shared" si="402"/>
        <v>1544</v>
      </c>
      <c r="Z1582" t="str">
        <f t="shared" si="403"/>
        <v>ITM_DROPY</v>
      </c>
      <c r="AA1582" s="158" t="str">
        <f>IF(ISNA(VLOOKUP(X1582,Sheet2!J:J,1,0)),"//","")</f>
        <v>//</v>
      </c>
      <c r="AC1582" s="108" t="str">
        <f t="shared" si="404"/>
        <v>DROPY</v>
      </c>
      <c r="AD1582" t="b">
        <f t="shared" si="405"/>
        <v>1</v>
      </c>
    </row>
    <row r="1583" spans="1:30" s="126" customFormat="1">
      <c r="A1583" s="56">
        <f t="shared" si="406"/>
        <v>1583</v>
      </c>
      <c r="B1583" s="55">
        <f t="shared" si="407"/>
        <v>1545</v>
      </c>
      <c r="C1583" s="122" t="s">
        <v>3712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4241</v>
      </c>
      <c r="M1583" s="18" t="s">
        <v>2074</v>
      </c>
      <c r="N1583" s="18"/>
      <c r="P1583" s="126" t="str">
        <f t="shared" si="397"/>
        <v>NOT EQUAL</v>
      </c>
      <c r="Q1583" s="126" t="str">
        <f>IF(ISNA(VLOOKUP(AC1583,#REF!,1)),"//","")</f>
        <v/>
      </c>
      <c r="S1583" s="43">
        <f t="shared" si="399"/>
        <v>387</v>
      </c>
      <c r="T1583" s="121" t="s">
        <v>2912</v>
      </c>
      <c r="U1583" s="124" t="s">
        <v>2817</v>
      </c>
      <c r="V1583" s="124" t="s">
        <v>2431</v>
      </c>
      <c r="W1583" s="44" t="str">
        <f t="shared" si="400"/>
        <v/>
      </c>
      <c r="X1583" s="25" t="str">
        <f t="shared" si="401"/>
        <v/>
      </c>
      <c r="Y1583" s="1">
        <f t="shared" si="402"/>
        <v>1545</v>
      </c>
      <c r="Z1583" t="str">
        <f t="shared" si="403"/>
        <v>ITM_STOMIN</v>
      </c>
      <c r="AA1583" s="158" t="str">
        <f>IF(ISNA(VLOOKUP(X1583,Sheet2!J:J,1,0)),"//","")</f>
        <v/>
      </c>
      <c r="AC1583" s="108" t="str">
        <f t="shared" si="404"/>
        <v/>
      </c>
      <c r="AD1583" t="b">
        <f t="shared" si="405"/>
        <v>1</v>
      </c>
    </row>
    <row r="1584" spans="1:30">
      <c r="A1584" s="56">
        <f t="shared" si="406"/>
        <v>1584</v>
      </c>
      <c r="B1584" s="55">
        <f t="shared" si="407"/>
        <v>1546</v>
      </c>
      <c r="C1584" s="59" t="s">
        <v>4057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4241</v>
      </c>
      <c r="L1584" s="67"/>
      <c r="M1584" s="63" t="s">
        <v>1945</v>
      </c>
      <c r="N1584" s="13"/>
      <c r="O1584"/>
      <c r="P1584" t="str">
        <f t="shared" si="397"/>
        <v/>
      </c>
      <c r="Q1584" t="str">
        <f>IF(ISNA(VLOOKUP(AC1584,#REF!,1)),"//","")</f>
        <v/>
      </c>
      <c r="R1584"/>
      <c r="S1584" s="43">
        <f t="shared" si="399"/>
        <v>388</v>
      </c>
      <c r="T1584" s="92" t="s">
        <v>2431</v>
      </c>
      <c r="U1584" s="70" t="s">
        <v>2431</v>
      </c>
      <c r="V1584" s="70" t="s">
        <v>2431</v>
      </c>
      <c r="W1584" s="44" t="str">
        <f t="shared" si="400"/>
        <v>"PGMINT"</v>
      </c>
      <c r="X1584" s="25" t="str">
        <f t="shared" si="401"/>
        <v>PGMINT</v>
      </c>
      <c r="Y1584" s="1">
        <f t="shared" si="402"/>
        <v>1546</v>
      </c>
      <c r="Z1584" t="str">
        <f t="shared" si="403"/>
        <v>ITM_PGMINT</v>
      </c>
      <c r="AA1584" s="158" t="str">
        <f>IF(ISNA(VLOOKUP(X1584,Sheet2!J:J,1,0)),"//","")</f>
        <v>//</v>
      </c>
      <c r="AC1584" s="108" t="str">
        <f t="shared" si="404"/>
        <v>PGMINT</v>
      </c>
      <c r="AD1584" t="b">
        <f t="shared" si="405"/>
        <v>1</v>
      </c>
    </row>
    <row r="1585" spans="1:30">
      <c r="A1585" s="56">
        <f t="shared" si="406"/>
        <v>1585</v>
      </c>
      <c r="B1585" s="55">
        <f t="shared" si="407"/>
        <v>1547</v>
      </c>
      <c r="C1585" s="59" t="s">
        <v>4057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4241</v>
      </c>
      <c r="L1585" s="67"/>
      <c r="M1585" s="63" t="s">
        <v>1946</v>
      </c>
      <c r="N1585" s="13"/>
      <c r="O1585"/>
      <c r="P1585" t="str">
        <f t="shared" si="397"/>
        <v/>
      </c>
      <c r="Q1585" t="str">
        <f>IF(ISNA(VLOOKUP(AC1585,#REF!,1)),"//","")</f>
        <v/>
      </c>
      <c r="R1585"/>
      <c r="S1585" s="43">
        <f t="shared" si="399"/>
        <v>389</v>
      </c>
      <c r="T1585" s="92" t="s">
        <v>2431</v>
      </c>
      <c r="U1585" s="70" t="s">
        <v>2431</v>
      </c>
      <c r="V1585" s="70" t="s">
        <v>2431</v>
      </c>
      <c r="W1585" s="44" t="str">
        <f t="shared" si="400"/>
        <v>"PGMSLV"</v>
      </c>
      <c r="X1585" s="25" t="str">
        <f t="shared" si="401"/>
        <v>PGMSLV</v>
      </c>
      <c r="Y1585" s="1">
        <f t="shared" si="402"/>
        <v>1547</v>
      </c>
      <c r="Z1585" t="str">
        <f t="shared" si="403"/>
        <v>ITM_PGMSLV</v>
      </c>
      <c r="AA1585" s="158" t="str">
        <f>IF(ISNA(VLOOKUP(X1585,Sheet2!J:J,1,0)),"//","")</f>
        <v>//</v>
      </c>
      <c r="AC1585" s="108" t="str">
        <f t="shared" si="404"/>
        <v>PGMSLV</v>
      </c>
      <c r="AD1585" t="b">
        <f t="shared" si="405"/>
        <v>1</v>
      </c>
    </row>
    <row r="1586" spans="1:30">
      <c r="A1586" s="56">
        <f t="shared" si="406"/>
        <v>1586</v>
      </c>
      <c r="B1586" s="55">
        <f t="shared" si="407"/>
        <v>1548</v>
      </c>
      <c r="C1586" s="59" t="s">
        <v>4057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4241</v>
      </c>
      <c r="L1586" s="67"/>
      <c r="M1586" s="63" t="s">
        <v>1947</v>
      </c>
      <c r="N1586" s="13"/>
      <c r="O1586"/>
      <c r="P1586" t="str">
        <f t="shared" ref="P1586:P1649" si="408">IF(E1586=F1586,"","NOT EQUAL")</f>
        <v/>
      </c>
      <c r="Q1586" t="str">
        <f>IF(ISNA(VLOOKUP(AC1586,#REF!,1)),"//","")</f>
        <v/>
      </c>
      <c r="R1586"/>
      <c r="S1586" s="43">
        <f t="shared" si="399"/>
        <v>390</v>
      </c>
      <c r="T1586" s="92" t="s">
        <v>2431</v>
      </c>
      <c r="U1586" s="70" t="s">
        <v>2431</v>
      </c>
      <c r="V1586" s="70" t="s">
        <v>2431</v>
      </c>
      <c r="W1586" s="44" t="str">
        <f t="shared" si="400"/>
        <v>"PIXEL"</v>
      </c>
      <c r="X1586" s="25" t="str">
        <f t="shared" si="401"/>
        <v>PIXEL</v>
      </c>
      <c r="Y1586" s="1">
        <f t="shared" si="402"/>
        <v>1548</v>
      </c>
      <c r="Z1586" t="str">
        <f t="shared" si="403"/>
        <v>ITM_PIXEL</v>
      </c>
      <c r="AA1586" s="158" t="str">
        <f>IF(ISNA(VLOOKUP(X1586,Sheet2!J:J,1,0)),"//","")</f>
        <v>//</v>
      </c>
      <c r="AC1586" s="108" t="str">
        <f t="shared" si="404"/>
        <v>PIXEL</v>
      </c>
      <c r="AD1586" t="b">
        <f t="shared" si="405"/>
        <v>1</v>
      </c>
    </row>
    <row r="1587" spans="1:30" s="202" customFormat="1">
      <c r="A1587" s="56">
        <f t="shared" si="406"/>
        <v>1587</v>
      </c>
      <c r="B1587" s="55">
        <f t="shared" si="407"/>
        <v>1549</v>
      </c>
      <c r="C1587" s="198" t="s">
        <v>4748</v>
      </c>
      <c r="D1587" s="206" t="s">
        <v>4770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4241</v>
      </c>
      <c r="M1587" s="203" t="s">
        <v>1948</v>
      </c>
      <c r="N1587" s="203"/>
      <c r="P1587" s="202" t="str">
        <f t="shared" si="408"/>
        <v/>
      </c>
      <c r="Q1587" s="202" t="str">
        <f>IF(ISNA(VLOOKUP(AC1587,#REF!,1)),"//","")</f>
        <v/>
      </c>
      <c r="S1587" s="43">
        <f t="shared" si="399"/>
        <v>391</v>
      </c>
      <c r="T1587" s="197" t="s">
        <v>2915</v>
      </c>
      <c r="U1587" s="204" t="s">
        <v>2823</v>
      </c>
      <c r="V1587" s="204" t="s">
        <v>2431</v>
      </c>
      <c r="W1587" s="44" t="str">
        <f t="shared" si="400"/>
        <v>"PLOT"</v>
      </c>
      <c r="X1587" s="25" t="str">
        <f t="shared" si="401"/>
        <v>PLOT</v>
      </c>
      <c r="Y1587" s="1">
        <f t="shared" si="402"/>
        <v>1549</v>
      </c>
      <c r="Z1587" t="str">
        <f t="shared" si="403"/>
        <v>ITM_PLOT</v>
      </c>
      <c r="AA1587" s="158" t="str">
        <f>IF(ISNA(VLOOKUP(X1587,Sheet2!J:J,1,0)),"//","")</f>
        <v/>
      </c>
      <c r="AC1587" s="108" t="str">
        <f t="shared" si="404"/>
        <v>PLOT</v>
      </c>
      <c r="AD1587" t="b">
        <f t="shared" si="405"/>
        <v>1</v>
      </c>
    </row>
    <row r="1588" spans="1:30">
      <c r="A1588" s="56">
        <f t="shared" si="406"/>
        <v>1588</v>
      </c>
      <c r="B1588" s="55">
        <f t="shared" si="407"/>
        <v>1550</v>
      </c>
      <c r="C1588" s="59" t="s">
        <v>4636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4241</v>
      </c>
      <c r="L1588" s="67"/>
      <c r="M1588" s="63" t="s">
        <v>4314</v>
      </c>
      <c r="N1588" s="13"/>
      <c r="O1588"/>
      <c r="P1588" t="str">
        <f t="shared" si="408"/>
        <v/>
      </c>
      <c r="Q1588" t="str">
        <f>IF(ISNA(VLOOKUP(AC1588,#REF!,1)),"//","")</f>
        <v/>
      </c>
      <c r="R1588"/>
      <c r="S1588" s="43">
        <f t="shared" si="399"/>
        <v>392</v>
      </c>
      <c r="T1588" s="92" t="s">
        <v>2431</v>
      </c>
      <c r="U1588" s="70" t="s">
        <v>2431</v>
      </c>
      <c r="V1588" s="70" t="s">
        <v>2431</v>
      </c>
      <c r="W1588" s="44" t="str">
        <f t="shared" si="400"/>
        <v>"P" STD_SUB_N</v>
      </c>
      <c r="X1588" s="25" t="str">
        <f t="shared" si="401"/>
        <v>PN</v>
      </c>
      <c r="Y1588" s="1">
        <f t="shared" si="402"/>
        <v>1550</v>
      </c>
      <c r="Z1588" t="str">
        <f t="shared" si="403"/>
        <v>ITM_Pn</v>
      </c>
      <c r="AA1588" s="158" t="str">
        <f>IF(ISNA(VLOOKUP(X1588,Sheet2!J:J,1,0)),"//","")</f>
        <v>//</v>
      </c>
      <c r="AC1588" s="108" t="str">
        <f t="shared" si="404"/>
        <v>PN</v>
      </c>
      <c r="AD1588" t="b">
        <f t="shared" si="405"/>
        <v>1</v>
      </c>
    </row>
    <row r="1589" spans="1:30">
      <c r="A1589" s="56">
        <f t="shared" si="406"/>
        <v>1589</v>
      </c>
      <c r="B1589" s="55">
        <f t="shared" si="407"/>
        <v>1551</v>
      </c>
      <c r="C1589" s="59" t="s">
        <v>4057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4241</v>
      </c>
      <c r="L1589" s="67"/>
      <c r="M1589" s="63" t="s">
        <v>1949</v>
      </c>
      <c r="N1589" s="13"/>
      <c r="O1589"/>
      <c r="P1589" t="str">
        <f t="shared" si="408"/>
        <v/>
      </c>
      <c r="Q1589" t="str">
        <f>IF(ISNA(VLOOKUP(AC1589,#REF!,1)),"//","")</f>
        <v/>
      </c>
      <c r="R1589"/>
      <c r="S1589" s="43">
        <f t="shared" si="399"/>
        <v>393</v>
      </c>
      <c r="T1589" s="92" t="s">
        <v>2431</v>
      </c>
      <c r="U1589" s="70" t="s">
        <v>2431</v>
      </c>
      <c r="V1589" s="70" t="s">
        <v>2431</v>
      </c>
      <c r="W1589" s="44" t="str">
        <f t="shared" si="400"/>
        <v>"POINT"</v>
      </c>
      <c r="X1589" s="25" t="str">
        <f t="shared" si="401"/>
        <v>POINT</v>
      </c>
      <c r="Y1589" s="1">
        <f t="shared" si="402"/>
        <v>1551</v>
      </c>
      <c r="Z1589" t="str">
        <f t="shared" si="403"/>
        <v>ITM_POINT</v>
      </c>
      <c r="AA1589" s="158" t="str">
        <f>IF(ISNA(VLOOKUP(X1589,Sheet2!J:J,1,0)),"//","")</f>
        <v>//</v>
      </c>
      <c r="AC1589" s="108" t="str">
        <f t="shared" si="404"/>
        <v>POINT</v>
      </c>
      <c r="AD1589" t="b">
        <f t="shared" si="405"/>
        <v>1</v>
      </c>
    </row>
    <row r="1590" spans="1:30">
      <c r="A1590" s="56">
        <f t="shared" si="406"/>
        <v>1590</v>
      </c>
      <c r="B1590" s="55">
        <f t="shared" si="407"/>
        <v>1552</v>
      </c>
      <c r="C1590" s="59" t="s">
        <v>3886</v>
      </c>
      <c r="D1590" s="59" t="s">
        <v>2807</v>
      </c>
      <c r="E1590" s="65" t="s">
        <v>2808</v>
      </c>
      <c r="F1590" s="65" t="s">
        <v>2808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4241</v>
      </c>
      <c r="L1590" s="67"/>
      <c r="M1590" s="63" t="s">
        <v>2809</v>
      </c>
      <c r="N1590" s="13"/>
      <c r="O1590"/>
      <c r="P1590" t="str">
        <f t="shared" si="408"/>
        <v/>
      </c>
      <c r="Q1590" t="str">
        <f>IF(ISNA(VLOOKUP(AC1590,#REF!,1)),"//","")</f>
        <v/>
      </c>
      <c r="R1590"/>
      <c r="S1590" s="43">
        <f t="shared" si="399"/>
        <v>394</v>
      </c>
      <c r="T1590" s="92" t="s">
        <v>2431</v>
      </c>
      <c r="U1590" s="70" t="s">
        <v>2431</v>
      </c>
      <c r="V1590" s="70" t="s">
        <v>2431</v>
      </c>
      <c r="W1590" s="44" t="str">
        <f t="shared" si="400"/>
        <v>"LOADV"</v>
      </c>
      <c r="X1590" s="25" t="str">
        <f t="shared" si="401"/>
        <v>LOADV</v>
      </c>
      <c r="Y1590" s="1">
        <f t="shared" si="402"/>
        <v>1552</v>
      </c>
      <c r="Z1590" t="str">
        <f t="shared" si="403"/>
        <v>ITM_LOADV</v>
      </c>
      <c r="AA1590" s="158" t="str">
        <f>IF(ISNA(VLOOKUP(X1590,Sheet2!J:J,1,0)),"//","")</f>
        <v>//</v>
      </c>
      <c r="AC1590" s="108" t="str">
        <f t="shared" si="404"/>
        <v>LOADV</v>
      </c>
      <c r="AD1590" t="b">
        <f t="shared" si="405"/>
        <v>1</v>
      </c>
    </row>
    <row r="1591" spans="1:30">
      <c r="A1591" s="56">
        <f t="shared" si="406"/>
        <v>1591</v>
      </c>
      <c r="B1591" s="55">
        <f t="shared" si="407"/>
        <v>1553</v>
      </c>
      <c r="C1591" s="59" t="s">
        <v>4057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4241</v>
      </c>
      <c r="L1591" s="67"/>
      <c r="M1591" s="63" t="s">
        <v>1956</v>
      </c>
      <c r="N1591" s="20"/>
      <c r="O1591"/>
      <c r="P1591" t="str">
        <f t="shared" si="408"/>
        <v/>
      </c>
      <c r="Q1591" t="str">
        <f>IF(ISNA(VLOOKUP(AC1591,#REF!,1)),"//","")</f>
        <v/>
      </c>
      <c r="R1591"/>
      <c r="S1591" s="43">
        <f t="shared" si="399"/>
        <v>395</v>
      </c>
      <c r="T1591" s="92" t="s">
        <v>2431</v>
      </c>
      <c r="U1591" s="70" t="s">
        <v>2431</v>
      </c>
      <c r="V1591" s="70" t="s">
        <v>2431</v>
      </c>
      <c r="W1591" s="44" t="str">
        <f t="shared" si="400"/>
        <v>"POPLR"</v>
      </c>
      <c r="X1591" s="25" t="str">
        <f t="shared" si="401"/>
        <v>POPLR</v>
      </c>
      <c r="Y1591" s="1">
        <f t="shared" si="402"/>
        <v>1553</v>
      </c>
      <c r="Z1591" t="str">
        <f t="shared" si="403"/>
        <v>ITM_POPLR</v>
      </c>
      <c r="AA1591" s="158" t="str">
        <f>IF(ISNA(VLOOKUP(X1591,Sheet2!J:J,1,0)),"//","")</f>
        <v>//</v>
      </c>
      <c r="AC1591" s="108" t="str">
        <f t="shared" si="404"/>
        <v>POPLR</v>
      </c>
      <c r="AD1591" t="b">
        <f t="shared" si="405"/>
        <v>1</v>
      </c>
    </row>
    <row r="1592" spans="1:30">
      <c r="A1592" s="56">
        <f t="shared" si="406"/>
        <v>1592</v>
      </c>
      <c r="B1592" s="55">
        <f t="shared" si="407"/>
        <v>1554</v>
      </c>
      <c r="C1592" s="59" t="s">
        <v>4057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4241</v>
      </c>
      <c r="L1592" s="67"/>
      <c r="M1592" s="63" t="s">
        <v>1959</v>
      </c>
      <c r="N1592" s="13"/>
      <c r="O1592"/>
      <c r="P1592" t="str">
        <f t="shared" si="408"/>
        <v/>
      </c>
      <c r="Q1592" t="str">
        <f>IF(ISNA(VLOOKUP(AC1592,#REF!,1)),"//","")</f>
        <v/>
      </c>
      <c r="R1592"/>
      <c r="S1592" s="43">
        <f t="shared" si="399"/>
        <v>396</v>
      </c>
      <c r="T1592" s="92" t="s">
        <v>2431</v>
      </c>
      <c r="U1592" s="70" t="s">
        <v>2431</v>
      </c>
      <c r="V1592" s="70" t="s">
        <v>2431</v>
      </c>
      <c r="W1592" s="44" t="str">
        <f t="shared" si="400"/>
        <v>"PRCL"</v>
      </c>
      <c r="X1592" s="25" t="str">
        <f t="shared" si="401"/>
        <v>PRCL</v>
      </c>
      <c r="Y1592" s="1">
        <f t="shared" si="402"/>
        <v>1554</v>
      </c>
      <c r="Z1592" t="str">
        <f t="shared" si="403"/>
        <v>ITM_PRCL</v>
      </c>
      <c r="AA1592" s="158" t="str">
        <f>IF(ISNA(VLOOKUP(X1592,Sheet2!J:J,1,0)),"//","")</f>
        <v>//</v>
      </c>
      <c r="AC1592" s="108" t="str">
        <f t="shared" si="404"/>
        <v>PRCL</v>
      </c>
      <c r="AD1592" t="b">
        <f t="shared" si="405"/>
        <v>1</v>
      </c>
    </row>
    <row r="1593" spans="1:30">
      <c r="A1593" s="56">
        <f t="shared" si="406"/>
        <v>1593</v>
      </c>
      <c r="B1593" s="55">
        <f t="shared" si="407"/>
        <v>1555</v>
      </c>
      <c r="C1593" s="59" t="s">
        <v>4057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4241</v>
      </c>
      <c r="L1593" s="67"/>
      <c r="M1593" s="63" t="s">
        <v>1964</v>
      </c>
      <c r="N1593" s="13"/>
      <c r="O1593"/>
      <c r="P1593" t="str">
        <f t="shared" si="408"/>
        <v/>
      </c>
      <c r="Q1593" t="str">
        <f>IF(ISNA(VLOOKUP(AC1593,#REF!,1)),"//","")</f>
        <v/>
      </c>
      <c r="R1593"/>
      <c r="S1593" s="43">
        <f t="shared" si="399"/>
        <v>397</v>
      </c>
      <c r="T1593" s="92" t="s">
        <v>2431</v>
      </c>
      <c r="U1593" s="70" t="s">
        <v>2431</v>
      </c>
      <c r="V1593" s="70" t="s">
        <v>2431</v>
      </c>
      <c r="W1593" s="44" t="str">
        <f t="shared" si="400"/>
        <v>"PSTO"</v>
      </c>
      <c r="X1593" s="25" t="str">
        <f t="shared" si="401"/>
        <v>PSTO</v>
      </c>
      <c r="Y1593" s="1">
        <f t="shared" si="402"/>
        <v>1555</v>
      </c>
      <c r="Z1593" t="str">
        <f t="shared" si="403"/>
        <v>ITM_PSTO</v>
      </c>
      <c r="AA1593" s="158" t="str">
        <f>IF(ISNA(VLOOKUP(X1593,Sheet2!J:J,1,0)),"//","")</f>
        <v>//</v>
      </c>
      <c r="AC1593" s="108" t="str">
        <f t="shared" si="404"/>
        <v>PSTO</v>
      </c>
      <c r="AD1593" t="b">
        <f t="shared" si="405"/>
        <v>1</v>
      </c>
    </row>
    <row r="1594" spans="1:30">
      <c r="A1594" s="56">
        <f t="shared" si="406"/>
        <v>1594</v>
      </c>
      <c r="B1594" s="55">
        <f t="shared" si="407"/>
        <v>1556</v>
      </c>
      <c r="C1594" s="59" t="s">
        <v>4057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4241</v>
      </c>
      <c r="L1594" s="67"/>
      <c r="M1594" s="63" t="s">
        <v>1965</v>
      </c>
      <c r="N1594" s="13"/>
      <c r="O1594"/>
      <c r="P1594" t="str">
        <f t="shared" si="408"/>
        <v/>
      </c>
      <c r="Q1594" t="str">
        <f>IF(ISNA(VLOOKUP(AC1594,#REF!,1)),"//","")</f>
        <v/>
      </c>
      <c r="R1594"/>
      <c r="S1594" s="43">
        <f t="shared" si="399"/>
        <v>398</v>
      </c>
      <c r="T1594" s="92" t="s">
        <v>2431</v>
      </c>
      <c r="U1594" s="70" t="s">
        <v>2431</v>
      </c>
      <c r="V1594" s="70" t="s">
        <v>2431</v>
      </c>
      <c r="W1594" s="44" t="str">
        <f t="shared" si="400"/>
        <v>"PUTK"</v>
      </c>
      <c r="X1594" s="25" t="str">
        <f t="shared" si="401"/>
        <v>PUTK</v>
      </c>
      <c r="Y1594" s="1">
        <f t="shared" si="402"/>
        <v>1556</v>
      </c>
      <c r="Z1594" t="str">
        <f t="shared" si="403"/>
        <v>ITM_PUTK</v>
      </c>
      <c r="AA1594" s="158" t="str">
        <f>IF(ISNA(VLOOKUP(X1594,Sheet2!J:J,1,0)),"//","")</f>
        <v>//</v>
      </c>
      <c r="AC1594" s="108" t="str">
        <f t="shared" si="404"/>
        <v>PUTK</v>
      </c>
      <c r="AD1594" t="b">
        <f t="shared" si="405"/>
        <v>1</v>
      </c>
    </row>
    <row r="1595" spans="1:30">
      <c r="A1595" s="56">
        <f t="shared" si="406"/>
        <v>1595</v>
      </c>
      <c r="B1595" s="55">
        <f t="shared" si="407"/>
        <v>1557</v>
      </c>
      <c r="C1595" s="59" t="s">
        <v>3866</v>
      </c>
      <c r="D1595" s="59" t="s">
        <v>4750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4241</v>
      </c>
      <c r="L1595" s="67"/>
      <c r="M1595" s="63" t="s">
        <v>1970</v>
      </c>
      <c r="N1595" s="13"/>
      <c r="O1595"/>
      <c r="P1595" t="str">
        <f t="shared" si="408"/>
        <v/>
      </c>
      <c r="Q1595" t="str">
        <f>IF(ISNA(VLOOKUP(AC1595,#REF!,1)),"//","")</f>
        <v/>
      </c>
      <c r="R1595"/>
      <c r="S1595" s="43">
        <f t="shared" si="399"/>
        <v>399</v>
      </c>
      <c r="T1595" s="92" t="s">
        <v>2431</v>
      </c>
      <c r="U1595" s="70" t="s">
        <v>2823</v>
      </c>
      <c r="V1595" s="70" t="s">
        <v>2431</v>
      </c>
      <c r="W1595" s="44" t="str">
        <f t="shared" si="400"/>
        <v>"RAD"</v>
      </c>
      <c r="X1595" s="25" t="str">
        <f t="shared" si="401"/>
        <v>RAD</v>
      </c>
      <c r="Y1595" s="1">
        <f t="shared" si="402"/>
        <v>1557</v>
      </c>
      <c r="Z1595" t="str">
        <f t="shared" si="403"/>
        <v>ITM_RAD</v>
      </c>
      <c r="AA1595" s="158" t="str">
        <f>IF(ISNA(VLOOKUP(X1595,Sheet2!J:J,1,0)),"//","")</f>
        <v/>
      </c>
      <c r="AC1595" s="108" t="str">
        <f t="shared" si="404"/>
        <v>RAD</v>
      </c>
      <c r="AD1595" t="b">
        <f t="shared" si="405"/>
        <v>1</v>
      </c>
    </row>
    <row r="1596" spans="1:30">
      <c r="A1596" s="56">
        <f t="shared" si="406"/>
        <v>1596</v>
      </c>
      <c r="B1596" s="55">
        <f t="shared" si="407"/>
        <v>1558</v>
      </c>
      <c r="C1596" s="59" t="s">
        <v>3867</v>
      </c>
      <c r="D1596" s="59" t="s">
        <v>4750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4241</v>
      </c>
      <c r="L1596" s="67"/>
      <c r="M1596" s="63" t="s">
        <v>1971</v>
      </c>
      <c r="N1596" s="13"/>
      <c r="O1596"/>
      <c r="P1596" t="str">
        <f t="shared" si="408"/>
        <v/>
      </c>
      <c r="Q1596" t="str">
        <f>IF(ISNA(VLOOKUP(AC1596,#REF!,1)),"//","")</f>
        <v/>
      </c>
      <c r="R1596"/>
      <c r="S1596" s="43">
        <f t="shared" si="399"/>
        <v>400</v>
      </c>
      <c r="T1596" s="92" t="s">
        <v>2888</v>
      </c>
      <c r="U1596" s="70" t="s">
        <v>2431</v>
      </c>
      <c r="V1596" s="70" t="s">
        <v>2431</v>
      </c>
      <c r="W1596" s="44" t="str">
        <f t="shared" si="400"/>
        <v>"RAD" STD_RIGHT_ARROW</v>
      </c>
      <c r="X1596" s="25" t="str">
        <f t="shared" si="401"/>
        <v>RAD&gt;</v>
      </c>
      <c r="Y1596" s="1">
        <f t="shared" si="402"/>
        <v>1558</v>
      </c>
      <c r="Z1596" t="str">
        <f t="shared" si="403"/>
        <v>ITM_RADto</v>
      </c>
      <c r="AA1596" s="158" t="str">
        <f>IF(ISNA(VLOOKUP(X1596,Sheet2!J:J,1,0)),"//","")</f>
        <v>//</v>
      </c>
      <c r="AC1596" s="108" t="str">
        <f t="shared" si="404"/>
        <v>RAD&gt;</v>
      </c>
      <c r="AD1596" t="b">
        <f t="shared" si="405"/>
        <v>1</v>
      </c>
    </row>
    <row r="1597" spans="1:30">
      <c r="A1597" s="56">
        <f t="shared" si="406"/>
        <v>1597</v>
      </c>
      <c r="B1597" s="55">
        <f t="shared" si="407"/>
        <v>1559</v>
      </c>
      <c r="C1597" s="59" t="s">
        <v>3894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4241</v>
      </c>
      <c r="L1597" s="67"/>
      <c r="M1597" s="63" t="s">
        <v>1973</v>
      </c>
      <c r="N1597" s="13"/>
      <c r="O1597"/>
      <c r="P1597" t="str">
        <f t="shared" si="408"/>
        <v/>
      </c>
      <c r="Q1597" t="str">
        <f>IF(ISNA(VLOOKUP(AC1597,#REF!,1)),"//","")</f>
        <v/>
      </c>
      <c r="R1597"/>
      <c r="S1597" s="43">
        <f t="shared" si="399"/>
        <v>401</v>
      </c>
      <c r="T1597" s="92" t="s">
        <v>2889</v>
      </c>
      <c r="U1597" s="70" t="s">
        <v>2431</v>
      </c>
      <c r="V1597" s="70" t="s">
        <v>2431</v>
      </c>
      <c r="W1597" s="44" t="str">
        <f t="shared" si="400"/>
        <v>"RAN#"</v>
      </c>
      <c r="X1597" s="25" t="str">
        <f t="shared" si="401"/>
        <v>RAN#</v>
      </c>
      <c r="Y1597" s="1">
        <f t="shared" si="402"/>
        <v>1559</v>
      </c>
      <c r="Z1597" t="str">
        <f t="shared" si="403"/>
        <v>ITM_RAN</v>
      </c>
      <c r="AA1597" s="158" t="str">
        <f>IF(ISNA(VLOOKUP(X1597,Sheet2!J:J,1,0)),"//","")</f>
        <v/>
      </c>
      <c r="AC1597" s="108" t="str">
        <f t="shared" si="404"/>
        <v>RAN#</v>
      </c>
      <c r="AD1597" t="b">
        <f t="shared" si="405"/>
        <v>1</v>
      </c>
    </row>
    <row r="1598" spans="1:30">
      <c r="A1598" s="56">
        <f t="shared" si="406"/>
        <v>1598</v>
      </c>
      <c r="B1598" s="55">
        <f t="shared" si="407"/>
        <v>1560</v>
      </c>
      <c r="C1598" s="59" t="s">
        <v>4060</v>
      </c>
      <c r="D1598" s="59" t="s">
        <v>3043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4077</v>
      </c>
      <c r="L1598" s="67" t="s">
        <v>274</v>
      </c>
      <c r="M1598" s="63" t="s">
        <v>1974</v>
      </c>
      <c r="N1598" s="13"/>
      <c r="O1598"/>
      <c r="P1598" t="str">
        <f t="shared" si="408"/>
        <v>NOT EQUAL</v>
      </c>
      <c r="Q1598" t="str">
        <f>IF(ISNA(VLOOKUP(AC1598,#REF!,1)),"//","")</f>
        <v/>
      </c>
      <c r="R1598"/>
      <c r="S1598" s="43">
        <f t="shared" si="399"/>
        <v>402</v>
      </c>
      <c r="T1598" s="92" t="s">
        <v>2431</v>
      </c>
      <c r="U1598" s="70" t="s">
        <v>2431</v>
      </c>
      <c r="V1598" s="70" t="s">
        <v>2431</v>
      </c>
      <c r="W1598" s="44" t="str">
        <f t="shared" si="400"/>
        <v>"REGS.V"</v>
      </c>
      <c r="X1598" s="25" t="str">
        <f t="shared" si="401"/>
        <v>REGS.V</v>
      </c>
      <c r="Y1598" s="1">
        <f t="shared" si="402"/>
        <v>1560</v>
      </c>
      <c r="Z1598" t="str">
        <f t="shared" si="403"/>
        <v>ITM_RBR</v>
      </c>
      <c r="AA1598" s="158" t="str">
        <f>IF(ISNA(VLOOKUP(X1598,Sheet2!J:J,1,0)),"//","")</f>
        <v>//</v>
      </c>
      <c r="AC1598" s="108" t="str">
        <f t="shared" si="404"/>
        <v>REGS.V</v>
      </c>
      <c r="AD1598" t="b">
        <f t="shared" si="405"/>
        <v>1</v>
      </c>
    </row>
    <row r="1599" spans="1:30">
      <c r="A1599" s="56">
        <f t="shared" si="406"/>
        <v>1599</v>
      </c>
      <c r="B1599" s="55">
        <f t="shared" si="407"/>
        <v>1561</v>
      </c>
      <c r="C1599" s="59" t="s">
        <v>3895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4241</v>
      </c>
      <c r="L1599" s="59"/>
      <c r="M1599" s="63" t="s">
        <v>1976</v>
      </c>
      <c r="N1599" s="13"/>
      <c r="O1599"/>
      <c r="P1599" t="str">
        <f t="shared" si="408"/>
        <v>NOT EQUAL</v>
      </c>
      <c r="Q1599" t="str">
        <f>IF(ISNA(VLOOKUP(AC1599,#REF!,1)),"//","")</f>
        <v/>
      </c>
      <c r="R1599"/>
      <c r="S1599" s="43">
        <f t="shared" si="399"/>
        <v>403</v>
      </c>
      <c r="T1599" s="92" t="s">
        <v>2431</v>
      </c>
      <c r="U1599" s="70" t="s">
        <v>2431</v>
      </c>
      <c r="V1599" s="70" t="s">
        <v>2431</v>
      </c>
      <c r="W1599" s="44" t="str">
        <f t="shared" si="400"/>
        <v>"RCLCFG"</v>
      </c>
      <c r="X1599" s="25" t="str">
        <f t="shared" si="401"/>
        <v>RCLCFG</v>
      </c>
      <c r="Y1599" s="1">
        <f t="shared" si="402"/>
        <v>1561</v>
      </c>
      <c r="Z1599" t="str">
        <f t="shared" si="403"/>
        <v>ITM_RCLCFG</v>
      </c>
      <c r="AA1599" s="158" t="str">
        <f>IF(ISNA(VLOOKUP(X1599,Sheet2!J:J,1,0)),"//","")</f>
        <v>//</v>
      </c>
      <c r="AC1599" s="108" t="str">
        <f t="shared" si="404"/>
        <v>RCLCFG</v>
      </c>
      <c r="AD1599" t="b">
        <f t="shared" si="405"/>
        <v>1</v>
      </c>
    </row>
    <row r="1600" spans="1:30">
      <c r="A1600" s="56">
        <f t="shared" si="406"/>
        <v>1600</v>
      </c>
      <c r="B1600" s="55">
        <f t="shared" si="407"/>
        <v>1562</v>
      </c>
      <c r="C1600" s="59" t="s">
        <v>3896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4241</v>
      </c>
      <c r="L1600" s="67"/>
      <c r="M1600" s="63" t="s">
        <v>1977</v>
      </c>
      <c r="N1600" s="13"/>
      <c r="O1600"/>
      <c r="P1600" t="str">
        <f t="shared" si="408"/>
        <v/>
      </c>
      <c r="Q1600" t="str">
        <f>IF(ISNA(VLOOKUP(AC1600,#REF!,1)),"//","")</f>
        <v/>
      </c>
      <c r="R1600"/>
      <c r="S1600" s="43">
        <f t="shared" si="399"/>
        <v>404</v>
      </c>
      <c r="T1600" s="92" t="s">
        <v>2912</v>
      </c>
      <c r="U1600" s="70" t="s">
        <v>2431</v>
      </c>
      <c r="V1600" s="70" t="s">
        <v>2431</v>
      </c>
      <c r="W1600" s="44" t="str">
        <f t="shared" si="400"/>
        <v>"RCLEL"</v>
      </c>
      <c r="X1600" s="25" t="str">
        <f t="shared" si="401"/>
        <v>RCLEL</v>
      </c>
      <c r="Y1600" s="1">
        <f t="shared" si="402"/>
        <v>1562</v>
      </c>
      <c r="Z1600" t="str">
        <f t="shared" si="403"/>
        <v>ITM_RCLEL</v>
      </c>
      <c r="AC1600" s="108" t="str">
        <f t="shared" si="404"/>
        <v>RCLEL</v>
      </c>
      <c r="AD1600" t="b">
        <f t="shared" si="405"/>
        <v>1</v>
      </c>
    </row>
    <row r="1601" spans="1:30">
      <c r="A1601" s="56">
        <f t="shared" si="406"/>
        <v>1601</v>
      </c>
      <c r="B1601" s="55">
        <f t="shared" si="407"/>
        <v>1563</v>
      </c>
      <c r="C1601" s="59" t="s">
        <v>3897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4241</v>
      </c>
      <c r="L1601" s="67"/>
      <c r="M1601" s="63" t="s">
        <v>1978</v>
      </c>
      <c r="N1601" s="13"/>
      <c r="O1601"/>
      <c r="P1601" t="str">
        <f t="shared" si="408"/>
        <v/>
      </c>
      <c r="Q1601" t="str">
        <f>IF(ISNA(VLOOKUP(AC1601,#REF!,1)),"//","")</f>
        <v/>
      </c>
      <c r="R1601"/>
      <c r="S1601" s="43">
        <f t="shared" si="399"/>
        <v>405</v>
      </c>
      <c r="T1601" s="92" t="s">
        <v>2912</v>
      </c>
      <c r="U1601" s="70" t="s">
        <v>2431</v>
      </c>
      <c r="V1601" s="70" t="s">
        <v>2431</v>
      </c>
      <c r="W1601" s="44" t="str">
        <f t="shared" si="400"/>
        <v>"RCLIJ"</v>
      </c>
      <c r="X1601" s="25" t="str">
        <f t="shared" si="401"/>
        <v>RCLIJ</v>
      </c>
      <c r="Y1601" s="1">
        <f t="shared" si="402"/>
        <v>1563</v>
      </c>
      <c r="Z1601" t="str">
        <f t="shared" si="403"/>
        <v>ITM_RCLIJ</v>
      </c>
      <c r="AA1601" s="158" t="str">
        <f>IF(ISNA(VLOOKUP(X1601,Sheet2!J:J,1,0)),"//","")</f>
        <v>//</v>
      </c>
      <c r="AC1601" s="108" t="str">
        <f t="shared" si="404"/>
        <v>RCLIJ</v>
      </c>
      <c r="AD1601" t="b">
        <f t="shared" si="405"/>
        <v>1</v>
      </c>
    </row>
    <row r="1602" spans="1:30">
      <c r="A1602" s="56">
        <f t="shared" si="406"/>
        <v>1602</v>
      </c>
      <c r="B1602" s="55">
        <f t="shared" si="407"/>
        <v>1564</v>
      </c>
      <c r="C1602" s="59" t="s">
        <v>3898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4241</v>
      </c>
      <c r="L1602" s="67"/>
      <c r="M1602" s="63" t="s">
        <v>1979</v>
      </c>
      <c r="N1602" s="13"/>
      <c r="O1602"/>
      <c r="P1602" t="str">
        <f t="shared" si="408"/>
        <v/>
      </c>
      <c r="Q1602" t="str">
        <f>IF(ISNA(VLOOKUP(AC1602,#REF!,1)),"//","")</f>
        <v/>
      </c>
      <c r="R1602"/>
      <c r="S1602" s="43">
        <f t="shared" si="399"/>
        <v>406</v>
      </c>
      <c r="T1602" s="92" t="s">
        <v>2912</v>
      </c>
      <c r="U1602" s="70" t="s">
        <v>2431</v>
      </c>
      <c r="V1602" s="70" t="s">
        <v>2431</v>
      </c>
      <c r="W1602" s="44" t="str">
        <f t="shared" si="400"/>
        <v>"RCLS"</v>
      </c>
      <c r="X1602" s="25" t="str">
        <f t="shared" si="401"/>
        <v>RCLS</v>
      </c>
      <c r="Y1602" s="1">
        <f t="shared" si="402"/>
        <v>1564</v>
      </c>
      <c r="Z1602" t="str">
        <f t="shared" si="403"/>
        <v>ITM_RCLS</v>
      </c>
      <c r="AA1602" s="158" t="str">
        <f>IF(ISNA(VLOOKUP(X1602,Sheet2!J:J,1,0)),"//","")</f>
        <v>//</v>
      </c>
      <c r="AC1602" s="108" t="str">
        <f t="shared" si="404"/>
        <v>RCLS</v>
      </c>
      <c r="AD1602" t="b">
        <f t="shared" si="405"/>
        <v>1</v>
      </c>
    </row>
    <row r="1603" spans="1:30">
      <c r="A1603" s="56">
        <f t="shared" si="406"/>
        <v>1603</v>
      </c>
      <c r="B1603" s="55">
        <f t="shared" si="407"/>
        <v>1565</v>
      </c>
      <c r="C1603" s="59" t="s">
        <v>4564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4241</v>
      </c>
      <c r="L1603" s="67"/>
      <c r="M1603" s="63" t="s">
        <v>1983</v>
      </c>
      <c r="N1603" s="13"/>
      <c r="O1603"/>
      <c r="P1603" t="str">
        <f t="shared" si="408"/>
        <v/>
      </c>
      <c r="Q1603" t="str">
        <f>IF(ISNA(VLOOKUP(AC1603,#REF!,1)),"//","")</f>
        <v/>
      </c>
      <c r="R1603"/>
      <c r="S1603" s="43">
        <f t="shared" si="399"/>
        <v>407</v>
      </c>
      <c r="T1603" s="92" t="s">
        <v>2431</v>
      </c>
      <c r="U1603" s="70" t="s">
        <v>2431</v>
      </c>
      <c r="V1603" s="70" t="s">
        <v>2431</v>
      </c>
      <c r="W1603" s="44" t="str">
        <f t="shared" si="400"/>
        <v>"RDP"</v>
      </c>
      <c r="X1603" s="25" t="str">
        <f t="shared" si="401"/>
        <v>RDP</v>
      </c>
      <c r="Y1603" s="1">
        <f t="shared" si="402"/>
        <v>1565</v>
      </c>
      <c r="Z1603" t="str">
        <f t="shared" si="403"/>
        <v>ITM_RDP</v>
      </c>
      <c r="AA1603" s="158" t="str">
        <f>IF(ISNA(VLOOKUP(X1603,Sheet2!J:J,1,0)),"//","")</f>
        <v>//</v>
      </c>
      <c r="AC1603" s="108" t="str">
        <f t="shared" si="404"/>
        <v>RDP</v>
      </c>
      <c r="AD1603" t="b">
        <f t="shared" si="405"/>
        <v>1</v>
      </c>
    </row>
    <row r="1604" spans="1:30">
      <c r="A1604" s="56">
        <f t="shared" si="406"/>
        <v>1604</v>
      </c>
      <c r="B1604" s="55">
        <f t="shared" si="407"/>
        <v>1566</v>
      </c>
      <c r="C1604" s="59" t="s">
        <v>3899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4241</v>
      </c>
      <c r="L1604" s="67"/>
      <c r="M1604" s="63" t="s">
        <v>1987</v>
      </c>
      <c r="N1604" s="13"/>
      <c r="O1604"/>
      <c r="P1604" t="str">
        <f t="shared" si="408"/>
        <v/>
      </c>
      <c r="Q1604" t="str">
        <f>IF(ISNA(VLOOKUP(AC1604,#REF!,1)),"//","")</f>
        <v/>
      </c>
      <c r="R1604"/>
      <c r="S1604" s="43">
        <f t="shared" si="399"/>
        <v>408</v>
      </c>
      <c r="T1604" s="92" t="s">
        <v>2893</v>
      </c>
      <c r="U1604" s="70" t="s">
        <v>2431</v>
      </c>
      <c r="V1604" s="70" t="s">
        <v>2431</v>
      </c>
      <c r="W1604" s="44" t="str">
        <f t="shared" si="400"/>
        <v>"RE"</v>
      </c>
      <c r="X1604" s="25" t="str">
        <f t="shared" si="401"/>
        <v>RE</v>
      </c>
      <c r="Y1604" s="1">
        <f t="shared" si="402"/>
        <v>1566</v>
      </c>
      <c r="Z1604" t="str">
        <f t="shared" si="403"/>
        <v>ITM_RE</v>
      </c>
      <c r="AA1604" s="158" t="str">
        <f>IF(ISNA(VLOOKUP(X1604,Sheet2!J:J,1,0)),"//","")</f>
        <v/>
      </c>
      <c r="AC1604" s="108" t="str">
        <f t="shared" si="404"/>
        <v>RE</v>
      </c>
      <c r="AD1604" t="b">
        <f t="shared" si="405"/>
        <v>1</v>
      </c>
    </row>
    <row r="1605" spans="1:30">
      <c r="A1605" s="56">
        <f t="shared" si="406"/>
        <v>1605</v>
      </c>
      <c r="B1605" s="55">
        <f t="shared" si="407"/>
        <v>1567</v>
      </c>
      <c r="C1605" s="59" t="s">
        <v>4057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4241</v>
      </c>
      <c r="L1605" s="67"/>
      <c r="M1605" s="63" t="s">
        <v>1991</v>
      </c>
      <c r="N1605" s="13"/>
      <c r="O1605"/>
      <c r="P1605" t="str">
        <f t="shared" si="408"/>
        <v/>
      </c>
      <c r="Q1605" t="str">
        <f>IF(ISNA(VLOOKUP(AC1605,#REF!,1)),"//","")</f>
        <v/>
      </c>
      <c r="R1605"/>
      <c r="S1605" s="43">
        <f t="shared" si="399"/>
        <v>409</v>
      </c>
      <c r="T1605" s="92" t="s">
        <v>2431</v>
      </c>
      <c r="U1605" s="70" t="s">
        <v>2431</v>
      </c>
      <c r="V1605" s="70" t="s">
        <v>2431</v>
      </c>
      <c r="W1605" s="44" t="str">
        <f t="shared" si="400"/>
        <v>"RECV"</v>
      </c>
      <c r="X1605" s="25" t="str">
        <f t="shared" si="401"/>
        <v>RECV</v>
      </c>
      <c r="Y1605" s="1">
        <f t="shared" si="402"/>
        <v>1567</v>
      </c>
      <c r="Z1605" t="str">
        <f t="shared" si="403"/>
        <v>ITM_RECV</v>
      </c>
      <c r="AA1605" s="158" t="str">
        <f>IF(ISNA(VLOOKUP(X1605,Sheet2!J:J,1,0)),"//","")</f>
        <v>//</v>
      </c>
      <c r="AC1605" s="108" t="str">
        <f t="shared" si="404"/>
        <v>RECV</v>
      </c>
      <c r="AD1605" t="b">
        <f t="shared" si="405"/>
        <v>1</v>
      </c>
    </row>
    <row r="1606" spans="1:30">
      <c r="A1606" s="56">
        <f t="shared" si="406"/>
        <v>1606</v>
      </c>
      <c r="B1606" s="55">
        <f t="shared" si="407"/>
        <v>1568</v>
      </c>
      <c r="C1606" s="59" t="s">
        <v>3900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5013</v>
      </c>
      <c r="L1606" s="67"/>
      <c r="M1606" s="63" t="s">
        <v>1992</v>
      </c>
      <c r="N1606" s="13"/>
      <c r="O1606"/>
      <c r="P1606" t="str">
        <f t="shared" si="408"/>
        <v/>
      </c>
      <c r="Q1606" t="str">
        <f>IF(ISNA(VLOOKUP(AC1606,#REF!,1)),"//","")</f>
        <v/>
      </c>
      <c r="R1606"/>
      <c r="S1606" s="43">
        <f t="shared" si="399"/>
        <v>410</v>
      </c>
      <c r="T1606" s="92" t="s">
        <v>2431</v>
      </c>
      <c r="U1606" s="70" t="s">
        <v>2431</v>
      </c>
      <c r="V1606" s="70" t="s">
        <v>2431</v>
      </c>
      <c r="W1606" s="44" t="str">
        <f t="shared" si="400"/>
        <v>"RESET"</v>
      </c>
      <c r="X1606" s="25" t="str">
        <f t="shared" si="401"/>
        <v>RESET</v>
      </c>
      <c r="Y1606" s="1">
        <f t="shared" si="402"/>
        <v>1568</v>
      </c>
      <c r="Z1606" t="str">
        <f t="shared" si="403"/>
        <v>ITM_RESET</v>
      </c>
      <c r="AA1606" s="158" t="str">
        <f>IF(ISNA(VLOOKUP(X1606,Sheet2!J:J,1,0)),"//","")</f>
        <v>//</v>
      </c>
      <c r="AC1606" s="108" t="str">
        <f t="shared" si="404"/>
        <v>RESET</v>
      </c>
      <c r="AD1606" t="b">
        <f t="shared" si="405"/>
        <v>1</v>
      </c>
    </row>
    <row r="1607" spans="1:30">
      <c r="A1607" s="56">
        <f t="shared" si="406"/>
        <v>1607</v>
      </c>
      <c r="B1607" s="55">
        <f t="shared" si="407"/>
        <v>1569</v>
      </c>
      <c r="C1607" s="59" t="s">
        <v>3901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4241</v>
      </c>
      <c r="L1607" s="67"/>
      <c r="M1607" s="63" t="s">
        <v>1993</v>
      </c>
      <c r="N1607" s="13"/>
      <c r="O1607"/>
      <c r="P1607" t="str">
        <f t="shared" si="408"/>
        <v/>
      </c>
      <c r="Q1607" t="str">
        <f>IF(ISNA(VLOOKUP(AC1607,#REF!,1)),"//","")</f>
        <v/>
      </c>
      <c r="R1607"/>
      <c r="S1607" s="43">
        <f t="shared" ref="S1607:S1670" si="409">IF(X1607&lt;&gt;"",S1606+1,S1606)</f>
        <v>411</v>
      </c>
      <c r="T1607" s="92" t="s">
        <v>2893</v>
      </c>
      <c r="U1607" s="70" t="s">
        <v>2431</v>
      </c>
      <c r="V1607" s="70" t="s">
        <v>2431</v>
      </c>
      <c r="W1607" s="44" t="str">
        <f t="shared" ref="W1607:W1670" si="41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1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12">B1607</f>
        <v>1569</v>
      </c>
      <c r="Z1607" t="str">
        <f t="shared" ref="Z1607:Z1670" si="413">M1607</f>
        <v>ITM_REtoCX</v>
      </c>
      <c r="AA1607" s="158" t="str">
        <f>IF(ISNA(VLOOKUP(X1607,Sheet2!J:J,1,0)),"//","")</f>
        <v>//</v>
      </c>
      <c r="AC1607" s="108" t="str">
        <f t="shared" ref="AC1607:AC1670" si="41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15">X1607=AC1607</f>
        <v>1</v>
      </c>
    </row>
    <row r="1608" spans="1:30">
      <c r="A1608" s="56">
        <f t="shared" si="406"/>
        <v>1608</v>
      </c>
      <c r="B1608" s="55">
        <f t="shared" si="407"/>
        <v>1570</v>
      </c>
      <c r="C1608" s="59" t="s">
        <v>3902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4241</v>
      </c>
      <c r="L1608" s="67"/>
      <c r="M1608" s="63" t="s">
        <v>1994</v>
      </c>
      <c r="N1608" s="13"/>
      <c r="O1608"/>
      <c r="P1608" t="str">
        <f t="shared" si="408"/>
        <v/>
      </c>
      <c r="Q1608" t="str">
        <f>IF(ISNA(VLOOKUP(AC1608,#REF!,1)),"//","")</f>
        <v/>
      </c>
      <c r="R1608"/>
      <c r="S1608" s="43">
        <f t="shared" si="409"/>
        <v>412</v>
      </c>
      <c r="T1608" s="92" t="s">
        <v>2893</v>
      </c>
      <c r="U1608" s="70" t="s">
        <v>2431</v>
      </c>
      <c r="V1608" s="70" t="s">
        <v>2431</v>
      </c>
      <c r="W1608" s="44" t="str">
        <f t="shared" si="410"/>
        <v>"RE" STD_LEFT_RIGHT_ARROWS "IM"</v>
      </c>
      <c r="X1608" s="25" t="str">
        <f t="shared" si="411"/>
        <v>RE&lt;&gt;IM</v>
      </c>
      <c r="Y1608" s="1">
        <f t="shared" si="412"/>
        <v>1570</v>
      </c>
      <c r="Z1608" t="str">
        <f t="shared" si="413"/>
        <v>ITM_REexIM</v>
      </c>
      <c r="AA1608" s="158" t="str">
        <f>IF(ISNA(VLOOKUP(X1608,Sheet2!J:J,1,0)),"//","")</f>
        <v/>
      </c>
      <c r="AC1608" s="108" t="str">
        <f t="shared" si="414"/>
        <v>RE&lt;&gt;IM</v>
      </c>
      <c r="AD1608" t="b">
        <f t="shared" si="415"/>
        <v>1</v>
      </c>
    </row>
    <row r="1609" spans="1:30">
      <c r="A1609" s="56">
        <f t="shared" si="406"/>
        <v>1609</v>
      </c>
      <c r="B1609" s="55">
        <f t="shared" si="407"/>
        <v>1571</v>
      </c>
      <c r="C1609" s="59" t="s">
        <v>4565</v>
      </c>
      <c r="D1609" s="59" t="s">
        <v>4567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4241</v>
      </c>
      <c r="L1609" s="67"/>
      <c r="M1609" s="63" t="s">
        <v>2000</v>
      </c>
      <c r="N1609" s="13"/>
      <c r="O1609"/>
      <c r="P1609" t="str">
        <f t="shared" si="408"/>
        <v/>
      </c>
      <c r="Q1609" t="str">
        <f>IF(ISNA(VLOOKUP(AC1609,#REF!,1)),"//","")</f>
        <v/>
      </c>
      <c r="R1609"/>
      <c r="S1609" s="43">
        <f t="shared" si="409"/>
        <v>413</v>
      </c>
      <c r="T1609" s="92" t="s">
        <v>2431</v>
      </c>
      <c r="U1609" s="70" t="s">
        <v>2431</v>
      </c>
      <c r="V1609" s="70" t="s">
        <v>2431</v>
      </c>
      <c r="W1609" s="44" t="str">
        <f t="shared" si="410"/>
        <v>"RMODE"</v>
      </c>
      <c r="X1609" s="25" t="str">
        <f t="shared" si="411"/>
        <v>RMODE</v>
      </c>
      <c r="Y1609" s="1">
        <f t="shared" si="412"/>
        <v>1571</v>
      </c>
      <c r="Z1609" t="str">
        <f t="shared" si="413"/>
        <v>ITM_RM</v>
      </c>
      <c r="AA1609" s="158" t="str">
        <f>IF(ISNA(VLOOKUP(X1609,Sheet2!J:J,1,0)),"//","")</f>
        <v>//</v>
      </c>
      <c r="AC1609" s="108" t="str">
        <f t="shared" si="414"/>
        <v>RMODE</v>
      </c>
      <c r="AD1609" t="b">
        <f t="shared" si="415"/>
        <v>1</v>
      </c>
    </row>
    <row r="1610" spans="1:30">
      <c r="A1610" s="56">
        <f t="shared" ref="A1610:A1673" si="416">IF(B1610=INT(B1610),ROW(),"")</f>
        <v>1610</v>
      </c>
      <c r="B1610" s="55">
        <f t="shared" ref="B1610:B1673" si="417">IF(AND(MID(C1610,2,1)&lt;&gt;"/",MID(C1610,1,1)="/"),INT(B1609)+1,B1609+0.01)</f>
        <v>1572</v>
      </c>
      <c r="C1610" s="59" t="s">
        <v>3903</v>
      </c>
      <c r="D1610" s="69" t="s">
        <v>3043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4241</v>
      </c>
      <c r="L1610" s="67"/>
      <c r="M1610" s="63" t="s">
        <v>2001</v>
      </c>
      <c r="N1610" s="13"/>
      <c r="O1610"/>
      <c r="P1610" t="str">
        <f t="shared" si="408"/>
        <v/>
      </c>
      <c r="Q1610" t="str">
        <f>IF(ISNA(VLOOKUP(AC1610,#REF!,1)),"//","")</f>
        <v/>
      </c>
      <c r="R1610"/>
      <c r="S1610" s="43">
        <f t="shared" si="409"/>
        <v>414</v>
      </c>
      <c r="T1610" s="92" t="s">
        <v>2910</v>
      </c>
      <c r="U1610" s="70" t="s">
        <v>2431</v>
      </c>
      <c r="V1610" s="70" t="s">
        <v>2431</v>
      </c>
      <c r="W1610" s="44" t="str">
        <f t="shared" si="410"/>
        <v>"RMODE?"</v>
      </c>
      <c r="X1610" s="25" t="str">
        <f t="shared" si="411"/>
        <v>RMODE?</v>
      </c>
      <c r="Y1610" s="1">
        <f t="shared" si="412"/>
        <v>1572</v>
      </c>
      <c r="Z1610" t="str">
        <f t="shared" si="413"/>
        <v>ITM_RMQ</v>
      </c>
      <c r="AA1610" s="158" t="str">
        <f>IF(ISNA(VLOOKUP(X1610,Sheet2!J:J,1,0)),"//","")</f>
        <v>//</v>
      </c>
      <c r="AC1610" s="108" t="str">
        <f t="shared" si="414"/>
        <v>RMODE?</v>
      </c>
      <c r="AD1610" t="b">
        <f t="shared" si="415"/>
        <v>1</v>
      </c>
    </row>
    <row r="1611" spans="1:30" s="17" customFormat="1">
      <c r="A1611" s="56">
        <f t="shared" si="416"/>
        <v>1611</v>
      </c>
      <c r="B1611" s="55">
        <f t="shared" si="417"/>
        <v>1573</v>
      </c>
      <c r="C1611" s="220" t="s">
        <v>4986</v>
      </c>
      <c r="D1611" s="220" t="s">
        <v>12</v>
      </c>
      <c r="E1611" s="221" t="s">
        <v>4987</v>
      </c>
      <c r="F1611" s="221" t="s">
        <v>4987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4241</v>
      </c>
      <c r="L1611" s="223"/>
      <c r="M1611" s="224" t="s">
        <v>4985</v>
      </c>
      <c r="N1611" s="224"/>
      <c r="O1611" s="223"/>
      <c r="P1611" s="223" t="str">
        <f t="shared" si="408"/>
        <v/>
      </c>
      <c r="Q1611" s="223" t="str">
        <f>IF(ISNA(VLOOKUP(AC1611,#REF!,1)),"//","")</f>
        <v/>
      </c>
      <c r="R1611" s="223"/>
      <c r="S1611" s="43">
        <f t="shared" si="409"/>
        <v>415</v>
      </c>
      <c r="T1611" s="219" t="s">
        <v>2431</v>
      </c>
      <c r="U1611" s="225" t="s">
        <v>2431</v>
      </c>
      <c r="V1611" s="225" t="s">
        <v>2431</v>
      </c>
      <c r="W1611" s="44" t="str">
        <f t="shared" si="410"/>
        <v>"DSP"</v>
      </c>
      <c r="X1611" s="25" t="str">
        <f t="shared" si="411"/>
        <v>DSP</v>
      </c>
      <c r="Y1611" s="1">
        <f t="shared" si="412"/>
        <v>1573</v>
      </c>
      <c r="Z1611" t="str">
        <f t="shared" si="413"/>
        <v>ITM_DSP</v>
      </c>
      <c r="AA1611" s="158" t="str">
        <f>IF(ISNA(VLOOKUP(X1611,Sheet2!J:J,1,0)),"//","")</f>
        <v>//</v>
      </c>
      <c r="AC1611" s="108" t="str">
        <f t="shared" si="414"/>
        <v>DSP</v>
      </c>
      <c r="AD1611" t="b">
        <f t="shared" si="415"/>
        <v>1</v>
      </c>
    </row>
    <row r="1612" spans="1:30">
      <c r="A1612" s="56">
        <f t="shared" si="416"/>
        <v>1612</v>
      </c>
      <c r="B1612" s="55">
        <f t="shared" si="417"/>
        <v>1574</v>
      </c>
      <c r="C1612" s="59" t="s">
        <v>4967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4241</v>
      </c>
      <c r="L1612" s="67"/>
      <c r="M1612" s="63" t="s">
        <v>2003</v>
      </c>
      <c r="N1612" s="13"/>
      <c r="O1612"/>
      <c r="P1612" t="str">
        <f t="shared" si="408"/>
        <v/>
      </c>
      <c r="Q1612" t="str">
        <f>IF(ISNA(VLOOKUP(AC1612,#REF!,1)),"//","")</f>
        <v/>
      </c>
      <c r="R1612"/>
      <c r="S1612" s="43">
        <f t="shared" si="409"/>
        <v>416</v>
      </c>
      <c r="T1612" s="92" t="s">
        <v>2431</v>
      </c>
      <c r="U1612" s="70" t="s">
        <v>2431</v>
      </c>
      <c r="V1612" s="70" t="s">
        <v>2431</v>
      </c>
      <c r="W1612" s="44" t="str">
        <f t="shared" si="410"/>
        <v>"RNORM"</v>
      </c>
      <c r="X1612" s="25" t="str">
        <f t="shared" si="411"/>
        <v>RNORM</v>
      </c>
      <c r="Y1612" s="1">
        <f t="shared" si="412"/>
        <v>1574</v>
      </c>
      <c r="Z1612" t="str">
        <f t="shared" si="413"/>
        <v>ITM_RNORM</v>
      </c>
      <c r="AA1612" s="158" t="str">
        <f>IF(ISNA(VLOOKUP(X1612,Sheet2!J:J,1,0)),"//","")</f>
        <v>//</v>
      </c>
      <c r="AC1612" s="108" t="str">
        <f t="shared" si="414"/>
        <v>RNORM</v>
      </c>
      <c r="AD1612" t="b">
        <f t="shared" si="415"/>
        <v>1</v>
      </c>
    </row>
    <row r="1613" spans="1:30" s="126" customFormat="1">
      <c r="A1613" s="56">
        <f t="shared" si="416"/>
        <v>1613</v>
      </c>
      <c r="B1613" s="55">
        <f t="shared" si="417"/>
        <v>1575</v>
      </c>
      <c r="C1613" s="122" t="s">
        <v>3727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4241</v>
      </c>
      <c r="M1613" s="18" t="s">
        <v>1710</v>
      </c>
      <c r="N1613" s="18"/>
      <c r="P1613" s="126" t="str">
        <f t="shared" si="408"/>
        <v/>
      </c>
      <c r="Q1613" s="126" t="str">
        <f>IF(ISNA(VLOOKUP(AC1613,#REF!,1)),"//","")</f>
        <v/>
      </c>
      <c r="S1613" s="43">
        <f t="shared" si="409"/>
        <v>417</v>
      </c>
      <c r="T1613" s="121" t="s">
        <v>2889</v>
      </c>
      <c r="U1613" s="124" t="s">
        <v>2431</v>
      </c>
      <c r="V1613" s="124" t="s">
        <v>2431</v>
      </c>
      <c r="W1613" s="44" t="str">
        <f t="shared" si="410"/>
        <v>"E" STD_SUP_X "-1"</v>
      </c>
      <c r="X1613" s="25" t="str">
        <f t="shared" si="411"/>
        <v>E^X-1</v>
      </c>
      <c r="Y1613" s="1">
        <f t="shared" si="412"/>
        <v>1575</v>
      </c>
      <c r="Z1613" t="str">
        <f t="shared" si="413"/>
        <v>ITM_EX1</v>
      </c>
      <c r="AA1613" s="158" t="str">
        <f>IF(ISNA(VLOOKUP(X1613,Sheet2!J:J,1,0)),"//","")</f>
        <v/>
      </c>
      <c r="AC1613" s="108" t="str">
        <f t="shared" si="414"/>
        <v>E^X-1</v>
      </c>
      <c r="AD1613" t="b">
        <f t="shared" si="415"/>
        <v>1</v>
      </c>
    </row>
    <row r="1614" spans="1:30">
      <c r="A1614" s="56">
        <f t="shared" si="416"/>
        <v>1614</v>
      </c>
      <c r="B1614" s="55">
        <f t="shared" si="417"/>
        <v>1576</v>
      </c>
      <c r="C1614" s="61" t="s">
        <v>3906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4241</v>
      </c>
      <c r="L1614" s="67"/>
      <c r="M1614" s="63" t="s">
        <v>2005</v>
      </c>
      <c r="N1614" s="13"/>
      <c r="O1614"/>
      <c r="P1614" t="str">
        <f t="shared" si="408"/>
        <v/>
      </c>
      <c r="Q1614" t="str">
        <f>IF(ISNA(VLOOKUP(AC1614,#REF!,1)),"//","")</f>
        <v/>
      </c>
      <c r="R1614"/>
      <c r="S1614" s="43">
        <f t="shared" si="409"/>
        <v>417</v>
      </c>
      <c r="T1614" s="92" t="s">
        <v>2431</v>
      </c>
      <c r="U1614" s="70" t="s">
        <v>2817</v>
      </c>
      <c r="V1614" s="70" t="s">
        <v>2431</v>
      </c>
      <c r="W1614" s="44" t="str">
        <f t="shared" si="410"/>
        <v/>
      </c>
      <c r="X1614" s="25" t="str">
        <f t="shared" si="411"/>
        <v/>
      </c>
      <c r="Y1614" s="1">
        <f t="shared" si="412"/>
        <v>1576</v>
      </c>
      <c r="Z1614" t="str">
        <f t="shared" si="413"/>
        <v>ITM_ROUNDI</v>
      </c>
      <c r="AA1614" s="158" t="str">
        <f>IF(ISNA(VLOOKUP(X1614,Sheet2!J:J,1,0)),"//","")</f>
        <v/>
      </c>
      <c r="AC1614" s="108" t="str">
        <f t="shared" si="414"/>
        <v/>
      </c>
      <c r="AD1614" t="b">
        <f t="shared" si="415"/>
        <v>1</v>
      </c>
    </row>
    <row r="1615" spans="1:30">
      <c r="A1615" s="56">
        <f t="shared" si="416"/>
        <v>1615</v>
      </c>
      <c r="B1615" s="55">
        <f t="shared" si="417"/>
        <v>1577</v>
      </c>
      <c r="C1615" s="61" t="s">
        <v>4566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4241</v>
      </c>
      <c r="L1615" s="67"/>
      <c r="M1615" s="63" t="s">
        <v>2008</v>
      </c>
      <c r="N1615" s="13"/>
      <c r="O1615"/>
      <c r="P1615" t="str">
        <f t="shared" si="408"/>
        <v/>
      </c>
      <c r="Q1615" t="str">
        <f>IF(ISNA(VLOOKUP(AC1615,#REF!,1)),"//","")</f>
        <v/>
      </c>
      <c r="R1615"/>
      <c r="S1615" s="43">
        <f t="shared" si="409"/>
        <v>418</v>
      </c>
      <c r="T1615" s="92" t="s">
        <v>2431</v>
      </c>
      <c r="U1615" s="70" t="s">
        <v>2431</v>
      </c>
      <c r="V1615" s="70" t="s">
        <v>2431</v>
      </c>
      <c r="W1615" s="44" t="str">
        <f t="shared" si="410"/>
        <v>"RSD"</v>
      </c>
      <c r="X1615" s="25" t="str">
        <f t="shared" si="411"/>
        <v>RSD</v>
      </c>
      <c r="Y1615" s="1">
        <f t="shared" si="412"/>
        <v>1577</v>
      </c>
      <c r="Z1615" t="str">
        <f t="shared" si="413"/>
        <v>ITM_RSD</v>
      </c>
      <c r="AA1615" s="158" t="str">
        <f>IF(ISNA(VLOOKUP(X1615,Sheet2!J:J,1,0)),"//","")</f>
        <v>//</v>
      </c>
      <c r="AC1615" s="108" t="str">
        <f t="shared" si="414"/>
        <v>RSD</v>
      </c>
      <c r="AD1615" t="b">
        <f t="shared" si="415"/>
        <v>1</v>
      </c>
    </row>
    <row r="1616" spans="1:30">
      <c r="A1616" s="56">
        <f t="shared" si="416"/>
        <v>1616</v>
      </c>
      <c r="B1616" s="55">
        <f t="shared" si="417"/>
        <v>1578</v>
      </c>
      <c r="C1616" s="59" t="s">
        <v>4968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4241</v>
      </c>
      <c r="L1616" s="67"/>
      <c r="M1616" s="63" t="s">
        <v>2009</v>
      </c>
      <c r="N1616" s="13"/>
      <c r="O1616"/>
      <c r="P1616" t="str">
        <f t="shared" si="408"/>
        <v/>
      </c>
      <c r="Q1616" t="str">
        <f>IF(ISNA(VLOOKUP(AC1616,#REF!,1)),"//","")</f>
        <v/>
      </c>
      <c r="R1616"/>
      <c r="S1616" s="43">
        <f t="shared" si="409"/>
        <v>419</v>
      </c>
      <c r="T1616" s="92" t="s">
        <v>2431</v>
      </c>
      <c r="U1616" s="70" t="s">
        <v>2431</v>
      </c>
      <c r="V1616" s="70" t="s">
        <v>2431</v>
      </c>
      <c r="W1616" s="44" t="str">
        <f t="shared" si="410"/>
        <v>"RSUM"</v>
      </c>
      <c r="X1616" s="25" t="str">
        <f t="shared" si="411"/>
        <v>RSUM</v>
      </c>
      <c r="Y1616" s="1">
        <f t="shared" si="412"/>
        <v>1578</v>
      </c>
      <c r="Z1616" t="str">
        <f t="shared" si="413"/>
        <v>ITM_RSUM</v>
      </c>
      <c r="AA1616" s="158" t="str">
        <f>IF(ISNA(VLOOKUP(X1616,Sheet2!J:J,1,0)),"//","")</f>
        <v>//</v>
      </c>
      <c r="AC1616" s="108" t="str">
        <f t="shared" si="414"/>
        <v>RSUM</v>
      </c>
      <c r="AD1616" t="b">
        <f t="shared" si="415"/>
        <v>1</v>
      </c>
    </row>
    <row r="1617" spans="1:30">
      <c r="A1617" s="56">
        <f t="shared" si="416"/>
        <v>1617</v>
      </c>
      <c r="B1617" s="55">
        <f t="shared" si="417"/>
        <v>1579</v>
      </c>
      <c r="C1617" s="59" t="s">
        <v>4057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4241</v>
      </c>
      <c r="L1617" s="67"/>
      <c r="M1617" s="63" t="s">
        <v>2011</v>
      </c>
      <c r="N1617" s="13"/>
      <c r="O1617"/>
      <c r="P1617" t="str">
        <f t="shared" si="408"/>
        <v/>
      </c>
      <c r="Q1617" t="str">
        <f>IF(ISNA(VLOOKUP(AC1617,#REF!,1)),"//","")</f>
        <v/>
      </c>
      <c r="R1617"/>
      <c r="S1617" s="43">
        <f t="shared" si="409"/>
        <v>419</v>
      </c>
      <c r="T1617" s="92" t="s">
        <v>2431</v>
      </c>
      <c r="U1617" s="70" t="s">
        <v>2817</v>
      </c>
      <c r="V1617" s="70" t="s">
        <v>2431</v>
      </c>
      <c r="W1617" s="44" t="str">
        <f t="shared" si="410"/>
        <v/>
      </c>
      <c r="X1617" s="25" t="str">
        <f t="shared" si="411"/>
        <v/>
      </c>
      <c r="Y1617" s="1">
        <f t="shared" si="412"/>
        <v>1579</v>
      </c>
      <c r="Z1617" t="str">
        <f t="shared" si="413"/>
        <v>ITM_RTNP1</v>
      </c>
      <c r="AA1617" s="158" t="str">
        <f>IF(ISNA(VLOOKUP(X1617,Sheet2!J:J,1,0)),"//","")</f>
        <v/>
      </c>
      <c r="AC1617" s="108" t="str">
        <f t="shared" si="414"/>
        <v/>
      </c>
      <c r="AD1617" t="b">
        <f t="shared" si="415"/>
        <v>1</v>
      </c>
    </row>
    <row r="1618" spans="1:30">
      <c r="A1618" s="56">
        <f t="shared" si="416"/>
        <v>1618</v>
      </c>
      <c r="B1618" s="55">
        <f t="shared" si="417"/>
        <v>1580</v>
      </c>
      <c r="C1618" s="59" t="s">
        <v>5074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4241</v>
      </c>
      <c r="L1618" s="67"/>
      <c r="M1618" s="63" t="s">
        <v>2012</v>
      </c>
      <c r="N1618" s="13"/>
      <c r="O1618"/>
      <c r="P1618" t="str">
        <f t="shared" si="408"/>
        <v/>
      </c>
      <c r="Q1618" t="str">
        <f>IF(ISNA(VLOOKUP(AC1618,#REF!,1)),"//","")</f>
        <v/>
      </c>
      <c r="R1618"/>
      <c r="S1618" s="43">
        <f t="shared" si="409"/>
        <v>420</v>
      </c>
      <c r="T1618" s="92" t="s">
        <v>2431</v>
      </c>
      <c r="U1618" s="70" t="s">
        <v>2431</v>
      </c>
      <c r="V1618" s="70" t="s">
        <v>2431</v>
      </c>
      <c r="W1618" s="44" t="str">
        <f t="shared" si="410"/>
        <v>"R-CLR"</v>
      </c>
      <c r="X1618" s="25" t="str">
        <f t="shared" si="411"/>
        <v>R-CLR</v>
      </c>
      <c r="Y1618" s="1">
        <f t="shared" si="412"/>
        <v>1580</v>
      </c>
      <c r="Z1618" t="str">
        <f t="shared" si="413"/>
        <v>ITM_R_CLR</v>
      </c>
      <c r="AA1618" s="158" t="str">
        <f>IF(ISNA(VLOOKUP(X1618,Sheet2!J:J,1,0)),"//","")</f>
        <v>//</v>
      </c>
      <c r="AC1618" s="108" t="str">
        <f t="shared" si="414"/>
        <v>R-CLR</v>
      </c>
      <c r="AD1618" t="b">
        <f t="shared" si="415"/>
        <v>1</v>
      </c>
    </row>
    <row r="1619" spans="1:30">
      <c r="A1619" s="56">
        <f t="shared" si="416"/>
        <v>1619</v>
      </c>
      <c r="B1619" s="55">
        <f t="shared" si="417"/>
        <v>1581</v>
      </c>
      <c r="C1619" s="59" t="s">
        <v>5075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4241</v>
      </c>
      <c r="L1619" s="67"/>
      <c r="M1619" s="63" t="s">
        <v>2013</v>
      </c>
      <c r="N1619" s="13"/>
      <c r="O1619"/>
      <c r="P1619" t="str">
        <f t="shared" si="408"/>
        <v/>
      </c>
      <c r="Q1619" t="str">
        <f>IF(ISNA(VLOOKUP(AC1619,#REF!,1)),"//","")</f>
        <v/>
      </c>
      <c r="R1619"/>
      <c r="S1619" s="43">
        <f t="shared" si="409"/>
        <v>421</v>
      </c>
      <c r="T1619" s="92" t="s">
        <v>2431</v>
      </c>
      <c r="U1619" s="70" t="s">
        <v>2431</v>
      </c>
      <c r="V1619" s="70" t="s">
        <v>2431</v>
      </c>
      <c r="W1619" s="44" t="str">
        <f t="shared" si="410"/>
        <v>"R-COPY"</v>
      </c>
      <c r="X1619" s="25" t="str">
        <f t="shared" si="411"/>
        <v>R-COPY</v>
      </c>
      <c r="Y1619" s="1">
        <f t="shared" si="412"/>
        <v>1581</v>
      </c>
      <c r="Z1619" t="str">
        <f t="shared" si="413"/>
        <v>ITM_R_COPY</v>
      </c>
      <c r="AA1619" s="158" t="str">
        <f>IF(ISNA(VLOOKUP(X1619,Sheet2!J:J,1,0)),"//","")</f>
        <v>//</v>
      </c>
      <c r="AC1619" s="108" t="str">
        <f t="shared" si="414"/>
        <v>R-COPY</v>
      </c>
      <c r="AD1619" t="b">
        <f t="shared" si="415"/>
        <v>1</v>
      </c>
    </row>
    <row r="1620" spans="1:30">
      <c r="A1620" s="56">
        <f t="shared" si="416"/>
        <v>1620</v>
      </c>
      <c r="B1620" s="55">
        <f t="shared" si="417"/>
        <v>1582</v>
      </c>
      <c r="C1620" s="59" t="s">
        <v>5076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4241</v>
      </c>
      <c r="L1620" s="67"/>
      <c r="M1620" s="63" t="s">
        <v>2014</v>
      </c>
      <c r="N1620" s="13"/>
      <c r="O1620"/>
      <c r="P1620" t="str">
        <f t="shared" si="408"/>
        <v/>
      </c>
      <c r="Q1620" t="str">
        <f>IF(ISNA(VLOOKUP(AC1620,#REF!,1)),"//","")</f>
        <v/>
      </c>
      <c r="R1620"/>
      <c r="S1620" s="43">
        <f t="shared" si="409"/>
        <v>422</v>
      </c>
      <c r="T1620" s="92" t="s">
        <v>2431</v>
      </c>
      <c r="U1620" s="70" t="s">
        <v>2431</v>
      </c>
      <c r="V1620" s="70" t="s">
        <v>2431</v>
      </c>
      <c r="W1620" s="44" t="str">
        <f t="shared" si="410"/>
        <v>"R-SORT"</v>
      </c>
      <c r="X1620" s="25" t="str">
        <f t="shared" si="411"/>
        <v>R-SORT</v>
      </c>
      <c r="Y1620" s="1">
        <f t="shared" si="412"/>
        <v>1582</v>
      </c>
      <c r="Z1620" t="str">
        <f t="shared" si="413"/>
        <v>ITM_R_SORT</v>
      </c>
      <c r="AA1620" s="158" t="str">
        <f>IF(ISNA(VLOOKUP(X1620,Sheet2!J:J,1,0)),"//","")</f>
        <v>//</v>
      </c>
      <c r="AC1620" s="108" t="str">
        <f t="shared" si="414"/>
        <v>R-SORT</v>
      </c>
      <c r="AD1620" t="b">
        <f t="shared" si="415"/>
        <v>1</v>
      </c>
    </row>
    <row r="1621" spans="1:30">
      <c r="A1621" s="56">
        <f t="shared" si="416"/>
        <v>1621</v>
      </c>
      <c r="B1621" s="55">
        <f t="shared" si="417"/>
        <v>1583</v>
      </c>
      <c r="C1621" s="59" t="s">
        <v>5077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4241</v>
      </c>
      <c r="L1621" s="67"/>
      <c r="M1621" s="63" t="s">
        <v>2015</v>
      </c>
      <c r="N1621" s="13"/>
      <c r="O1621"/>
      <c r="P1621" t="str">
        <f t="shared" si="408"/>
        <v/>
      </c>
      <c r="Q1621" t="str">
        <f>IF(ISNA(VLOOKUP(AC1621,#REF!,1)),"//","")</f>
        <v/>
      </c>
      <c r="R1621"/>
      <c r="S1621" s="43">
        <f t="shared" si="409"/>
        <v>423</v>
      </c>
      <c r="T1621" s="92" t="s">
        <v>2431</v>
      </c>
      <c r="U1621" s="70" t="s">
        <v>2431</v>
      </c>
      <c r="V1621" s="70" t="s">
        <v>2431</v>
      </c>
      <c r="W1621" s="44" t="str">
        <f t="shared" si="410"/>
        <v>"R-SWAP"</v>
      </c>
      <c r="X1621" s="25" t="str">
        <f t="shared" si="411"/>
        <v>R-SWAP</v>
      </c>
      <c r="Y1621" s="1">
        <f t="shared" si="412"/>
        <v>1583</v>
      </c>
      <c r="Z1621" t="str">
        <f t="shared" si="413"/>
        <v>ITM_R_SWAP</v>
      </c>
      <c r="AA1621" s="158" t="str">
        <f>IF(ISNA(VLOOKUP(X1621,Sheet2!J:J,1,0)),"//","")</f>
        <v>//</v>
      </c>
      <c r="AC1621" s="108" t="str">
        <f t="shared" si="414"/>
        <v>R-SWAP</v>
      </c>
      <c r="AD1621" t="b">
        <f t="shared" si="415"/>
        <v>1</v>
      </c>
    </row>
    <row r="1622" spans="1:30">
      <c r="A1622" s="56">
        <f t="shared" si="416"/>
        <v>1622</v>
      </c>
      <c r="B1622" s="55">
        <f t="shared" si="417"/>
        <v>1584</v>
      </c>
      <c r="C1622" s="59" t="s">
        <v>5038</v>
      </c>
      <c r="D1622" s="59" t="s">
        <v>7</v>
      </c>
      <c r="E1622" s="65" t="s">
        <v>5039</v>
      </c>
      <c r="F1622" s="65" t="s">
        <v>5039</v>
      </c>
      <c r="G1622" s="190">
        <v>0</v>
      </c>
      <c r="H1622" s="190">
        <v>0</v>
      </c>
      <c r="I1622" s="174" t="s">
        <v>3</v>
      </c>
      <c r="J1622" s="65" t="s">
        <v>1549</v>
      </c>
      <c r="K1622" s="66" t="s">
        <v>4241</v>
      </c>
      <c r="L1622" s="67"/>
      <c r="M1622" s="63" t="s">
        <v>5064</v>
      </c>
      <c r="N1622" s="13"/>
      <c r="O1622"/>
      <c r="P1622" t="str">
        <f t="shared" si="408"/>
        <v/>
      </c>
      <c r="Q1622" t="str">
        <f>IF(ISNA(VLOOKUP(AC1622,#REF!,1)),"//","")</f>
        <v/>
      </c>
      <c r="R1622"/>
      <c r="S1622" s="43">
        <f t="shared" si="409"/>
        <v>424</v>
      </c>
      <c r="T1622" s="92" t="s">
        <v>2431</v>
      </c>
      <c r="U1622" s="70" t="s">
        <v>2431</v>
      </c>
      <c r="V1622" s="70" t="s">
        <v>2431</v>
      </c>
      <c r="W1622" s="44" t="str">
        <f t="shared" si="410"/>
        <v>STD_PSI "(U,M)"</v>
      </c>
      <c r="X1622" s="25" t="str">
        <f t="shared" si="411"/>
        <v>PSI(U,M)</v>
      </c>
      <c r="Y1622" s="1">
        <f t="shared" si="412"/>
        <v>1584</v>
      </c>
      <c r="Z1622" t="str">
        <f t="shared" si="413"/>
        <v>ITM_am</v>
      </c>
      <c r="AA1622" s="158" t="str">
        <f>IF(ISNA(VLOOKUP(X1622,Sheet2!J:J,1,0)),"//","")</f>
        <v>//</v>
      </c>
      <c r="AC1622" s="108" t="str">
        <f t="shared" si="414"/>
        <v>PSI(U,M)</v>
      </c>
      <c r="AD1622" t="b">
        <f t="shared" si="415"/>
        <v>1</v>
      </c>
    </row>
    <row r="1623" spans="1:30">
      <c r="A1623" s="56">
        <f t="shared" si="416"/>
        <v>1623</v>
      </c>
      <c r="B1623" s="55">
        <f t="shared" si="417"/>
        <v>1585</v>
      </c>
      <c r="C1623" s="59" t="s">
        <v>3908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4241</v>
      </c>
      <c r="L1623" s="67"/>
      <c r="M1623" s="63" t="s">
        <v>3658</v>
      </c>
      <c r="N1623" s="13"/>
      <c r="O1623"/>
      <c r="P1623" t="str">
        <f t="shared" si="408"/>
        <v/>
      </c>
      <c r="Q1623" t="str">
        <f>IF(ISNA(VLOOKUP(AC1623,#REF!,1)),"//","")</f>
        <v/>
      </c>
      <c r="R1623"/>
      <c r="S1623" s="43">
        <f t="shared" si="409"/>
        <v>425</v>
      </c>
      <c r="T1623" s="92"/>
      <c r="U1623" s="70"/>
      <c r="V1623" s="70"/>
      <c r="W1623" s="44" t="str">
        <f t="shared" si="410"/>
        <v>"S"</v>
      </c>
      <c r="X1623" s="25" t="str">
        <f t="shared" si="411"/>
        <v>S</v>
      </c>
      <c r="Y1623" s="1">
        <f t="shared" si="412"/>
        <v>1585</v>
      </c>
      <c r="Z1623" t="str">
        <f t="shared" si="413"/>
        <v>ITM_STDDEVWEIGHTED</v>
      </c>
      <c r="AA1623" s="158" t="str">
        <f>IF(ISNA(VLOOKUP(X1623,Sheet2!J:J,1,0)),"//","")</f>
        <v>//</v>
      </c>
      <c r="AC1623" s="108" t="str">
        <f t="shared" si="414"/>
        <v>S</v>
      </c>
      <c r="AD1623" t="b">
        <f t="shared" si="415"/>
        <v>1</v>
      </c>
    </row>
    <row r="1624" spans="1:30">
      <c r="A1624" s="56">
        <f t="shared" si="416"/>
        <v>1624</v>
      </c>
      <c r="B1624" s="55">
        <f t="shared" si="417"/>
        <v>1586</v>
      </c>
      <c r="C1624" s="59" t="s">
        <v>3909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4241</v>
      </c>
      <c r="L1624" s="67"/>
      <c r="M1624" s="63" t="s">
        <v>2024</v>
      </c>
      <c r="N1624" s="13"/>
      <c r="O1624"/>
      <c r="P1624" t="str">
        <f t="shared" si="408"/>
        <v/>
      </c>
      <c r="Q1624" t="str">
        <f>IF(ISNA(VLOOKUP(AC1624,#REF!,1)),"//","")</f>
        <v/>
      </c>
      <c r="R1624"/>
      <c r="S1624" s="43">
        <f t="shared" si="409"/>
        <v>426</v>
      </c>
      <c r="T1624" s="92" t="s">
        <v>2431</v>
      </c>
      <c r="U1624" s="70" t="s">
        <v>2431</v>
      </c>
      <c r="V1624" s="70" t="s">
        <v>2431</v>
      </c>
      <c r="W1624" s="44" t="str">
        <f t="shared" si="410"/>
        <v>"SAVE"</v>
      </c>
      <c r="X1624" s="25" t="str">
        <f t="shared" si="411"/>
        <v>SAVE</v>
      </c>
      <c r="Y1624" s="1">
        <f t="shared" si="412"/>
        <v>1586</v>
      </c>
      <c r="Z1624" t="str">
        <f t="shared" si="413"/>
        <v>ITM_SAVE</v>
      </c>
      <c r="AA1624" s="158" t="str">
        <f>IF(ISNA(VLOOKUP(X1624,Sheet2!J:J,1,0)),"//","")</f>
        <v>//</v>
      </c>
      <c r="AC1624" s="108" t="str">
        <f t="shared" si="414"/>
        <v>SAVE</v>
      </c>
      <c r="AD1624" t="b">
        <f t="shared" si="415"/>
        <v>1</v>
      </c>
    </row>
    <row r="1625" spans="1:30">
      <c r="A1625" s="56">
        <f t="shared" si="416"/>
        <v>1625</v>
      </c>
      <c r="B1625" s="55">
        <f t="shared" si="417"/>
        <v>1587</v>
      </c>
      <c r="C1625" s="59" t="s">
        <v>3910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4241</v>
      </c>
      <c r="L1625" s="67"/>
      <c r="M1625" s="63" t="s">
        <v>2027</v>
      </c>
      <c r="N1625" s="13"/>
      <c r="O1625"/>
      <c r="P1625" t="str">
        <f t="shared" si="408"/>
        <v/>
      </c>
      <c r="Q1625" t="str">
        <f>IF(ISNA(VLOOKUP(AC1625,#REF!,1)),"//","")</f>
        <v/>
      </c>
      <c r="R1625"/>
      <c r="S1625" s="43">
        <f t="shared" si="409"/>
        <v>427</v>
      </c>
      <c r="T1625" s="92" t="s">
        <v>2911</v>
      </c>
      <c r="U1625" s="70" t="s">
        <v>2823</v>
      </c>
      <c r="V1625" s="70" t="s">
        <v>2431</v>
      </c>
      <c r="W1625" s="44" t="str">
        <f t="shared" si="410"/>
        <v>"SCI"</v>
      </c>
      <c r="X1625" s="25" t="str">
        <f t="shared" si="411"/>
        <v>SCI</v>
      </c>
      <c r="Y1625" s="1">
        <f t="shared" si="412"/>
        <v>1587</v>
      </c>
      <c r="Z1625" t="str">
        <f t="shared" si="413"/>
        <v>ITM_SCI</v>
      </c>
      <c r="AA1625" s="158" t="str">
        <f>IF(ISNA(VLOOKUP(X1625,Sheet2!J:J,1,0)),"//","")</f>
        <v/>
      </c>
      <c r="AC1625" s="108" t="str">
        <f t="shared" si="414"/>
        <v>SCI</v>
      </c>
      <c r="AD1625" t="b">
        <f t="shared" si="415"/>
        <v>1</v>
      </c>
    </row>
    <row r="1626" spans="1:30">
      <c r="A1626" s="56">
        <f t="shared" si="416"/>
        <v>1626</v>
      </c>
      <c r="B1626" s="55">
        <f t="shared" si="417"/>
        <v>1588</v>
      </c>
      <c r="C1626" s="59" t="s">
        <v>3911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4241</v>
      </c>
      <c r="L1626" s="67"/>
      <c r="M1626" s="63" t="s">
        <v>2029</v>
      </c>
      <c r="N1626" s="13"/>
      <c r="O1626"/>
      <c r="P1626" t="str">
        <f t="shared" si="408"/>
        <v/>
      </c>
      <c r="Q1626" t="str">
        <f>IF(ISNA(VLOOKUP(AC1626,#REF!,1)),"//","")</f>
        <v/>
      </c>
      <c r="R1626"/>
      <c r="S1626" s="43">
        <f t="shared" si="409"/>
        <v>428</v>
      </c>
      <c r="T1626" s="92" t="s">
        <v>2910</v>
      </c>
      <c r="U1626" s="70" t="s">
        <v>2431</v>
      </c>
      <c r="V1626" s="70" t="s">
        <v>2431</v>
      </c>
      <c r="W1626" s="44" t="str">
        <f t="shared" si="410"/>
        <v>"SDIGS?"</v>
      </c>
      <c r="X1626" s="25" t="str">
        <f t="shared" si="411"/>
        <v>SDIGS?</v>
      </c>
      <c r="Y1626" s="1">
        <f t="shared" si="412"/>
        <v>1588</v>
      </c>
      <c r="Z1626" t="str">
        <f t="shared" si="413"/>
        <v>ITM_SDIGS</v>
      </c>
      <c r="AA1626" s="158" t="str">
        <f>IF(ISNA(VLOOKUP(X1626,Sheet2!J:J,1,0)),"//","")</f>
        <v>//</v>
      </c>
      <c r="AC1626" s="108" t="str">
        <f t="shared" si="414"/>
        <v>SDIGS?</v>
      </c>
      <c r="AD1626" t="b">
        <f t="shared" si="415"/>
        <v>1</v>
      </c>
    </row>
    <row r="1627" spans="1:30">
      <c r="A1627" s="56">
        <f t="shared" si="416"/>
        <v>1627</v>
      </c>
      <c r="B1627" s="55">
        <f t="shared" si="417"/>
        <v>1589</v>
      </c>
      <c r="C1627" s="59" t="s">
        <v>3912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4241</v>
      </c>
      <c r="L1627" s="67"/>
      <c r="M1627" s="63" t="s">
        <v>2033</v>
      </c>
      <c r="N1627" s="13"/>
      <c r="O1627"/>
      <c r="P1627" t="str">
        <f t="shared" si="408"/>
        <v/>
      </c>
      <c r="Q1627" t="str">
        <f>IF(ISNA(VLOOKUP(AC1627,#REF!,1)),"//","")</f>
        <v/>
      </c>
      <c r="R1627"/>
      <c r="S1627" s="43">
        <f t="shared" si="409"/>
        <v>429</v>
      </c>
      <c r="T1627" s="92" t="s">
        <v>2889</v>
      </c>
      <c r="U1627" s="70" t="s">
        <v>2431</v>
      </c>
      <c r="V1627" s="70" t="s">
        <v>2431</v>
      </c>
      <c r="W1627" s="44" t="str">
        <f t="shared" si="410"/>
        <v>"SEED"</v>
      </c>
      <c r="X1627" s="25" t="str">
        <f t="shared" si="411"/>
        <v>SEED</v>
      </c>
      <c r="Y1627" s="1">
        <f t="shared" si="412"/>
        <v>1589</v>
      </c>
      <c r="Z1627" t="str">
        <f t="shared" si="413"/>
        <v>ITM_SEED</v>
      </c>
      <c r="AA1627" s="158" t="str">
        <f>IF(ISNA(VLOOKUP(X1627,Sheet2!J:J,1,0)),"//","")</f>
        <v>//</v>
      </c>
      <c r="AC1627" s="108" t="str">
        <f t="shared" si="414"/>
        <v>SEED</v>
      </c>
      <c r="AD1627" t="b">
        <f t="shared" si="415"/>
        <v>1</v>
      </c>
    </row>
    <row r="1628" spans="1:30">
      <c r="A1628" s="56">
        <f t="shared" si="416"/>
        <v>1628</v>
      </c>
      <c r="B1628" s="55">
        <f t="shared" si="417"/>
        <v>1590</v>
      </c>
      <c r="C1628" s="59" t="s">
        <v>4057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4241</v>
      </c>
      <c r="L1628" s="67"/>
      <c r="M1628" s="63" t="s">
        <v>2034</v>
      </c>
      <c r="N1628" s="13"/>
      <c r="O1628"/>
      <c r="P1628" t="str">
        <f t="shared" si="408"/>
        <v/>
      </c>
      <c r="Q1628" t="str">
        <f>IF(ISNA(VLOOKUP(AC1628,#REF!,1)),"//","")</f>
        <v/>
      </c>
      <c r="R1628"/>
      <c r="S1628" s="43">
        <f t="shared" si="409"/>
        <v>430</v>
      </c>
      <c r="T1628" s="92" t="s">
        <v>2431</v>
      </c>
      <c r="U1628" s="70" t="s">
        <v>2431</v>
      </c>
      <c r="V1628" s="70" t="s">
        <v>2431</v>
      </c>
      <c r="W1628" s="44" t="str">
        <f t="shared" si="410"/>
        <v>"SEND"</v>
      </c>
      <c r="X1628" s="25" t="str">
        <f t="shared" si="411"/>
        <v>SEND</v>
      </c>
      <c r="Y1628" s="1">
        <f t="shared" si="412"/>
        <v>1590</v>
      </c>
      <c r="Z1628" t="str">
        <f t="shared" si="413"/>
        <v>ITM_SEND</v>
      </c>
      <c r="AA1628" s="158" t="str">
        <f>IF(ISNA(VLOOKUP(X1628,Sheet2!J:J,1,0)),"//","")</f>
        <v>//</v>
      </c>
      <c r="AC1628" s="108" t="str">
        <f t="shared" si="414"/>
        <v>SEND</v>
      </c>
      <c r="AD1628" t="b">
        <f t="shared" si="415"/>
        <v>1</v>
      </c>
    </row>
    <row r="1629" spans="1:30">
      <c r="A1629" s="56">
        <f t="shared" si="416"/>
        <v>1629</v>
      </c>
      <c r="B1629" s="55">
        <f t="shared" si="417"/>
        <v>1591</v>
      </c>
      <c r="C1629" s="59" t="s">
        <v>3913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4241</v>
      </c>
      <c r="L1629" s="67"/>
      <c r="M1629" s="63" t="s">
        <v>2035</v>
      </c>
      <c r="N1629" s="13"/>
      <c r="O1629"/>
      <c r="P1629" t="str">
        <f t="shared" si="408"/>
        <v>NOT EQUAL</v>
      </c>
      <c r="Q1629" t="str">
        <f>IF(ISNA(VLOOKUP(AC1629,#REF!,1)),"//","")</f>
        <v/>
      </c>
      <c r="R1629"/>
      <c r="S1629" s="43">
        <f t="shared" si="409"/>
        <v>431</v>
      </c>
      <c r="T1629" s="92" t="s">
        <v>2431</v>
      </c>
      <c r="U1629" s="70" t="s">
        <v>2431</v>
      </c>
      <c r="V1629" s="70" t="s">
        <v>2431</v>
      </c>
      <c r="W1629" s="44" t="str">
        <f t="shared" si="410"/>
        <v>"SETCHN"</v>
      </c>
      <c r="X1629" s="25" t="str">
        <f t="shared" si="411"/>
        <v>SETCHN</v>
      </c>
      <c r="Y1629" s="1">
        <f t="shared" si="412"/>
        <v>1591</v>
      </c>
      <c r="Z1629" t="str">
        <f t="shared" si="413"/>
        <v>ITM_SETCHN</v>
      </c>
      <c r="AA1629" s="158" t="str">
        <f>IF(ISNA(VLOOKUP(X1629,Sheet2!J:J,1,0)),"//","")</f>
        <v>//</v>
      </c>
      <c r="AC1629" s="108" t="str">
        <f t="shared" si="414"/>
        <v>SETCHN</v>
      </c>
      <c r="AD1629" t="b">
        <f t="shared" si="415"/>
        <v>1</v>
      </c>
    </row>
    <row r="1630" spans="1:30">
      <c r="A1630" s="56">
        <f t="shared" si="416"/>
        <v>1630</v>
      </c>
      <c r="B1630" s="55">
        <f t="shared" si="417"/>
        <v>1592</v>
      </c>
      <c r="C1630" s="59" t="s">
        <v>4532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4241</v>
      </c>
      <c r="L1630" s="67"/>
      <c r="M1630" s="63" t="s">
        <v>2036</v>
      </c>
      <c r="N1630" s="13"/>
      <c r="O1630"/>
      <c r="P1630" t="str">
        <f t="shared" si="408"/>
        <v/>
      </c>
      <c r="Q1630" t="str">
        <f>IF(ISNA(VLOOKUP(AC1630,#REF!,1)),"//","")</f>
        <v/>
      </c>
      <c r="R1630"/>
      <c r="S1630" s="43">
        <f t="shared" si="409"/>
        <v>432</v>
      </c>
      <c r="T1630" s="92" t="s">
        <v>2431</v>
      </c>
      <c r="U1630" s="70" t="s">
        <v>2431</v>
      </c>
      <c r="V1630" s="70" t="s">
        <v>2431</v>
      </c>
      <c r="W1630" s="44" t="str">
        <f t="shared" si="410"/>
        <v>"SETDAT"</v>
      </c>
      <c r="X1630" s="25" t="str">
        <f t="shared" si="411"/>
        <v>SETDAT</v>
      </c>
      <c r="Y1630" s="1">
        <f t="shared" si="412"/>
        <v>1592</v>
      </c>
      <c r="Z1630" t="str">
        <f t="shared" si="413"/>
        <v>ITM_SETDAT</v>
      </c>
      <c r="AA1630" s="158" t="str">
        <f>IF(ISNA(VLOOKUP(X1630,Sheet2!J:J,1,0)),"//","")</f>
        <v>//</v>
      </c>
      <c r="AC1630" s="108" t="str">
        <f t="shared" si="414"/>
        <v>SETDAT</v>
      </c>
      <c r="AD1630" t="b">
        <f t="shared" si="415"/>
        <v>1</v>
      </c>
    </row>
    <row r="1631" spans="1:30">
      <c r="A1631" s="56">
        <f t="shared" si="416"/>
        <v>1631</v>
      </c>
      <c r="B1631" s="55">
        <f t="shared" si="417"/>
        <v>1593</v>
      </c>
      <c r="C1631" s="59" t="s">
        <v>3914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4241</v>
      </c>
      <c r="L1631" s="67"/>
      <c r="M1631" s="63" t="s">
        <v>2037</v>
      </c>
      <c r="N1631" s="13"/>
      <c r="O1631"/>
      <c r="P1631" t="str">
        <f t="shared" si="408"/>
        <v>NOT EQUAL</v>
      </c>
      <c r="Q1631" t="str">
        <f>IF(ISNA(VLOOKUP(AC1631,#REF!,1)),"//","")</f>
        <v/>
      </c>
      <c r="R1631"/>
      <c r="S1631" s="43">
        <f t="shared" si="409"/>
        <v>433</v>
      </c>
      <c r="T1631" s="92" t="s">
        <v>2431</v>
      </c>
      <c r="U1631" s="70" t="s">
        <v>2431</v>
      </c>
      <c r="V1631" s="70" t="s">
        <v>2431</v>
      </c>
      <c r="W1631" s="44" t="str">
        <f t="shared" si="410"/>
        <v>"SETEUR"</v>
      </c>
      <c r="X1631" s="25" t="str">
        <f t="shared" si="411"/>
        <v>SETEUR</v>
      </c>
      <c r="Y1631" s="1">
        <f t="shared" si="412"/>
        <v>1593</v>
      </c>
      <c r="Z1631" t="str">
        <f t="shared" si="413"/>
        <v>ITM_SETEUR</v>
      </c>
      <c r="AA1631" s="158" t="str">
        <f>IF(ISNA(VLOOKUP(X1631,Sheet2!J:J,1,0)),"//","")</f>
        <v>//</v>
      </c>
      <c r="AC1631" s="108" t="str">
        <f t="shared" si="414"/>
        <v>SETEUR</v>
      </c>
      <c r="AD1631" t="b">
        <f t="shared" si="415"/>
        <v>1</v>
      </c>
    </row>
    <row r="1632" spans="1:30">
      <c r="A1632" s="56">
        <f t="shared" si="416"/>
        <v>1632</v>
      </c>
      <c r="B1632" s="55">
        <f t="shared" si="417"/>
        <v>1594</v>
      </c>
      <c r="C1632" s="59" t="s">
        <v>3915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4241</v>
      </c>
      <c r="L1632" s="67"/>
      <c r="M1632" s="63" t="s">
        <v>2038</v>
      </c>
      <c r="N1632" s="13"/>
      <c r="O1632"/>
      <c r="P1632" t="str">
        <f t="shared" si="408"/>
        <v>NOT EQUAL</v>
      </c>
      <c r="Q1632" t="str">
        <f>IF(ISNA(VLOOKUP(AC1632,#REF!,1)),"//","")</f>
        <v/>
      </c>
      <c r="R1632"/>
      <c r="S1632" s="43">
        <f t="shared" si="409"/>
        <v>434</v>
      </c>
      <c r="T1632" s="92" t="s">
        <v>2431</v>
      </c>
      <c r="U1632" s="70" t="s">
        <v>2431</v>
      </c>
      <c r="V1632" s="70" t="s">
        <v>2431</v>
      </c>
      <c r="W1632" s="44" t="str">
        <f t="shared" si="410"/>
        <v>"SETIND"</v>
      </c>
      <c r="X1632" s="25" t="str">
        <f t="shared" si="411"/>
        <v>SETIND</v>
      </c>
      <c r="Y1632" s="1">
        <f t="shared" si="412"/>
        <v>1594</v>
      </c>
      <c r="Z1632" t="str">
        <f t="shared" si="413"/>
        <v>ITM_SETIND</v>
      </c>
      <c r="AA1632" s="158" t="str">
        <f>IF(ISNA(VLOOKUP(X1632,Sheet2!J:J,1,0)),"//","")</f>
        <v>//</v>
      </c>
      <c r="AC1632" s="108" t="str">
        <f t="shared" si="414"/>
        <v>SETIND</v>
      </c>
      <c r="AD1632" t="b">
        <f t="shared" si="415"/>
        <v>1</v>
      </c>
    </row>
    <row r="1633" spans="1:30">
      <c r="A1633" s="56">
        <f t="shared" si="416"/>
        <v>1633</v>
      </c>
      <c r="B1633" s="55">
        <f t="shared" si="417"/>
        <v>1595</v>
      </c>
      <c r="C1633" s="59" t="s">
        <v>3916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4241</v>
      </c>
      <c r="L1633" s="67"/>
      <c r="M1633" s="63" t="s">
        <v>2039</v>
      </c>
      <c r="N1633" s="13"/>
      <c r="O1633"/>
      <c r="P1633" t="str">
        <f t="shared" si="408"/>
        <v>NOT EQUAL</v>
      </c>
      <c r="Q1633" t="str">
        <f>IF(ISNA(VLOOKUP(AC1633,#REF!,1)),"//","")</f>
        <v/>
      </c>
      <c r="R1633"/>
      <c r="S1633" s="43">
        <f t="shared" si="409"/>
        <v>435</v>
      </c>
      <c r="T1633" s="92" t="s">
        <v>2431</v>
      </c>
      <c r="U1633" s="70" t="s">
        <v>2431</v>
      </c>
      <c r="V1633" s="70" t="s">
        <v>2431</v>
      </c>
      <c r="W1633" s="44" t="str">
        <f t="shared" si="410"/>
        <v>"SETJPN"</v>
      </c>
      <c r="X1633" s="25" t="str">
        <f t="shared" si="411"/>
        <v>SETJPN</v>
      </c>
      <c r="Y1633" s="1">
        <f t="shared" si="412"/>
        <v>1595</v>
      </c>
      <c r="Z1633" t="str">
        <f t="shared" si="413"/>
        <v>ITM_SETJPN</v>
      </c>
      <c r="AA1633" s="158" t="str">
        <f>IF(ISNA(VLOOKUP(X1633,Sheet2!J:J,1,0)),"//","")</f>
        <v>//</v>
      </c>
      <c r="AC1633" s="108" t="str">
        <f t="shared" si="414"/>
        <v>SETJPN</v>
      </c>
      <c r="AD1633" t="b">
        <f t="shared" si="415"/>
        <v>1</v>
      </c>
    </row>
    <row r="1634" spans="1:30">
      <c r="A1634" s="56">
        <f t="shared" si="416"/>
        <v>1634</v>
      </c>
      <c r="B1634" s="55">
        <f t="shared" si="417"/>
        <v>1596</v>
      </c>
      <c r="C1634" s="59" t="s">
        <v>5073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4241</v>
      </c>
      <c r="L1634" s="67"/>
      <c r="M1634" s="63" t="s">
        <v>2040</v>
      </c>
      <c r="N1634" s="13"/>
      <c r="O1634"/>
      <c r="P1634" t="str">
        <f t="shared" si="408"/>
        <v/>
      </c>
      <c r="Q1634" t="str">
        <f>IF(ISNA(VLOOKUP(AC1634,#REF!,1)),"//","")</f>
        <v/>
      </c>
      <c r="R1634"/>
      <c r="S1634" s="43">
        <f t="shared" si="409"/>
        <v>436</v>
      </c>
      <c r="T1634" s="92" t="s">
        <v>2431</v>
      </c>
      <c r="U1634" s="70" t="s">
        <v>2431</v>
      </c>
      <c r="V1634" s="70" t="s">
        <v>2431</v>
      </c>
      <c r="W1634" s="44" t="str">
        <f t="shared" si="410"/>
        <v>"SETSIG"</v>
      </c>
      <c r="X1634" s="25" t="str">
        <f t="shared" si="411"/>
        <v>SETSIG</v>
      </c>
      <c r="Y1634" s="1">
        <f t="shared" si="412"/>
        <v>1596</v>
      </c>
      <c r="Z1634" t="str">
        <f t="shared" si="413"/>
        <v>ITM_SETSIG</v>
      </c>
      <c r="AA1634" s="158" t="str">
        <f>IF(ISNA(VLOOKUP(X1634,Sheet2!J:J,1,0)),"//","")</f>
        <v>//</v>
      </c>
      <c r="AC1634" s="108" t="str">
        <f t="shared" si="414"/>
        <v>SETSIG</v>
      </c>
      <c r="AD1634" t="b">
        <f t="shared" si="415"/>
        <v>1</v>
      </c>
    </row>
    <row r="1635" spans="1:30">
      <c r="A1635" s="56">
        <f t="shared" si="416"/>
        <v>1635</v>
      </c>
      <c r="B1635" s="55">
        <f t="shared" si="417"/>
        <v>1597</v>
      </c>
      <c r="C1635" s="59" t="s">
        <v>4519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4241</v>
      </c>
      <c r="L1635" s="67"/>
      <c r="M1635" s="63" t="s">
        <v>2041</v>
      </c>
      <c r="N1635" s="13"/>
      <c r="O1635"/>
      <c r="P1635" t="str">
        <f t="shared" si="408"/>
        <v/>
      </c>
      <c r="Q1635" t="str">
        <f>IF(ISNA(VLOOKUP(AC1635,#REF!,1)),"//","")</f>
        <v/>
      </c>
      <c r="R1635"/>
      <c r="S1635" s="43">
        <f t="shared" si="409"/>
        <v>437</v>
      </c>
      <c r="T1635" s="92" t="s">
        <v>2431</v>
      </c>
      <c r="U1635" s="70" t="s">
        <v>2431</v>
      </c>
      <c r="V1635" s="70" t="s">
        <v>2431</v>
      </c>
      <c r="W1635" s="44" t="str">
        <f t="shared" si="410"/>
        <v>"SETTIM"</v>
      </c>
      <c r="X1635" s="25" t="str">
        <f t="shared" si="411"/>
        <v>SETTIM</v>
      </c>
      <c r="Y1635" s="1">
        <f t="shared" si="412"/>
        <v>1597</v>
      </c>
      <c r="Z1635" t="str">
        <f t="shared" si="413"/>
        <v>ITM_SETTIM</v>
      </c>
      <c r="AA1635" s="158" t="str">
        <f>IF(ISNA(VLOOKUP(X1635,Sheet2!J:J,1,0)),"//","")</f>
        <v>//</v>
      </c>
      <c r="AC1635" s="108" t="str">
        <f t="shared" si="414"/>
        <v>SETTIM</v>
      </c>
      <c r="AD1635" t="b">
        <f t="shared" si="415"/>
        <v>1</v>
      </c>
    </row>
    <row r="1636" spans="1:30">
      <c r="A1636" s="56">
        <f t="shared" si="416"/>
        <v>1636</v>
      </c>
      <c r="B1636" s="55">
        <f t="shared" si="417"/>
        <v>1598</v>
      </c>
      <c r="C1636" s="59" t="s">
        <v>3917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4241</v>
      </c>
      <c r="L1636" s="67"/>
      <c r="M1636" s="63" t="s">
        <v>2042</v>
      </c>
      <c r="N1636" s="13"/>
      <c r="O1636"/>
      <c r="P1636" t="str">
        <f t="shared" si="408"/>
        <v>NOT EQUAL</v>
      </c>
      <c r="Q1636" t="str">
        <f>IF(ISNA(VLOOKUP(AC1636,#REF!,1)),"//","")</f>
        <v/>
      </c>
      <c r="R1636"/>
      <c r="S1636" s="43">
        <f t="shared" si="409"/>
        <v>438</v>
      </c>
      <c r="T1636" s="92" t="s">
        <v>2431</v>
      </c>
      <c r="U1636" s="70" t="s">
        <v>2431</v>
      </c>
      <c r="V1636" s="70" t="s">
        <v>2431</v>
      </c>
      <c r="W1636" s="44" t="str">
        <f t="shared" si="410"/>
        <v>"SETUK"</v>
      </c>
      <c r="X1636" s="25" t="str">
        <f t="shared" si="411"/>
        <v>SETUK</v>
      </c>
      <c r="Y1636" s="1">
        <f t="shared" si="412"/>
        <v>1598</v>
      </c>
      <c r="Z1636" t="str">
        <f t="shared" si="413"/>
        <v>ITM_SETUK</v>
      </c>
      <c r="AA1636" s="158" t="str">
        <f>IF(ISNA(VLOOKUP(X1636,Sheet2!J:J,1,0)),"//","")</f>
        <v>//</v>
      </c>
      <c r="AC1636" s="108" t="str">
        <f t="shared" si="414"/>
        <v>SETUK</v>
      </c>
      <c r="AD1636" t="b">
        <f t="shared" si="415"/>
        <v>1</v>
      </c>
    </row>
    <row r="1637" spans="1:30">
      <c r="A1637" s="56">
        <f t="shared" si="416"/>
        <v>1637</v>
      </c>
      <c r="B1637" s="55">
        <f t="shared" si="417"/>
        <v>1599</v>
      </c>
      <c r="C1637" s="59" t="s">
        <v>3918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4241</v>
      </c>
      <c r="L1637" s="67"/>
      <c r="M1637" s="63" t="s">
        <v>2043</v>
      </c>
      <c r="N1637" s="13"/>
      <c r="O1637"/>
      <c r="P1637" t="str">
        <f t="shared" si="408"/>
        <v>NOT EQUAL</v>
      </c>
      <c r="Q1637" t="str">
        <f>IF(ISNA(VLOOKUP(AC1637,#REF!,1)),"//","")</f>
        <v/>
      </c>
      <c r="R1637"/>
      <c r="S1637" s="43">
        <f t="shared" si="409"/>
        <v>439</v>
      </c>
      <c r="T1637" s="92" t="s">
        <v>2431</v>
      </c>
      <c r="U1637" s="70" t="s">
        <v>2431</v>
      </c>
      <c r="V1637" s="70" t="s">
        <v>2431</v>
      </c>
      <c r="W1637" s="44" t="str">
        <f t="shared" si="410"/>
        <v>"SETUSA"</v>
      </c>
      <c r="X1637" s="25" t="str">
        <f t="shared" si="411"/>
        <v>SETUSA</v>
      </c>
      <c r="Y1637" s="1">
        <f t="shared" si="412"/>
        <v>1599</v>
      </c>
      <c r="Z1637" t="str">
        <f t="shared" si="413"/>
        <v>ITM_SETUSA</v>
      </c>
      <c r="AA1637" s="158" t="str">
        <f>IF(ISNA(VLOOKUP(X1637,Sheet2!J:J,1,0)),"//","")</f>
        <v>//</v>
      </c>
      <c r="AC1637" s="108" t="str">
        <f t="shared" si="414"/>
        <v>SETUSA</v>
      </c>
      <c r="AD1637" t="b">
        <f t="shared" si="415"/>
        <v>1</v>
      </c>
    </row>
    <row r="1638" spans="1:30">
      <c r="A1638" s="56">
        <f t="shared" si="416"/>
        <v>1638</v>
      </c>
      <c r="B1638" s="55">
        <f t="shared" si="417"/>
        <v>1600</v>
      </c>
      <c r="C1638" s="59" t="s">
        <v>3919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4241</v>
      </c>
      <c r="L1638" s="67"/>
      <c r="M1638" s="63" t="s">
        <v>2047</v>
      </c>
      <c r="N1638" s="13"/>
      <c r="O1638"/>
      <c r="P1638" t="str">
        <f t="shared" si="408"/>
        <v/>
      </c>
      <c r="Q1638" t="str">
        <f>IF(ISNA(VLOOKUP(AC1638,#REF!,1)),"//","")</f>
        <v/>
      </c>
      <c r="R1638"/>
      <c r="S1638" s="43">
        <f t="shared" si="409"/>
        <v>440</v>
      </c>
      <c r="T1638" s="92" t="s">
        <v>2889</v>
      </c>
      <c r="U1638" s="70" t="s">
        <v>2431</v>
      </c>
      <c r="V1638" s="70" t="s">
        <v>2431</v>
      </c>
      <c r="W1638" s="44" t="str">
        <f t="shared" si="410"/>
        <v>"SIGN"</v>
      </c>
      <c r="X1638" s="25" t="str">
        <f t="shared" si="411"/>
        <v>SIGN</v>
      </c>
      <c r="Y1638" s="1">
        <f t="shared" si="412"/>
        <v>1600</v>
      </c>
      <c r="Z1638" t="str">
        <f t="shared" si="413"/>
        <v>ITM_SIGN</v>
      </c>
      <c r="AA1638" s="158" t="str">
        <f>IF(ISNA(VLOOKUP(X1638,Sheet2!J:J,1,0)),"//","")</f>
        <v>//</v>
      </c>
      <c r="AC1638" s="108" t="str">
        <f t="shared" si="414"/>
        <v>SIGN</v>
      </c>
      <c r="AD1638" t="b">
        <f t="shared" si="415"/>
        <v>1</v>
      </c>
    </row>
    <row r="1639" spans="1:30">
      <c r="A1639" s="56">
        <f t="shared" si="416"/>
        <v>1639</v>
      </c>
      <c r="B1639" s="55">
        <f t="shared" si="417"/>
        <v>1601</v>
      </c>
      <c r="C1639" s="59" t="s">
        <v>3848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4241</v>
      </c>
      <c r="L1639" s="67"/>
      <c r="M1639" s="63" t="s">
        <v>2048</v>
      </c>
      <c r="N1639" s="13"/>
      <c r="O1639"/>
      <c r="P1639" t="str">
        <f t="shared" si="408"/>
        <v/>
      </c>
      <c r="Q1639" t="str">
        <f>IF(ISNA(VLOOKUP(AC1639,#REF!,1)),"//","")</f>
        <v/>
      </c>
      <c r="R1639"/>
      <c r="S1639" s="43">
        <f t="shared" si="409"/>
        <v>441</v>
      </c>
      <c r="T1639" s="92" t="s">
        <v>2920</v>
      </c>
      <c r="U1639" s="70" t="s">
        <v>2823</v>
      </c>
      <c r="V1639" s="70" t="s">
        <v>2431</v>
      </c>
      <c r="W1639" s="44" t="str">
        <f t="shared" si="410"/>
        <v>"SIGNMT"</v>
      </c>
      <c r="X1639" s="25" t="str">
        <f t="shared" si="411"/>
        <v>SIGNMT</v>
      </c>
      <c r="Y1639" s="1">
        <f t="shared" si="412"/>
        <v>1601</v>
      </c>
      <c r="Z1639" t="str">
        <f t="shared" si="413"/>
        <v>ITM_SIGNMT</v>
      </c>
      <c r="AA1639" s="158" t="str">
        <f>IF(ISNA(VLOOKUP(X1639,Sheet2!J:J,1,0)),"//","")</f>
        <v>//</v>
      </c>
      <c r="AC1639" s="108" t="str">
        <f t="shared" si="414"/>
        <v>SIGNMT</v>
      </c>
      <c r="AD1639" t="b">
        <f t="shared" si="415"/>
        <v>1</v>
      </c>
    </row>
    <row r="1640" spans="1:30">
      <c r="A1640" s="56">
        <f t="shared" si="416"/>
        <v>1640</v>
      </c>
      <c r="B1640" s="55">
        <f t="shared" si="417"/>
        <v>1602</v>
      </c>
      <c r="C1640" s="250" t="s">
        <v>4969</v>
      </c>
      <c r="D1640" s="250" t="s">
        <v>12</v>
      </c>
      <c r="E1640" s="251" t="s">
        <v>2758</v>
      </c>
      <c r="F1640" s="251" t="s">
        <v>328</v>
      </c>
      <c r="G1640" s="252">
        <v>1</v>
      </c>
      <c r="H1640" s="252">
        <v>99</v>
      </c>
      <c r="I1640" s="174" t="s">
        <v>3</v>
      </c>
      <c r="J1640" s="65" t="s">
        <v>1549</v>
      </c>
      <c r="K1640" s="66" t="s">
        <v>4241</v>
      </c>
      <c r="L1640" s="67"/>
      <c r="M1640" s="63" t="s">
        <v>2755</v>
      </c>
      <c r="N1640" s="13"/>
      <c r="O1640"/>
      <c r="P1640" t="str">
        <f t="shared" si="408"/>
        <v>NOT EQUAL</v>
      </c>
      <c r="Q1640" t="str">
        <f>IF(ISNA(VLOOKUP(AC1640,#REF!,1)),"//","")</f>
        <v/>
      </c>
      <c r="R1640"/>
      <c r="S1640" s="43">
        <f t="shared" si="409"/>
        <v>442</v>
      </c>
      <c r="T1640" s="92" t="s">
        <v>2431</v>
      </c>
      <c r="U1640" s="70" t="s">
        <v>2431</v>
      </c>
      <c r="V1640" s="70" t="s">
        <v>2431</v>
      </c>
      <c r="W1640" s="44" t="str">
        <f t="shared" si="410"/>
        <v>"SIM_EQ"</v>
      </c>
      <c r="X1640" s="25" t="str">
        <f t="shared" si="411"/>
        <v>SIM_EQ</v>
      </c>
      <c r="Y1640" s="1">
        <f t="shared" si="412"/>
        <v>1602</v>
      </c>
      <c r="Z1640" t="str">
        <f t="shared" si="413"/>
        <v>ITM_SIM_EQ</v>
      </c>
      <c r="AA1640" s="158" t="str">
        <f>IF(ISNA(VLOOKUP(X1640,Sheet2!J:J,1,0)),"//","")</f>
        <v>//</v>
      </c>
      <c r="AC1640" s="108" t="str">
        <f t="shared" si="414"/>
        <v>SIM_EQ</v>
      </c>
      <c r="AD1640" t="b">
        <f t="shared" si="415"/>
        <v>1</v>
      </c>
    </row>
    <row r="1641" spans="1:30">
      <c r="A1641" s="56">
        <f t="shared" si="416"/>
        <v>1641</v>
      </c>
      <c r="B1641" s="55">
        <f t="shared" si="417"/>
        <v>1603</v>
      </c>
      <c r="C1641" s="59" t="s">
        <v>4057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4241</v>
      </c>
      <c r="L1641" s="67"/>
      <c r="M1641" s="63" t="s">
        <v>2052</v>
      </c>
      <c r="N1641" s="13"/>
      <c r="O1641"/>
      <c r="P1641" t="str">
        <f t="shared" si="408"/>
        <v/>
      </c>
      <c r="Q1641" t="str">
        <f>IF(ISNA(VLOOKUP(AC1641,#REF!,1)),"//","")</f>
        <v/>
      </c>
      <c r="R1641"/>
      <c r="S1641" s="43">
        <f t="shared" si="409"/>
        <v>443</v>
      </c>
      <c r="T1641" s="92" t="s">
        <v>2431</v>
      </c>
      <c r="U1641" s="70" t="s">
        <v>2431</v>
      </c>
      <c r="V1641" s="70" t="s">
        <v>2431</v>
      </c>
      <c r="W1641" s="44" t="str">
        <f t="shared" si="410"/>
        <v>"SKIP"</v>
      </c>
      <c r="X1641" s="25" t="str">
        <f t="shared" si="411"/>
        <v>SKIP</v>
      </c>
      <c r="Y1641" s="1">
        <f t="shared" si="412"/>
        <v>1603</v>
      </c>
      <c r="Z1641" t="str">
        <f t="shared" si="413"/>
        <v>ITM_SKIP</v>
      </c>
      <c r="AA1641" s="158" t="str">
        <f>IF(ISNA(VLOOKUP(X1641,Sheet2!J:J,1,0)),"//","")</f>
        <v>//</v>
      </c>
      <c r="AC1641" s="108" t="str">
        <f t="shared" si="414"/>
        <v>SKIP</v>
      </c>
      <c r="AD1641" t="b">
        <f t="shared" si="415"/>
        <v>1</v>
      </c>
    </row>
    <row r="1642" spans="1:30">
      <c r="A1642" s="56">
        <f t="shared" si="416"/>
        <v>1642</v>
      </c>
      <c r="B1642" s="55">
        <f t="shared" si="417"/>
        <v>1604</v>
      </c>
      <c r="C1642" s="59" t="s">
        <v>3920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4241</v>
      </c>
      <c r="L1642" s="67"/>
      <c r="M1642" s="63" t="s">
        <v>2054</v>
      </c>
      <c r="N1642" s="13"/>
      <c r="O1642"/>
      <c r="P1642" t="str">
        <f t="shared" si="408"/>
        <v/>
      </c>
      <c r="Q1642" t="str">
        <f>IF(ISNA(VLOOKUP(AC1642,#REF!,1)),"//","")</f>
        <v/>
      </c>
      <c r="R1642"/>
      <c r="S1642" s="43">
        <f t="shared" si="409"/>
        <v>444</v>
      </c>
      <c r="T1642" s="92" t="s">
        <v>2431</v>
      </c>
      <c r="U1642" s="70" t="s">
        <v>2431</v>
      </c>
      <c r="V1642" s="70" t="s">
        <v>2431</v>
      </c>
      <c r="W1642" s="44" t="str">
        <f t="shared" si="410"/>
        <v>"SLVQ"</v>
      </c>
      <c r="X1642" s="25" t="str">
        <f t="shared" si="411"/>
        <v>SLVQ</v>
      </c>
      <c r="Y1642" s="1">
        <f t="shared" si="412"/>
        <v>1604</v>
      </c>
      <c r="Z1642" t="str">
        <f t="shared" si="413"/>
        <v>ITM_SLVQ</v>
      </c>
      <c r="AA1642" s="158" t="str">
        <f>IF(ISNA(VLOOKUP(X1642,Sheet2!J:J,1,0)),"//","")</f>
        <v>//</v>
      </c>
      <c r="AC1642" s="108" t="str">
        <f t="shared" si="414"/>
        <v>SLVQ</v>
      </c>
      <c r="AD1642" t="b">
        <f t="shared" si="415"/>
        <v>1</v>
      </c>
    </row>
    <row r="1643" spans="1:30">
      <c r="A1643" s="56">
        <f t="shared" si="416"/>
        <v>1643</v>
      </c>
      <c r="B1643" s="55">
        <f t="shared" si="417"/>
        <v>1605</v>
      </c>
      <c r="C1643" s="59" t="s">
        <v>3921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4241</v>
      </c>
      <c r="L1643" s="67"/>
      <c r="M1643" s="63" t="s">
        <v>2055</v>
      </c>
      <c r="N1643" s="13"/>
      <c r="O1643"/>
      <c r="P1643" t="str">
        <f t="shared" si="408"/>
        <v/>
      </c>
      <c r="Q1643" t="str">
        <f>IF(ISNA(VLOOKUP(AC1643,#REF!,1)),"//","")</f>
        <v/>
      </c>
      <c r="R1643"/>
      <c r="S1643" s="43">
        <f t="shared" si="409"/>
        <v>445</v>
      </c>
      <c r="T1643" s="92" t="s">
        <v>2431</v>
      </c>
      <c r="U1643" s="70" t="s">
        <v>2431</v>
      </c>
      <c r="V1643" s="70" t="s">
        <v>2431</v>
      </c>
      <c r="W1643" s="44" t="str">
        <f t="shared" si="410"/>
        <v>"S" STD_SUB_M</v>
      </c>
      <c r="X1643" s="25" t="str">
        <f t="shared" si="411"/>
        <v>SM</v>
      </c>
      <c r="Y1643" s="1">
        <f t="shared" si="412"/>
        <v>1605</v>
      </c>
      <c r="Z1643" t="str">
        <f t="shared" si="413"/>
        <v>ITM_SM</v>
      </c>
      <c r="AA1643" s="158" t="str">
        <f>IF(ISNA(VLOOKUP(X1643,Sheet2!J:J,1,0)),"//","")</f>
        <v>//</v>
      </c>
      <c r="AC1643" s="108" t="str">
        <f t="shared" si="414"/>
        <v>SM</v>
      </c>
      <c r="AD1643" t="b">
        <f t="shared" si="415"/>
        <v>1</v>
      </c>
    </row>
    <row r="1644" spans="1:30">
      <c r="A1644" s="56">
        <f t="shared" si="416"/>
        <v>1644</v>
      </c>
      <c r="B1644" s="55">
        <f t="shared" si="417"/>
        <v>1606</v>
      </c>
      <c r="C1644" s="59" t="s">
        <v>3922</v>
      </c>
      <c r="D1644" s="59" t="s">
        <v>7</v>
      </c>
      <c r="E1644" s="65" t="s">
        <v>2963</v>
      </c>
      <c r="F1644" s="65" t="s">
        <v>2963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4241</v>
      </c>
      <c r="L1644" s="67"/>
      <c r="M1644" s="63" t="s">
        <v>2964</v>
      </c>
      <c r="N1644" s="13"/>
      <c r="O1644"/>
      <c r="P1644" t="str">
        <f t="shared" si="408"/>
        <v/>
      </c>
      <c r="Q1644" t="str">
        <f>IF(ISNA(VLOOKUP(AC1644,#REF!,1)),"//","")</f>
        <v/>
      </c>
      <c r="R1644"/>
      <c r="S1644" s="43">
        <f t="shared" si="409"/>
        <v>446</v>
      </c>
      <c r="T1644" s="92" t="s">
        <v>2910</v>
      </c>
      <c r="U1644" s="70" t="s">
        <v>2431</v>
      </c>
      <c r="V1644" s="70" t="s">
        <v>2431</v>
      </c>
      <c r="W1644" s="44" t="str">
        <f t="shared" si="410"/>
        <v>"ISM?"</v>
      </c>
      <c r="X1644" s="25" t="str">
        <f t="shared" si="411"/>
        <v>ISM?</v>
      </c>
      <c r="Y1644" s="1">
        <f t="shared" si="412"/>
        <v>1606</v>
      </c>
      <c r="Z1644" t="str">
        <f t="shared" si="413"/>
        <v>ITM_ISM</v>
      </c>
      <c r="AA1644" s="158" t="str">
        <f>IF(ISNA(VLOOKUP(X1644,Sheet2!J:J,1,0)),"//","")</f>
        <v>//</v>
      </c>
      <c r="AC1644" s="108" t="str">
        <f t="shared" si="414"/>
        <v>ISM?</v>
      </c>
      <c r="AD1644" t="b">
        <f t="shared" si="415"/>
        <v>1</v>
      </c>
    </row>
    <row r="1645" spans="1:30">
      <c r="A1645" s="56">
        <f t="shared" si="416"/>
        <v>1645</v>
      </c>
      <c r="B1645" s="55">
        <f t="shared" si="417"/>
        <v>1607</v>
      </c>
      <c r="C1645" s="59" t="s">
        <v>3923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4241</v>
      </c>
      <c r="L1645" s="67"/>
      <c r="M1645" s="63" t="s">
        <v>2056</v>
      </c>
      <c r="N1645" s="13"/>
      <c r="O1645"/>
      <c r="P1645" t="str">
        <f t="shared" si="408"/>
        <v/>
      </c>
      <c r="Q1645" t="str">
        <f>IF(ISNA(VLOOKUP(AC1645,#REF!,1)),"//","")</f>
        <v/>
      </c>
      <c r="R1645"/>
      <c r="S1645" s="43">
        <f t="shared" si="409"/>
        <v>447</v>
      </c>
      <c r="T1645" s="92" t="s">
        <v>2431</v>
      </c>
      <c r="U1645" s="70" t="s">
        <v>2431</v>
      </c>
      <c r="V1645" s="70" t="s">
        <v>2431</v>
      </c>
      <c r="W1645" s="44" t="str">
        <f t="shared" si="410"/>
        <v>"S" STD_SUB_M STD_SUB_W</v>
      </c>
      <c r="X1645" s="25" t="str">
        <f t="shared" si="411"/>
        <v>SMW</v>
      </c>
      <c r="Y1645" s="1">
        <f t="shared" si="412"/>
        <v>1607</v>
      </c>
      <c r="Z1645" t="str">
        <f t="shared" si="413"/>
        <v>ITM_SMW</v>
      </c>
      <c r="AA1645" s="158" t="str">
        <f>IF(ISNA(VLOOKUP(X1645,Sheet2!J:J,1,0)),"//","")</f>
        <v>//</v>
      </c>
      <c r="AC1645" s="108" t="str">
        <f t="shared" si="414"/>
        <v>SMW</v>
      </c>
      <c r="AD1645" t="b">
        <f t="shared" si="415"/>
        <v>1</v>
      </c>
    </row>
    <row r="1646" spans="1:30">
      <c r="A1646" s="56">
        <f t="shared" si="416"/>
        <v>1646</v>
      </c>
      <c r="B1646" s="55">
        <f t="shared" si="417"/>
        <v>1608</v>
      </c>
      <c r="C1646" s="59" t="s">
        <v>4057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4241</v>
      </c>
      <c r="L1646" s="67"/>
      <c r="M1646" s="63" t="s">
        <v>2057</v>
      </c>
      <c r="N1646" s="13"/>
      <c r="O1646"/>
      <c r="P1646" t="str">
        <f t="shared" si="408"/>
        <v/>
      </c>
      <c r="Q1646" t="str">
        <f>IF(ISNA(VLOOKUP(AC1646,#REF!,1)),"//","")</f>
        <v/>
      </c>
      <c r="R1646"/>
      <c r="S1646" s="43">
        <f t="shared" si="409"/>
        <v>448</v>
      </c>
      <c r="T1646" s="92" t="s">
        <v>2431</v>
      </c>
      <c r="U1646" s="70" t="s">
        <v>2431</v>
      </c>
      <c r="V1646" s="70" t="s">
        <v>2431</v>
      </c>
      <c r="W1646" s="44" t="str">
        <f t="shared" si="410"/>
        <v>"SOLVE"</v>
      </c>
      <c r="X1646" s="25" t="str">
        <f t="shared" si="411"/>
        <v>SOLVE</v>
      </c>
      <c r="Y1646" s="1">
        <f t="shared" si="412"/>
        <v>1608</v>
      </c>
      <c r="Z1646" t="str">
        <f t="shared" si="413"/>
        <v>ITM_SOLVE</v>
      </c>
      <c r="AA1646" s="158" t="str">
        <f>IF(ISNA(VLOOKUP(X1646,Sheet2!J:J,1,0)),"//","")</f>
        <v>//</v>
      </c>
      <c r="AC1646" s="108" t="str">
        <f t="shared" si="414"/>
        <v>SOLVE</v>
      </c>
      <c r="AD1646" t="b">
        <f t="shared" si="415"/>
        <v>1</v>
      </c>
    </row>
    <row r="1647" spans="1:30">
      <c r="A1647" s="56">
        <f t="shared" si="416"/>
        <v>1647</v>
      </c>
      <c r="B1647" s="55">
        <f t="shared" si="417"/>
        <v>1609</v>
      </c>
      <c r="C1647" s="59" t="s">
        <v>3924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4241</v>
      </c>
      <c r="L1647" s="67"/>
      <c r="M1647" s="63" t="s">
        <v>2061</v>
      </c>
      <c r="N1647" s="13"/>
      <c r="O1647"/>
      <c r="P1647" t="str">
        <f t="shared" si="408"/>
        <v/>
      </c>
      <c r="Q1647" t="str">
        <f>IF(ISNA(VLOOKUP(AC1647,#REF!,1)),"//","")</f>
        <v/>
      </c>
      <c r="R1647"/>
      <c r="S1647" s="43">
        <f t="shared" si="409"/>
        <v>449</v>
      </c>
      <c r="T1647" s="92" t="s">
        <v>2910</v>
      </c>
      <c r="U1647" s="70" t="s">
        <v>2431</v>
      </c>
      <c r="V1647" s="70" t="s">
        <v>2431</v>
      </c>
      <c r="W1647" s="44" t="str">
        <f t="shared" si="410"/>
        <v>"SSIZE?"</v>
      </c>
      <c r="X1647" s="25" t="str">
        <f t="shared" si="411"/>
        <v>SSIZE?</v>
      </c>
      <c r="Y1647" s="1">
        <f t="shared" si="412"/>
        <v>1609</v>
      </c>
      <c r="Z1647" t="str">
        <f t="shared" si="413"/>
        <v>ITM_SSIZE</v>
      </c>
      <c r="AA1647" s="158" t="str">
        <f>IF(ISNA(VLOOKUP(X1647,Sheet2!J:J,1,0)),"//","")</f>
        <v>//</v>
      </c>
      <c r="AC1647" s="108" t="str">
        <f t="shared" si="414"/>
        <v>SSIZE?</v>
      </c>
      <c r="AD1647" t="b">
        <f t="shared" si="415"/>
        <v>1</v>
      </c>
    </row>
    <row r="1648" spans="1:30">
      <c r="A1648" s="56">
        <f t="shared" si="416"/>
        <v>1648</v>
      </c>
      <c r="B1648" s="55">
        <f t="shared" si="417"/>
        <v>1610</v>
      </c>
      <c r="C1648" s="59" t="s">
        <v>4061</v>
      </c>
      <c r="D1648" s="159" t="s">
        <v>4533</v>
      </c>
      <c r="E1648" s="65" t="s">
        <v>2705</v>
      </c>
      <c r="F1648" s="65" t="s">
        <v>2705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4077</v>
      </c>
      <c r="L1648" s="67"/>
      <c r="M1648" s="63" t="s">
        <v>2063</v>
      </c>
      <c r="N1648" s="13"/>
      <c r="O1648"/>
      <c r="P1648" t="str">
        <f t="shared" si="408"/>
        <v/>
      </c>
      <c r="Q1648" t="str">
        <f>IF(ISNA(VLOOKUP(AC1648,#REF!,1)),"//","")</f>
        <v/>
      </c>
      <c r="R1648"/>
      <c r="S1648" s="43">
        <f t="shared" si="409"/>
        <v>450</v>
      </c>
      <c r="T1648" s="92" t="s">
        <v>2431</v>
      </c>
      <c r="U1648" s="70" t="s">
        <v>2431</v>
      </c>
      <c r="V1648" s="70" t="s">
        <v>2431</v>
      </c>
      <c r="W1648" s="44" t="str">
        <f t="shared" si="410"/>
        <v>"STATUS"</v>
      </c>
      <c r="X1648" s="25" t="str">
        <f t="shared" si="411"/>
        <v>STATUS</v>
      </c>
      <c r="Y1648" s="1">
        <f t="shared" si="412"/>
        <v>1610</v>
      </c>
      <c r="Z1648" t="str">
        <f t="shared" si="413"/>
        <v>ITM_STATUS</v>
      </c>
      <c r="AA1648" s="158" t="str">
        <f>IF(ISNA(VLOOKUP(X1648,Sheet2!J:J,1,0)),"//","")</f>
        <v>//</v>
      </c>
      <c r="AC1648" s="108" t="str">
        <f t="shared" si="414"/>
        <v>STATUS</v>
      </c>
      <c r="AD1648" t="b">
        <f t="shared" si="415"/>
        <v>1</v>
      </c>
    </row>
    <row r="1649" spans="1:30">
      <c r="A1649" s="56">
        <f t="shared" si="416"/>
        <v>1649</v>
      </c>
      <c r="B1649" s="55">
        <f t="shared" si="417"/>
        <v>1611</v>
      </c>
      <c r="C1649" s="59" t="s">
        <v>3925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4241</v>
      </c>
      <c r="L1649" s="67"/>
      <c r="M1649" s="63" t="s">
        <v>2066</v>
      </c>
      <c r="N1649" s="13"/>
      <c r="O1649"/>
      <c r="P1649" t="str">
        <f t="shared" si="408"/>
        <v>NOT EQUAL</v>
      </c>
      <c r="Q1649" t="str">
        <f>IF(ISNA(VLOOKUP(AC1649,#REF!,1)),"//","")</f>
        <v/>
      </c>
      <c r="R1649"/>
      <c r="S1649" s="43">
        <f t="shared" si="409"/>
        <v>451</v>
      </c>
      <c r="T1649" s="92" t="s">
        <v>2431</v>
      </c>
      <c r="U1649" s="70" t="s">
        <v>2431</v>
      </c>
      <c r="V1649" s="70" t="s">
        <v>2431</v>
      </c>
      <c r="W1649" s="44" t="str">
        <f t="shared" si="410"/>
        <v>"STOCFG"</v>
      </c>
      <c r="X1649" s="25" t="str">
        <f t="shared" si="411"/>
        <v>STOCFG</v>
      </c>
      <c r="Y1649" s="1">
        <f t="shared" si="412"/>
        <v>1611</v>
      </c>
      <c r="Z1649" t="str">
        <f t="shared" si="413"/>
        <v>ITM_STOCFG</v>
      </c>
      <c r="AA1649" s="158" t="str">
        <f>IF(ISNA(VLOOKUP(X1649,Sheet2!J:J,1,0)),"//","")</f>
        <v>//</v>
      </c>
      <c r="AC1649" s="108" t="str">
        <f t="shared" si="414"/>
        <v>STOCFG</v>
      </c>
      <c r="AD1649" t="b">
        <f t="shared" si="415"/>
        <v>1</v>
      </c>
    </row>
    <row r="1650" spans="1:30">
      <c r="A1650" s="56">
        <f t="shared" si="416"/>
        <v>1650</v>
      </c>
      <c r="B1650" s="55">
        <f t="shared" si="417"/>
        <v>1612</v>
      </c>
      <c r="C1650" s="59" t="s">
        <v>3926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4241</v>
      </c>
      <c r="L1650" s="67"/>
      <c r="M1650" s="63" t="s">
        <v>2067</v>
      </c>
      <c r="N1650" s="13"/>
      <c r="O1650"/>
      <c r="P1650" t="str">
        <f t="shared" ref="P1650:P1713" si="418">IF(E1650=F1650,"","NOT EQUAL")</f>
        <v/>
      </c>
      <c r="Q1650" t="str">
        <f>IF(ISNA(VLOOKUP(AC1650,#REF!,1)),"//","")</f>
        <v/>
      </c>
      <c r="R1650"/>
      <c r="S1650" s="43">
        <f t="shared" si="409"/>
        <v>452</v>
      </c>
      <c r="T1650" s="92" t="s">
        <v>2912</v>
      </c>
      <c r="U1650" s="70" t="s">
        <v>2431</v>
      </c>
      <c r="V1650" s="70" t="s">
        <v>2431</v>
      </c>
      <c r="W1650" s="44" t="str">
        <f t="shared" si="410"/>
        <v>"STOEL"</v>
      </c>
      <c r="X1650" s="25" t="str">
        <f t="shared" si="411"/>
        <v>STOEL</v>
      </c>
      <c r="Y1650" s="1">
        <f t="shared" si="412"/>
        <v>1612</v>
      </c>
      <c r="Z1650" t="str">
        <f t="shared" si="413"/>
        <v>ITM_STOEL</v>
      </c>
      <c r="AA1650" s="158" t="str">
        <f>IF(ISNA(VLOOKUP(X1650,Sheet2!J:J,1,0)),"//","")</f>
        <v/>
      </c>
      <c r="AC1650" s="108" t="str">
        <f t="shared" si="414"/>
        <v>STOEL</v>
      </c>
      <c r="AD1650" t="b">
        <f t="shared" si="415"/>
        <v>1</v>
      </c>
    </row>
    <row r="1651" spans="1:30">
      <c r="A1651" s="56">
        <f t="shared" si="416"/>
        <v>1651</v>
      </c>
      <c r="B1651" s="55">
        <f t="shared" si="417"/>
        <v>1613</v>
      </c>
      <c r="C1651" s="59" t="s">
        <v>3927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4241</v>
      </c>
      <c r="L1651" s="67"/>
      <c r="M1651" s="63" t="s">
        <v>2068</v>
      </c>
      <c r="N1651" s="13"/>
      <c r="O1651"/>
      <c r="P1651" t="str">
        <f t="shared" si="418"/>
        <v/>
      </c>
      <c r="Q1651" t="str">
        <f>IF(ISNA(VLOOKUP(AC1651,#REF!,1)),"//","")</f>
        <v/>
      </c>
      <c r="R1651"/>
      <c r="S1651" s="43">
        <f t="shared" si="409"/>
        <v>453</v>
      </c>
      <c r="T1651" s="95" t="s">
        <v>2912</v>
      </c>
      <c r="U1651" s="70" t="s">
        <v>2431</v>
      </c>
      <c r="V1651" s="70" t="s">
        <v>2431</v>
      </c>
      <c r="W1651" s="44" t="str">
        <f t="shared" si="410"/>
        <v>"STOIJ"</v>
      </c>
      <c r="X1651" s="25" t="str">
        <f t="shared" si="411"/>
        <v>STOIJ</v>
      </c>
      <c r="Y1651" s="1">
        <f t="shared" si="412"/>
        <v>1613</v>
      </c>
      <c r="Z1651" t="str">
        <f t="shared" si="413"/>
        <v>ITM_STOIJ</v>
      </c>
      <c r="AA1651" s="158" t="str">
        <f>IF(ISNA(VLOOKUP(X1651,Sheet2!J:J,1,0)),"//","")</f>
        <v/>
      </c>
      <c r="AC1651" s="108" t="str">
        <f t="shared" si="414"/>
        <v>STOIJ</v>
      </c>
      <c r="AD1651" t="b">
        <f t="shared" si="415"/>
        <v>1</v>
      </c>
    </row>
    <row r="1652" spans="1:30" s="126" customFormat="1">
      <c r="A1652" s="56">
        <f t="shared" si="416"/>
        <v>1652</v>
      </c>
      <c r="B1652" s="55">
        <f t="shared" si="417"/>
        <v>1614</v>
      </c>
      <c r="C1652" s="122" t="s">
        <v>3731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4241</v>
      </c>
      <c r="M1652" s="18" t="s">
        <v>1833</v>
      </c>
      <c r="N1652" s="18"/>
      <c r="P1652" s="126" t="str">
        <f t="shared" si="418"/>
        <v>NOT EQUAL</v>
      </c>
      <c r="Q1652" s="126" t="str">
        <f>IF(ISNA(VLOOKUP(AC1652,#REF!,1)),"//","")</f>
        <v/>
      </c>
      <c r="S1652" s="43">
        <f t="shared" si="409"/>
        <v>454</v>
      </c>
      <c r="T1652" s="121" t="s">
        <v>2889</v>
      </c>
      <c r="U1652" s="124" t="s">
        <v>2431</v>
      </c>
      <c r="V1652" s="124" t="s">
        <v>2431</v>
      </c>
      <c r="W1652" s="44" t="str">
        <f t="shared" si="410"/>
        <v>"LN(1+X)"</v>
      </c>
      <c r="X1652" s="25" t="str">
        <f t="shared" si="411"/>
        <v>LN(1+X)</v>
      </c>
      <c r="Y1652" s="1">
        <f t="shared" si="412"/>
        <v>1614</v>
      </c>
      <c r="Z1652" t="str">
        <f t="shared" si="413"/>
        <v>ITM_LN1X</v>
      </c>
      <c r="AA1652" s="158" t="str">
        <f>IF(ISNA(VLOOKUP(X1652,Sheet2!J:J,1,0)),"//","")</f>
        <v/>
      </c>
      <c r="AC1652" s="108" t="str">
        <f t="shared" si="414"/>
        <v>LN(1+X)</v>
      </c>
      <c r="AD1652" t="b">
        <f t="shared" si="415"/>
        <v>1</v>
      </c>
    </row>
    <row r="1653" spans="1:30">
      <c r="A1653" s="56">
        <f t="shared" si="416"/>
        <v>1653</v>
      </c>
      <c r="B1653" s="55">
        <f t="shared" si="417"/>
        <v>1615</v>
      </c>
      <c r="C1653" s="59" t="s">
        <v>3928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4241</v>
      </c>
      <c r="L1653" s="67"/>
      <c r="M1653" s="63" t="s">
        <v>2070</v>
      </c>
      <c r="N1653" s="13"/>
      <c r="O1653"/>
      <c r="P1653" t="str">
        <f t="shared" si="418"/>
        <v/>
      </c>
      <c r="Q1653" t="str">
        <f>IF(ISNA(VLOOKUP(AC1653,#REF!,1)),"//","")</f>
        <v/>
      </c>
      <c r="R1653"/>
      <c r="S1653" s="43">
        <f t="shared" si="409"/>
        <v>455</v>
      </c>
      <c r="T1653" s="92" t="s">
        <v>2912</v>
      </c>
      <c r="U1653" s="70" t="s">
        <v>2431</v>
      </c>
      <c r="V1653" s="70" t="s">
        <v>2431</v>
      </c>
      <c r="W1653" s="44" t="str">
        <f t="shared" si="410"/>
        <v>"STOS"</v>
      </c>
      <c r="X1653" s="25" t="str">
        <f t="shared" si="411"/>
        <v>STOS</v>
      </c>
      <c r="Y1653" s="1">
        <f t="shared" si="412"/>
        <v>1615</v>
      </c>
      <c r="Z1653" t="str">
        <f t="shared" si="413"/>
        <v>ITM_STOS</v>
      </c>
      <c r="AA1653" s="158" t="str">
        <f>IF(ISNA(VLOOKUP(X1653,Sheet2!J:J,1,0)),"//","")</f>
        <v>//</v>
      </c>
      <c r="AC1653" s="108" t="str">
        <f t="shared" si="414"/>
        <v>STOS</v>
      </c>
      <c r="AD1653" t="b">
        <f t="shared" si="415"/>
        <v>1</v>
      </c>
    </row>
    <row r="1654" spans="1:30">
      <c r="A1654" s="56">
        <f t="shared" si="416"/>
        <v>1654</v>
      </c>
      <c r="B1654" s="55">
        <f t="shared" si="417"/>
        <v>1616</v>
      </c>
      <c r="C1654" s="59" t="s">
        <v>3929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4241</v>
      </c>
      <c r="L1654" s="67"/>
      <c r="M1654" s="63" t="s">
        <v>2077</v>
      </c>
      <c r="N1654" s="13"/>
      <c r="O1654"/>
      <c r="P1654" t="str">
        <f t="shared" si="418"/>
        <v/>
      </c>
      <c r="Q1654" t="str">
        <f>IF(ISNA(VLOOKUP(AC1654,#REF!,1)),"//","")</f>
        <v/>
      </c>
      <c r="R1654"/>
      <c r="S1654" s="43">
        <f t="shared" si="409"/>
        <v>456</v>
      </c>
      <c r="T1654" s="95" t="s">
        <v>2894</v>
      </c>
      <c r="U1654" s="70" t="s">
        <v>2431</v>
      </c>
      <c r="V1654" s="70" t="s">
        <v>2431</v>
      </c>
      <c r="W1654" s="44" t="str">
        <f t="shared" si="410"/>
        <v>"SUM"</v>
      </c>
      <c r="X1654" s="25" t="str">
        <f t="shared" si="411"/>
        <v>SUM</v>
      </c>
      <c r="Y1654" s="1">
        <f t="shared" si="412"/>
        <v>1616</v>
      </c>
      <c r="Z1654" t="str">
        <f t="shared" si="413"/>
        <v>ITM_SUM</v>
      </c>
      <c r="AA1654" s="158" t="str">
        <f>IF(ISNA(VLOOKUP(X1654,Sheet2!J:J,1,0)),"//","")</f>
        <v>//</v>
      </c>
      <c r="AC1654" s="108" t="str">
        <f t="shared" si="414"/>
        <v>SUM</v>
      </c>
      <c r="AD1654" t="b">
        <f t="shared" si="415"/>
        <v>1</v>
      </c>
    </row>
    <row r="1655" spans="1:30">
      <c r="A1655" s="56">
        <f t="shared" si="416"/>
        <v>1655</v>
      </c>
      <c r="B1655" s="55">
        <f t="shared" si="417"/>
        <v>1617</v>
      </c>
      <c r="C1655" s="59" t="s">
        <v>3930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4241</v>
      </c>
      <c r="L1655" s="67"/>
      <c r="M1655" s="63" t="s">
        <v>2078</v>
      </c>
      <c r="N1655" s="13"/>
      <c r="O1655"/>
      <c r="P1655" t="str">
        <f t="shared" si="418"/>
        <v/>
      </c>
      <c r="Q1655" t="str">
        <f>IF(ISNA(VLOOKUP(AC1655,#REF!,1)),"//","")</f>
        <v/>
      </c>
      <c r="R1655"/>
      <c r="S1655" s="43">
        <f t="shared" si="409"/>
        <v>457</v>
      </c>
      <c r="T1655" s="92" t="s">
        <v>2431</v>
      </c>
      <c r="U1655" s="70" t="s">
        <v>2431</v>
      </c>
      <c r="V1655" s="70" t="s">
        <v>2431</v>
      </c>
      <c r="W1655" s="44" t="str">
        <f t="shared" si="410"/>
        <v>"S" STD_SUB_W</v>
      </c>
      <c r="X1655" s="25" t="str">
        <f t="shared" si="411"/>
        <v>SW</v>
      </c>
      <c r="Y1655" s="1">
        <f t="shared" si="412"/>
        <v>1617</v>
      </c>
      <c r="Z1655" t="str">
        <f t="shared" si="413"/>
        <v>ITM_SW</v>
      </c>
      <c r="AA1655" s="158" t="str">
        <f>IF(ISNA(VLOOKUP(X1655,Sheet2!J:J,1,0)),"//","")</f>
        <v>//</v>
      </c>
      <c r="AC1655" s="108" t="str">
        <f t="shared" si="414"/>
        <v>SW</v>
      </c>
      <c r="AD1655" t="b">
        <f t="shared" si="415"/>
        <v>1</v>
      </c>
    </row>
    <row r="1656" spans="1:30">
      <c r="A1656" s="56">
        <f t="shared" si="416"/>
        <v>1656</v>
      </c>
      <c r="B1656" s="55">
        <f t="shared" si="417"/>
        <v>1618</v>
      </c>
      <c r="C1656" s="59" t="s">
        <v>4756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4241</v>
      </c>
      <c r="L1656" s="67"/>
      <c r="M1656" s="63" t="s">
        <v>2079</v>
      </c>
      <c r="N1656" s="13"/>
      <c r="O1656"/>
      <c r="P1656" t="str">
        <f t="shared" si="418"/>
        <v/>
      </c>
      <c r="Q1656" t="str">
        <f>IF(ISNA(VLOOKUP(AC1656,#REF!,1)),"//","")</f>
        <v/>
      </c>
      <c r="R1656"/>
      <c r="S1656" s="43">
        <f t="shared" si="409"/>
        <v>458</v>
      </c>
      <c r="T1656" s="92" t="s">
        <v>2431</v>
      </c>
      <c r="U1656" s="70" t="s">
        <v>2431</v>
      </c>
      <c r="V1656" s="70" t="s">
        <v>2431</v>
      </c>
      <c r="W1656" s="44" t="str">
        <f t="shared" si="410"/>
        <v>"S" STD_SUB_X STD_SUB_Y</v>
      </c>
      <c r="X1656" s="25" t="str">
        <f t="shared" si="411"/>
        <v>SXY</v>
      </c>
      <c r="Y1656" s="1">
        <f t="shared" si="412"/>
        <v>1618</v>
      </c>
      <c r="Z1656" t="str">
        <f t="shared" si="413"/>
        <v>ITM_SXY</v>
      </c>
      <c r="AA1656" s="158" t="str">
        <f>IF(ISNA(VLOOKUP(X1656,Sheet2!J:J,1,0)),"//","")</f>
        <v>//</v>
      </c>
      <c r="AC1656" s="108" t="str">
        <f t="shared" si="414"/>
        <v>SXY</v>
      </c>
      <c r="AD1656" t="b">
        <f t="shared" si="415"/>
        <v>1</v>
      </c>
    </row>
    <row r="1657" spans="1:30">
      <c r="A1657" s="56">
        <f t="shared" si="416"/>
        <v>1657</v>
      </c>
      <c r="B1657" s="55">
        <f t="shared" si="417"/>
        <v>1619</v>
      </c>
      <c r="C1657" s="59" t="s">
        <v>4520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4241</v>
      </c>
      <c r="L1657" s="67"/>
      <c r="M1657" s="63" t="s">
        <v>2085</v>
      </c>
      <c r="N1657" s="13"/>
      <c r="O1657"/>
      <c r="P1657" t="str">
        <f t="shared" si="418"/>
        <v/>
      </c>
      <c r="Q1657" t="str">
        <f>IF(ISNA(VLOOKUP(AC1657,#REF!,1)),"//","")</f>
        <v/>
      </c>
      <c r="R1657"/>
      <c r="S1657" s="43">
        <f t="shared" si="409"/>
        <v>459</v>
      </c>
      <c r="T1657" s="92" t="s">
        <v>2431</v>
      </c>
      <c r="U1657" s="70" t="s">
        <v>2431</v>
      </c>
      <c r="V1657" s="70" t="s">
        <v>2431</v>
      </c>
      <c r="W1657" s="44" t="str">
        <f t="shared" si="410"/>
        <v>"TDISP"</v>
      </c>
      <c r="X1657" s="25" t="str">
        <f t="shared" si="411"/>
        <v>TDISP</v>
      </c>
      <c r="Y1657" s="1">
        <f t="shared" si="412"/>
        <v>1619</v>
      </c>
      <c r="Z1657" t="str">
        <f t="shared" si="413"/>
        <v>ITM_TDISP</v>
      </c>
      <c r="AA1657" s="158" t="str">
        <f>IF(ISNA(VLOOKUP(X1657,Sheet2!J:J,1,0)),"//","")</f>
        <v>//</v>
      </c>
      <c r="AC1657" s="108" t="str">
        <f t="shared" si="414"/>
        <v>TDISP</v>
      </c>
      <c r="AD1657" t="b">
        <f t="shared" si="415"/>
        <v>1</v>
      </c>
    </row>
    <row r="1658" spans="1:30">
      <c r="A1658" s="56">
        <f t="shared" si="416"/>
        <v>1658</v>
      </c>
      <c r="B1658" s="55">
        <f t="shared" si="417"/>
        <v>1620</v>
      </c>
      <c r="C1658" s="59" t="s">
        <v>3931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4241</v>
      </c>
      <c r="L1658" s="67"/>
      <c r="M1658" s="63" t="s">
        <v>2087</v>
      </c>
      <c r="N1658" s="13"/>
      <c r="O1658"/>
      <c r="P1658" t="str">
        <f t="shared" si="418"/>
        <v/>
      </c>
      <c r="Q1658" t="str">
        <f>IF(ISNA(VLOOKUP(AC1658,#REF!,1)),"//","")</f>
        <v/>
      </c>
      <c r="R1658"/>
      <c r="S1658" s="43">
        <f t="shared" si="409"/>
        <v>460</v>
      </c>
      <c r="T1658" s="92" t="s">
        <v>2917</v>
      </c>
      <c r="U1658" s="70" t="s">
        <v>2431</v>
      </c>
      <c r="V1658" s="70" t="s">
        <v>2431</v>
      </c>
      <c r="W1658" s="44" t="str">
        <f t="shared" si="410"/>
        <v>"TICKS"</v>
      </c>
      <c r="X1658" s="25" t="str">
        <f t="shared" si="411"/>
        <v>TICKS</v>
      </c>
      <c r="Y1658" s="1">
        <f t="shared" si="412"/>
        <v>1620</v>
      </c>
      <c r="Z1658" t="str">
        <f t="shared" si="413"/>
        <v>ITM_TICKS</v>
      </c>
      <c r="AA1658" s="158" t="str">
        <f>IF(ISNA(VLOOKUP(X1658,Sheet2!J:J,1,0)),"//","")</f>
        <v/>
      </c>
      <c r="AC1658" s="108" t="str">
        <f t="shared" si="414"/>
        <v>TICKS</v>
      </c>
      <c r="AD1658" t="b">
        <f t="shared" si="415"/>
        <v>1</v>
      </c>
    </row>
    <row r="1659" spans="1:30">
      <c r="A1659" s="56">
        <f t="shared" si="416"/>
        <v>1659</v>
      </c>
      <c r="B1659" s="55">
        <f t="shared" si="417"/>
        <v>1621</v>
      </c>
      <c r="C1659" s="59" t="s">
        <v>4521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4241</v>
      </c>
      <c r="L1659" s="67"/>
      <c r="M1659" s="63" t="s">
        <v>2088</v>
      </c>
      <c r="N1659" s="13"/>
      <c r="O1659"/>
      <c r="P1659" t="str">
        <f t="shared" si="418"/>
        <v/>
      </c>
      <c r="Q1659" t="str">
        <f>IF(ISNA(VLOOKUP(AC1659,#REF!,1)),"//","")</f>
        <v/>
      </c>
      <c r="R1659"/>
      <c r="S1659" s="43">
        <f t="shared" si="409"/>
        <v>461</v>
      </c>
      <c r="T1659" s="92" t="s">
        <v>2431</v>
      </c>
      <c r="U1659" s="70" t="s">
        <v>2431</v>
      </c>
      <c r="V1659" s="70" t="s">
        <v>2431</v>
      </c>
      <c r="W1659" s="44" t="str">
        <f t="shared" si="410"/>
        <v>"TIME"</v>
      </c>
      <c r="X1659" s="25" t="str">
        <f t="shared" si="411"/>
        <v>TIME</v>
      </c>
      <c r="Y1659" s="1">
        <f t="shared" si="412"/>
        <v>1621</v>
      </c>
      <c r="Z1659" t="str">
        <f t="shared" si="413"/>
        <v>ITM_TIME</v>
      </c>
      <c r="AA1659" s="158" t="str">
        <f>IF(ISNA(VLOOKUP(X1659,Sheet2!J:J,1,0)),"//","")</f>
        <v>//</v>
      </c>
      <c r="AC1659" s="108" t="str">
        <f t="shared" si="414"/>
        <v>TIME</v>
      </c>
      <c r="AD1659" t="b">
        <f t="shared" si="415"/>
        <v>1</v>
      </c>
    </row>
    <row r="1660" spans="1:30">
      <c r="A1660" s="56">
        <f t="shared" si="416"/>
        <v>1660</v>
      </c>
      <c r="B1660" s="55">
        <f t="shared" si="417"/>
        <v>1622</v>
      </c>
      <c r="C1660" s="59" t="s">
        <v>4057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4241</v>
      </c>
      <c r="L1660" s="67"/>
      <c r="M1660" s="63" t="s">
        <v>2089</v>
      </c>
      <c r="N1660" s="13"/>
      <c r="O1660"/>
      <c r="P1660" t="str">
        <f t="shared" si="418"/>
        <v/>
      </c>
      <c r="Q1660" t="str">
        <f>IF(ISNA(VLOOKUP(AC1660,#REF!,1)),"//","")</f>
        <v/>
      </c>
      <c r="R1660"/>
      <c r="S1660" s="43">
        <f t="shared" si="409"/>
        <v>462</v>
      </c>
      <c r="T1660" s="92" t="s">
        <v>2431</v>
      </c>
      <c r="U1660" s="70" t="s">
        <v>2431</v>
      </c>
      <c r="V1660" s="70" t="s">
        <v>2431</v>
      </c>
      <c r="W1660" s="44" t="str">
        <f t="shared" si="410"/>
        <v>"TIMER"</v>
      </c>
      <c r="X1660" s="25" t="str">
        <f t="shared" si="411"/>
        <v>TIMER</v>
      </c>
      <c r="Y1660" s="1">
        <f t="shared" si="412"/>
        <v>1622</v>
      </c>
      <c r="Z1660" t="str">
        <f t="shared" si="413"/>
        <v>ITM_TIMER</v>
      </c>
      <c r="AA1660" s="158" t="str">
        <f>IF(ISNA(VLOOKUP(X1660,Sheet2!J:J,1,0)),"//","")</f>
        <v>//</v>
      </c>
      <c r="AC1660" s="108" t="str">
        <f t="shared" si="414"/>
        <v>TIMER</v>
      </c>
      <c r="AD1660" t="b">
        <f t="shared" si="415"/>
        <v>1</v>
      </c>
    </row>
    <row r="1661" spans="1:30">
      <c r="A1661" s="56">
        <f t="shared" si="416"/>
        <v>1661</v>
      </c>
      <c r="B1661" s="55">
        <f t="shared" si="417"/>
        <v>1623</v>
      </c>
      <c r="C1661" s="59" t="s">
        <v>4637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4241</v>
      </c>
      <c r="L1661" s="67"/>
      <c r="M1661" s="63" t="s">
        <v>4315</v>
      </c>
      <c r="N1661" s="13"/>
      <c r="O1661"/>
      <c r="P1661" t="str">
        <f t="shared" si="418"/>
        <v/>
      </c>
      <c r="Q1661" t="str">
        <f>IF(ISNA(VLOOKUP(AC1661,#REF!,1)),"//","")</f>
        <v/>
      </c>
      <c r="R1661"/>
      <c r="S1661" s="43">
        <f t="shared" si="409"/>
        <v>463</v>
      </c>
      <c r="T1661" s="92" t="s">
        <v>2431</v>
      </c>
      <c r="U1661" s="70" t="s">
        <v>2431</v>
      </c>
      <c r="V1661" s="70" t="s">
        <v>2431</v>
      </c>
      <c r="W1661" s="44" t="str">
        <f t="shared" si="410"/>
        <v>"T" STD_SUB_N</v>
      </c>
      <c r="X1661" s="25" t="str">
        <f t="shared" si="411"/>
        <v>TN</v>
      </c>
      <c r="Y1661" s="1">
        <f t="shared" si="412"/>
        <v>1623</v>
      </c>
      <c r="Z1661" t="str">
        <f t="shared" si="413"/>
        <v>ITM_Tn</v>
      </c>
      <c r="AA1661" s="158" t="str">
        <f>IF(ISNA(VLOOKUP(X1661,Sheet2!J:J,1,0)),"//","")</f>
        <v>//</v>
      </c>
      <c r="AC1661" s="108" t="str">
        <f t="shared" si="414"/>
        <v>TN</v>
      </c>
      <c r="AD1661" t="b">
        <f t="shared" si="415"/>
        <v>1</v>
      </c>
    </row>
    <row r="1662" spans="1:30">
      <c r="A1662" s="56">
        <f t="shared" si="416"/>
        <v>1662</v>
      </c>
      <c r="B1662" s="55">
        <f t="shared" si="417"/>
        <v>1624</v>
      </c>
      <c r="C1662" s="59" t="s">
        <v>5072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4241</v>
      </c>
      <c r="L1662" s="67"/>
      <c r="M1662" s="63" t="s">
        <v>2091</v>
      </c>
      <c r="N1662" s="13"/>
      <c r="O1662"/>
      <c r="P1662" t="str">
        <f t="shared" si="418"/>
        <v/>
      </c>
      <c r="Q1662" t="str">
        <f>IF(ISNA(VLOOKUP(AC1662,#REF!,1)),"//","")</f>
        <v/>
      </c>
      <c r="R1662"/>
      <c r="S1662" s="43">
        <f t="shared" si="409"/>
        <v>464</v>
      </c>
      <c r="T1662" s="92" t="s">
        <v>2431</v>
      </c>
      <c r="U1662" s="70" t="s">
        <v>2431</v>
      </c>
      <c r="V1662" s="70" t="s">
        <v>2431</v>
      </c>
      <c r="W1662" s="44" t="str">
        <f t="shared" si="410"/>
        <v>"TONE"</v>
      </c>
      <c r="X1662" s="25" t="str">
        <f t="shared" si="411"/>
        <v>TONE</v>
      </c>
      <c r="Y1662" s="1">
        <f t="shared" si="412"/>
        <v>1624</v>
      </c>
      <c r="Z1662" t="str">
        <f t="shared" si="413"/>
        <v>ITM_TONE</v>
      </c>
      <c r="AA1662" s="158" t="str">
        <f>IF(ISNA(VLOOKUP(X1662,Sheet2!J:J,1,0)),"//","")</f>
        <v>//</v>
      </c>
      <c r="AC1662" s="108" t="str">
        <f t="shared" si="414"/>
        <v>TONE</v>
      </c>
      <c r="AD1662" t="b">
        <f t="shared" si="415"/>
        <v>1</v>
      </c>
    </row>
    <row r="1663" spans="1:30">
      <c r="A1663" s="56">
        <f t="shared" si="416"/>
        <v>1663</v>
      </c>
      <c r="B1663" s="55">
        <f t="shared" si="417"/>
        <v>1625</v>
      </c>
      <c r="C1663" s="59" t="s">
        <v>3932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4241</v>
      </c>
      <c r="L1663" s="67"/>
      <c r="M1663" s="63" t="s">
        <v>2104</v>
      </c>
      <c r="N1663" s="13"/>
      <c r="O1663"/>
      <c r="P1663" t="str">
        <f t="shared" si="418"/>
        <v/>
      </c>
      <c r="Q1663" t="str">
        <f>IF(ISNA(VLOOKUP(AC1663,#REF!,1)),"//","")</f>
        <v/>
      </c>
      <c r="R1663"/>
      <c r="S1663" s="43">
        <f t="shared" si="409"/>
        <v>465</v>
      </c>
      <c r="T1663" s="92" t="s">
        <v>2912</v>
      </c>
      <c r="U1663" s="70" t="s">
        <v>2431</v>
      </c>
      <c r="V1663" s="70" t="s">
        <v>2431</v>
      </c>
      <c r="W1663" s="44" t="str">
        <f t="shared" si="410"/>
        <v>"T" STD_LEFT_RIGHT_ARROWS</v>
      </c>
      <c r="X1663" s="25" t="str">
        <f t="shared" si="411"/>
        <v>T&lt;&gt;</v>
      </c>
      <c r="Y1663" s="1">
        <f t="shared" si="412"/>
        <v>1625</v>
      </c>
      <c r="Z1663" t="str">
        <f t="shared" si="413"/>
        <v>ITM_Tex</v>
      </c>
      <c r="AA1663" s="158" t="str">
        <f>IF(ISNA(VLOOKUP(X1663,Sheet2!J:J,1,0)),"//","")</f>
        <v>//</v>
      </c>
      <c r="AC1663" s="108" t="str">
        <f t="shared" si="414"/>
        <v>T&lt;&gt;</v>
      </c>
      <c r="AD1663" t="b">
        <f t="shared" si="415"/>
        <v>1</v>
      </c>
    </row>
    <row r="1664" spans="1:30">
      <c r="A1664" s="56">
        <f t="shared" si="416"/>
        <v>1664</v>
      </c>
      <c r="B1664" s="55">
        <f t="shared" si="417"/>
        <v>1626</v>
      </c>
      <c r="C1664" s="59" t="s">
        <v>3933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4241</v>
      </c>
      <c r="L1664" s="67"/>
      <c r="M1664" s="63" t="s">
        <v>2105</v>
      </c>
      <c r="N1664" s="13"/>
      <c r="O1664"/>
      <c r="P1664" t="str">
        <f t="shared" si="418"/>
        <v/>
      </c>
      <c r="Q1664" t="str">
        <f>IF(ISNA(VLOOKUP(AC1664,#REF!,1)),"//","")</f>
        <v/>
      </c>
      <c r="R1664"/>
      <c r="S1664" s="43">
        <f t="shared" si="409"/>
        <v>466</v>
      </c>
      <c r="T1664" s="92" t="s">
        <v>2910</v>
      </c>
      <c r="U1664" s="70" t="s">
        <v>2431</v>
      </c>
      <c r="V1664" s="70" t="s">
        <v>2431</v>
      </c>
      <c r="W1664" s="44" t="str">
        <f t="shared" si="410"/>
        <v>"ULP?"</v>
      </c>
      <c r="X1664" s="25" t="str">
        <f t="shared" si="411"/>
        <v>ULP?</v>
      </c>
      <c r="Y1664" s="1">
        <f t="shared" si="412"/>
        <v>1626</v>
      </c>
      <c r="Z1664" t="str">
        <f t="shared" si="413"/>
        <v>ITM_ULP</v>
      </c>
      <c r="AA1664" s="158" t="str">
        <f>IF(ISNA(VLOOKUP(X1664,Sheet2!J:J,1,0)),"//","")</f>
        <v>//</v>
      </c>
      <c r="AC1664" s="108" t="str">
        <f t="shared" si="414"/>
        <v>ULP?</v>
      </c>
      <c r="AD1664" t="b">
        <f t="shared" si="415"/>
        <v>1</v>
      </c>
    </row>
    <row r="1665" spans="1:30">
      <c r="A1665" s="56">
        <f t="shared" si="416"/>
        <v>1665</v>
      </c>
      <c r="B1665" s="55">
        <f t="shared" si="417"/>
        <v>1627</v>
      </c>
      <c r="C1665" s="59" t="s">
        <v>4638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4241</v>
      </c>
      <c r="L1665" s="67"/>
      <c r="M1665" s="63" t="s">
        <v>4316</v>
      </c>
      <c r="N1665" s="13"/>
      <c r="O1665"/>
      <c r="P1665" t="str">
        <f t="shared" si="418"/>
        <v/>
      </c>
      <c r="Q1665" t="str">
        <f>IF(ISNA(VLOOKUP(AC1665,#REF!,1)),"//","")</f>
        <v/>
      </c>
      <c r="R1665"/>
      <c r="S1665" s="43">
        <f t="shared" si="409"/>
        <v>467</v>
      </c>
      <c r="T1665" s="92" t="s">
        <v>2431</v>
      </c>
      <c r="U1665" s="70" t="s">
        <v>2431</v>
      </c>
      <c r="V1665" s="70" t="s">
        <v>2431</v>
      </c>
      <c r="W1665" s="44" t="str">
        <f t="shared" si="410"/>
        <v>"U" STD_SUB_N</v>
      </c>
      <c r="X1665" s="25" t="str">
        <f t="shared" si="411"/>
        <v>UN</v>
      </c>
      <c r="Y1665" s="1">
        <f t="shared" si="412"/>
        <v>1627</v>
      </c>
      <c r="Z1665" t="str">
        <f t="shared" si="413"/>
        <v>ITM_Un</v>
      </c>
      <c r="AA1665" s="158" t="str">
        <f>IF(ISNA(VLOOKUP(X1665,Sheet2!J:J,1,0)),"//","")</f>
        <v>//</v>
      </c>
      <c r="AC1665" s="108" t="str">
        <f t="shared" si="414"/>
        <v>UN</v>
      </c>
      <c r="AD1665" t="b">
        <f t="shared" si="415"/>
        <v>1</v>
      </c>
    </row>
    <row r="1666" spans="1:30">
      <c r="A1666" s="56">
        <f t="shared" si="416"/>
        <v>1666</v>
      </c>
      <c r="B1666" s="55">
        <f t="shared" si="417"/>
        <v>1628</v>
      </c>
      <c r="C1666" s="59" t="s">
        <v>3934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4241</v>
      </c>
      <c r="L1666" s="67"/>
      <c r="M1666" s="63" t="s">
        <v>2106</v>
      </c>
      <c r="N1666" s="13"/>
      <c r="O1666"/>
      <c r="P1666" t="str">
        <f t="shared" si="418"/>
        <v/>
      </c>
      <c r="Q1666" t="str">
        <f>IF(ISNA(VLOOKUP(AC1666,#REF!,1)),"//","")</f>
        <v/>
      </c>
      <c r="R1666"/>
      <c r="S1666" s="43">
        <f t="shared" si="409"/>
        <v>468</v>
      </c>
      <c r="T1666" s="92" t="s">
        <v>2893</v>
      </c>
      <c r="U1666" s="70" t="s">
        <v>2431</v>
      </c>
      <c r="V1666" s="70" t="s">
        <v>2431</v>
      </c>
      <c r="W1666" s="44" t="str">
        <f t="shared" si="410"/>
        <v>"UNITV"</v>
      </c>
      <c r="X1666" s="25" t="str">
        <f t="shared" si="411"/>
        <v>UNITV</v>
      </c>
      <c r="Y1666" s="1">
        <f t="shared" si="412"/>
        <v>1628</v>
      </c>
      <c r="Z1666" t="str">
        <f t="shared" si="413"/>
        <v>ITM_UNITV</v>
      </c>
      <c r="AA1666" s="158" t="str">
        <f>IF(ISNA(VLOOKUP(X1666,Sheet2!J:J,1,0)),"//","")</f>
        <v>//</v>
      </c>
      <c r="AC1666" s="108" t="str">
        <f t="shared" si="414"/>
        <v>UNITV</v>
      </c>
      <c r="AD1666" t="b">
        <f t="shared" si="415"/>
        <v>1</v>
      </c>
    </row>
    <row r="1667" spans="1:30">
      <c r="A1667" s="56">
        <f t="shared" si="416"/>
        <v>1667</v>
      </c>
      <c r="B1667" s="55">
        <f t="shared" si="417"/>
        <v>1629</v>
      </c>
      <c r="C1667" s="59" t="s">
        <v>3848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4241</v>
      </c>
      <c r="L1667" s="67"/>
      <c r="M1667" s="63" t="s">
        <v>2107</v>
      </c>
      <c r="N1667" s="13"/>
      <c r="O1667"/>
      <c r="P1667" t="str">
        <f t="shared" si="418"/>
        <v/>
      </c>
      <c r="Q1667" t="str">
        <f>IF(ISNA(VLOOKUP(AC1667,#REF!,1)),"//","")</f>
        <v/>
      </c>
      <c r="R1667"/>
      <c r="S1667" s="43">
        <f t="shared" si="409"/>
        <v>469</v>
      </c>
      <c r="T1667" s="92" t="s">
        <v>2431</v>
      </c>
      <c r="U1667" s="70" t="s">
        <v>2823</v>
      </c>
      <c r="V1667" s="70" t="s">
        <v>2431</v>
      </c>
      <c r="W1667" s="44" t="str">
        <f t="shared" si="410"/>
        <v>"UNSIGN"</v>
      </c>
      <c r="X1667" s="25" t="str">
        <f t="shared" si="411"/>
        <v>UNSIGN</v>
      </c>
      <c r="Y1667" s="1">
        <f t="shared" si="412"/>
        <v>1629</v>
      </c>
      <c r="Z1667" t="str">
        <f t="shared" si="413"/>
        <v>ITM_UNSIGN</v>
      </c>
      <c r="AA1667" s="158" t="str">
        <f>IF(ISNA(VLOOKUP(X1667,Sheet2!J:J,1,0)),"//","")</f>
        <v>//</v>
      </c>
      <c r="AC1667" s="108" t="str">
        <f t="shared" si="414"/>
        <v>UNSIGN</v>
      </c>
      <c r="AD1667" t="b">
        <f t="shared" si="415"/>
        <v>1</v>
      </c>
    </row>
    <row r="1668" spans="1:30">
      <c r="A1668" s="56">
        <f t="shared" si="416"/>
        <v>1668</v>
      </c>
      <c r="B1668" s="55">
        <f t="shared" si="417"/>
        <v>1630</v>
      </c>
      <c r="C1668" s="59" t="s">
        <v>4057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4241</v>
      </c>
      <c r="L1668" s="67"/>
      <c r="M1668" s="63" t="s">
        <v>2109</v>
      </c>
      <c r="N1668" s="13"/>
      <c r="O1668"/>
      <c r="P1668" t="str">
        <f t="shared" si="418"/>
        <v/>
      </c>
      <c r="Q1668" t="str">
        <f>IF(ISNA(VLOOKUP(AC1668,#REF!,1)),"//","")</f>
        <v/>
      </c>
      <c r="R1668"/>
      <c r="S1668" s="43">
        <f t="shared" si="409"/>
        <v>470</v>
      </c>
      <c r="T1668" s="92" t="s">
        <v>2431</v>
      </c>
      <c r="U1668" s="70" t="s">
        <v>2431</v>
      </c>
      <c r="V1668" s="70" t="s">
        <v>2431</v>
      </c>
      <c r="W1668" s="44" t="str">
        <f t="shared" si="410"/>
        <v>"VARMNU"</v>
      </c>
      <c r="X1668" s="25" t="str">
        <f t="shared" si="411"/>
        <v>VARMNU</v>
      </c>
      <c r="Y1668" s="1">
        <f t="shared" si="412"/>
        <v>1630</v>
      </c>
      <c r="Z1668" t="str">
        <f t="shared" si="413"/>
        <v>ITM_VARMNU</v>
      </c>
      <c r="AA1668" s="158" t="str">
        <f>IF(ISNA(VLOOKUP(X1668,Sheet2!J:J,1,0)),"//","")</f>
        <v>//</v>
      </c>
      <c r="AC1668" s="108" t="str">
        <f t="shared" si="414"/>
        <v>VARMNU</v>
      </c>
      <c r="AD1668" t="b">
        <f t="shared" si="415"/>
        <v>1</v>
      </c>
    </row>
    <row r="1669" spans="1:30">
      <c r="A1669" s="56">
        <f t="shared" si="416"/>
        <v>1669</v>
      </c>
      <c r="B1669" s="55">
        <f t="shared" si="417"/>
        <v>1631</v>
      </c>
      <c r="C1669" s="59" t="s">
        <v>3935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4241</v>
      </c>
      <c r="L1669" s="67"/>
      <c r="M1669" s="63" t="s">
        <v>2111</v>
      </c>
      <c r="N1669" s="13"/>
      <c r="O1669"/>
      <c r="P1669" t="str">
        <f t="shared" si="418"/>
        <v/>
      </c>
      <c r="Q1669" t="str">
        <f>IF(ISNA(VLOOKUP(AC1669,#REF!,1)),"//","")</f>
        <v/>
      </c>
      <c r="R1669"/>
      <c r="S1669" s="43">
        <f t="shared" si="409"/>
        <v>471</v>
      </c>
      <c r="T1669" s="92" t="s">
        <v>2431</v>
      </c>
      <c r="U1669" s="70" t="s">
        <v>2431</v>
      </c>
      <c r="V1669" s="70" t="s">
        <v>2431</v>
      </c>
      <c r="W1669" s="44" t="str">
        <f t="shared" si="410"/>
        <v>"VERS?"</v>
      </c>
      <c r="X1669" s="25" t="str">
        <f t="shared" si="411"/>
        <v>VERS?</v>
      </c>
      <c r="Y1669" s="1">
        <f t="shared" si="412"/>
        <v>1631</v>
      </c>
      <c r="Z1669" t="str">
        <f t="shared" si="413"/>
        <v>ITM_VERS</v>
      </c>
      <c r="AA1669" s="158" t="str">
        <f>IF(ISNA(VLOOKUP(X1669,Sheet2!J:J,1,0)),"//","")</f>
        <v>//</v>
      </c>
      <c r="AC1669" s="108" t="str">
        <f t="shared" si="414"/>
        <v>VERS?</v>
      </c>
      <c r="AD1669" t="b">
        <f t="shared" si="415"/>
        <v>1</v>
      </c>
    </row>
    <row r="1670" spans="1:30" s="126" customFormat="1">
      <c r="A1670" s="56">
        <f t="shared" si="416"/>
        <v>1670</v>
      </c>
      <c r="B1670" s="55">
        <f t="shared" si="417"/>
        <v>1632</v>
      </c>
      <c r="C1670" s="122" t="s">
        <v>3762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4241</v>
      </c>
      <c r="M1670" s="18" t="s">
        <v>2357</v>
      </c>
      <c r="N1670" s="18"/>
      <c r="P1670" s="126" t="str">
        <f t="shared" si="418"/>
        <v/>
      </c>
      <c r="Q1670" s="126" t="str">
        <f>IF(ISNA(VLOOKUP(AC1670,#REF!,1)),"//","")</f>
        <v/>
      </c>
      <c r="S1670" s="43">
        <f t="shared" si="409"/>
        <v>472</v>
      </c>
      <c r="T1670" s="121" t="s">
        <v>2889</v>
      </c>
      <c r="U1670" s="124" t="s">
        <v>2431</v>
      </c>
      <c r="V1670" s="124" t="s">
        <v>2431</v>
      </c>
      <c r="W1670" s="44" t="str">
        <f t="shared" si="410"/>
        <v>"IDIVR"</v>
      </c>
      <c r="X1670" s="25" t="str">
        <f t="shared" si="411"/>
        <v>IDIVR</v>
      </c>
      <c r="Y1670" s="1">
        <f t="shared" si="412"/>
        <v>1632</v>
      </c>
      <c r="Z1670" t="str">
        <f t="shared" si="413"/>
        <v>ITM_IDIVR</v>
      </c>
      <c r="AA1670" s="158" t="str">
        <f>IF(ISNA(VLOOKUP(X1670,Sheet2!J:J,1,0)),"//","")</f>
        <v>//</v>
      </c>
      <c r="AC1670" s="108" t="str">
        <f t="shared" si="414"/>
        <v>IDIVR</v>
      </c>
      <c r="AD1670" t="b">
        <f t="shared" si="415"/>
        <v>1</v>
      </c>
    </row>
    <row r="1671" spans="1:30">
      <c r="A1671" s="56">
        <f t="shared" si="416"/>
        <v>1671</v>
      </c>
      <c r="B1671" s="55">
        <f t="shared" si="417"/>
        <v>1633</v>
      </c>
      <c r="C1671" s="59" t="s">
        <v>4534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4241</v>
      </c>
      <c r="L1671" s="71"/>
      <c r="M1671" s="63" t="s">
        <v>2115</v>
      </c>
      <c r="N1671" s="13"/>
      <c r="O1671"/>
      <c r="P1671" t="str">
        <f t="shared" si="418"/>
        <v/>
      </c>
      <c r="Q1671" t="str">
        <f>IF(ISNA(VLOOKUP(AC1671,#REF!,1)),"//","")</f>
        <v/>
      </c>
      <c r="R1671"/>
      <c r="S1671" s="43">
        <f t="shared" ref="S1671:S1734" si="419">IF(X1671&lt;&gt;"",S1670+1,S1670)</f>
        <v>473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2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2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22">B1671</f>
        <v>1633</v>
      </c>
      <c r="Z1671" t="str">
        <f t="shared" ref="Z1671:Z1734" si="423">M1671</f>
        <v>ITM_WDAY</v>
      </c>
      <c r="AA1671" s="158" t="str">
        <f>IF(ISNA(VLOOKUP(X1671,Sheet2!J:J,1,0)),"//","")</f>
        <v>//</v>
      </c>
      <c r="AC1671" s="108" t="str">
        <f t="shared" ref="AC1671:AC1734" si="42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25">X1671=AC1671</f>
        <v>1</v>
      </c>
    </row>
    <row r="1672" spans="1:30">
      <c r="A1672" s="56">
        <f t="shared" si="416"/>
        <v>1672</v>
      </c>
      <c r="B1672" s="55">
        <f t="shared" si="417"/>
        <v>1634</v>
      </c>
      <c r="C1672" s="59" t="s">
        <v>3936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4241</v>
      </c>
      <c r="L1672" s="67"/>
      <c r="M1672" s="63" t="s">
        <v>2121</v>
      </c>
      <c r="N1672" s="13"/>
      <c r="O1672"/>
      <c r="P1672" t="str">
        <f t="shared" si="418"/>
        <v/>
      </c>
      <c r="Q1672" t="str">
        <f>IF(ISNA(VLOOKUP(AC1672,#REF!,1)),"//","")</f>
        <v/>
      </c>
      <c r="R1672"/>
      <c r="S1672" s="43">
        <f t="shared" si="419"/>
        <v>474</v>
      </c>
      <c r="T1672" s="92" t="s">
        <v>2431</v>
      </c>
      <c r="U1672" s="70" t="s">
        <v>2431</v>
      </c>
      <c r="V1672" s="70" t="s">
        <v>2431</v>
      </c>
      <c r="W1672" s="44" t="str">
        <f t="shared" si="420"/>
        <v>"WHO?"</v>
      </c>
      <c r="X1672" s="25" t="str">
        <f t="shared" si="421"/>
        <v>WHO?</v>
      </c>
      <c r="Y1672" s="1">
        <f t="shared" si="422"/>
        <v>1634</v>
      </c>
      <c r="Z1672" t="str">
        <f t="shared" si="423"/>
        <v>ITM_WHO</v>
      </c>
      <c r="AA1672" s="158" t="str">
        <f>IF(ISNA(VLOOKUP(X1672,Sheet2!J:J,1,0)),"//","")</f>
        <v>//</v>
      </c>
      <c r="AC1672" s="108" t="str">
        <f t="shared" si="424"/>
        <v>WHO?</v>
      </c>
      <c r="AD1672" t="b">
        <f t="shared" si="425"/>
        <v>1</v>
      </c>
    </row>
    <row r="1673" spans="1:30">
      <c r="A1673" s="56">
        <f t="shared" si="416"/>
        <v>1673</v>
      </c>
      <c r="B1673" s="55">
        <f t="shared" si="417"/>
        <v>1635</v>
      </c>
      <c r="C1673" s="59" t="s">
        <v>4601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4241</v>
      </c>
      <c r="L1673" s="67"/>
      <c r="M1673" s="63" t="s">
        <v>2123</v>
      </c>
      <c r="N1673" s="13"/>
      <c r="O1673"/>
      <c r="P1673" t="str">
        <f t="shared" si="418"/>
        <v/>
      </c>
      <c r="Q1673" t="str">
        <f>IF(ISNA(VLOOKUP(AC1673,#REF!,1)),"//","")</f>
        <v/>
      </c>
      <c r="R1673"/>
      <c r="S1673" s="43">
        <f t="shared" si="419"/>
        <v>475</v>
      </c>
      <c r="T1673" s="92" t="s">
        <v>2431</v>
      </c>
      <c r="U1673" s="70" t="s">
        <v>2431</v>
      </c>
      <c r="V1673" s="70" t="s">
        <v>2431</v>
      </c>
      <c r="W1673" s="44" t="str">
        <f t="shared" si="420"/>
        <v>"W" STD_SUB_M</v>
      </c>
      <c r="X1673" s="25" t="str">
        <f t="shared" si="421"/>
        <v>WM</v>
      </c>
      <c r="Y1673" s="1">
        <f t="shared" si="422"/>
        <v>1635</v>
      </c>
      <c r="Z1673" t="str">
        <f t="shared" si="423"/>
        <v>ITM_WM</v>
      </c>
      <c r="AA1673" s="158" t="str">
        <f>IF(ISNA(VLOOKUP(X1673,Sheet2!J:J,1,0)),"//","")</f>
        <v>//</v>
      </c>
      <c r="AC1673" s="108" t="str">
        <f t="shared" si="424"/>
        <v>WM</v>
      </c>
      <c r="AD1673" t="b">
        <f t="shared" si="425"/>
        <v>1</v>
      </c>
    </row>
    <row r="1674" spans="1:30">
      <c r="A1674" s="56">
        <f t="shared" ref="A1674:A1737" si="426">IF(B1674=INT(B1674),ROW(),"")</f>
        <v>1674</v>
      </c>
      <c r="B1674" s="55">
        <f t="shared" ref="B1674:B1737" si="427">IF(AND(MID(C1674,2,1)&lt;&gt;"/",MID(C1674,1,1)="/"),INT(B1673)+1,B1673+0.01)</f>
        <v>1636</v>
      </c>
      <c r="C1674" s="59" t="s">
        <v>4602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4241</v>
      </c>
      <c r="L1674" s="67"/>
      <c r="M1674" s="63" t="s">
        <v>2124</v>
      </c>
      <c r="N1674" s="13"/>
      <c r="O1674"/>
      <c r="P1674" t="str">
        <f t="shared" si="418"/>
        <v/>
      </c>
      <c r="Q1674" t="str">
        <f>IF(ISNA(VLOOKUP(AC1674,#REF!,1)),"//","")</f>
        <v/>
      </c>
      <c r="R1674"/>
      <c r="S1674" s="43">
        <f t="shared" si="419"/>
        <v>476</v>
      </c>
      <c r="T1674" s="92" t="s">
        <v>2431</v>
      </c>
      <c r="U1674" s="70" t="s">
        <v>2431</v>
      </c>
      <c r="V1674" s="70" t="s">
        <v>2431</v>
      </c>
      <c r="W1674" s="44" t="str">
        <f t="shared" si="420"/>
        <v>"W" STD_SUB_P</v>
      </c>
      <c r="X1674" s="25" t="str">
        <f t="shared" si="421"/>
        <v>WP</v>
      </c>
      <c r="Y1674" s="1">
        <f t="shared" si="422"/>
        <v>1636</v>
      </c>
      <c r="Z1674" t="str">
        <f t="shared" si="423"/>
        <v>ITM_WP</v>
      </c>
      <c r="AA1674" s="158" t="str">
        <f>IF(ISNA(VLOOKUP(X1674,Sheet2!J:J,1,0)),"//","")</f>
        <v>//</v>
      </c>
      <c r="AC1674" s="108" t="str">
        <f t="shared" si="424"/>
        <v>WP</v>
      </c>
      <c r="AD1674" t="b">
        <f t="shared" si="425"/>
        <v>1</v>
      </c>
    </row>
    <row r="1675" spans="1:30">
      <c r="A1675" s="56">
        <f t="shared" si="426"/>
        <v>1675</v>
      </c>
      <c r="B1675" s="55">
        <f t="shared" si="427"/>
        <v>1637</v>
      </c>
      <c r="C1675" s="59" t="s">
        <v>4603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4241</v>
      </c>
      <c r="L1675" s="67"/>
      <c r="M1675" s="63" t="s">
        <v>2125</v>
      </c>
      <c r="N1675" s="13"/>
      <c r="O1675"/>
      <c r="P1675" t="str">
        <f t="shared" si="418"/>
        <v/>
      </c>
      <c r="Q1675" t="str">
        <f>IF(ISNA(VLOOKUP(AC1675,#REF!,1)),"//","")</f>
        <v/>
      </c>
      <c r="R1675"/>
      <c r="S1675" s="43">
        <f t="shared" si="419"/>
        <v>477</v>
      </c>
      <c r="T1675" s="92" t="s">
        <v>2431</v>
      </c>
      <c r="U1675" s="70" t="s">
        <v>2431</v>
      </c>
      <c r="V1675" s="70" t="s">
        <v>2431</v>
      </c>
      <c r="W1675" s="44" t="str">
        <f t="shared" si="420"/>
        <v>"W" STD_SUP_MINUS_1</v>
      </c>
      <c r="X1675" s="25" t="str">
        <f t="shared" si="421"/>
        <v>W^MINUS_1</v>
      </c>
      <c r="Y1675" s="1">
        <f t="shared" si="422"/>
        <v>1637</v>
      </c>
      <c r="Z1675" t="str">
        <f t="shared" si="423"/>
        <v>ITM_WM1</v>
      </c>
      <c r="AA1675" s="158" t="str">
        <f>IF(ISNA(VLOOKUP(X1675,Sheet2!J:J,1,0)),"//","")</f>
        <v>//</v>
      </c>
      <c r="AC1675" s="108" t="str">
        <f t="shared" si="424"/>
        <v>W^MINUS_1</v>
      </c>
      <c r="AD1675" t="b">
        <f t="shared" si="425"/>
        <v>1</v>
      </c>
    </row>
    <row r="1676" spans="1:30">
      <c r="A1676" s="56">
        <f t="shared" si="426"/>
        <v>1676</v>
      </c>
      <c r="B1676" s="55">
        <f t="shared" si="427"/>
        <v>1638</v>
      </c>
      <c r="C1676" s="59" t="s">
        <v>3937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4241</v>
      </c>
      <c r="L1676" s="67"/>
      <c r="M1676" s="63" t="s">
        <v>2126</v>
      </c>
      <c r="N1676" s="13"/>
      <c r="O1676"/>
      <c r="P1676" t="str">
        <f t="shared" si="418"/>
        <v/>
      </c>
      <c r="Q1676" t="str">
        <f>IF(ISNA(VLOOKUP(AC1676,#REF!,1)),"//","")</f>
        <v/>
      </c>
      <c r="R1676"/>
      <c r="S1676" s="43">
        <f t="shared" si="419"/>
        <v>478</v>
      </c>
      <c r="T1676" s="92" t="s">
        <v>2910</v>
      </c>
      <c r="U1676" s="70" t="s">
        <v>2823</v>
      </c>
      <c r="V1676" s="70" t="s">
        <v>2431</v>
      </c>
      <c r="W1676" s="44" t="str">
        <f t="shared" si="420"/>
        <v>"WSIZE"</v>
      </c>
      <c r="X1676" s="25" t="str">
        <f t="shared" si="421"/>
        <v>WSIZE</v>
      </c>
      <c r="Y1676" s="1">
        <f t="shared" si="422"/>
        <v>1638</v>
      </c>
      <c r="Z1676" t="str">
        <f t="shared" si="423"/>
        <v>ITM_WSIZE</v>
      </c>
      <c r="AA1676" s="158" t="str">
        <f>IF(ISNA(VLOOKUP(X1676,Sheet2!J:J,1,0)),"//","")</f>
        <v>//</v>
      </c>
      <c r="AC1676" s="108" t="str">
        <f t="shared" si="424"/>
        <v>WSIZE</v>
      </c>
      <c r="AD1676" t="b">
        <f t="shared" si="425"/>
        <v>1</v>
      </c>
    </row>
    <row r="1677" spans="1:30">
      <c r="A1677" s="56">
        <f t="shared" si="426"/>
        <v>1677</v>
      </c>
      <c r="B1677" s="55">
        <f t="shared" si="427"/>
        <v>1639</v>
      </c>
      <c r="C1677" s="59" t="s">
        <v>3938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4241</v>
      </c>
      <c r="L1677" s="67"/>
      <c r="M1677" s="63" t="s">
        <v>2127</v>
      </c>
      <c r="N1677" s="13"/>
      <c r="O1677"/>
      <c r="P1677" t="str">
        <f t="shared" si="418"/>
        <v/>
      </c>
      <c r="Q1677" t="str">
        <f>IF(ISNA(VLOOKUP(AC1677,#REF!,1)),"//","")</f>
        <v/>
      </c>
      <c r="R1677"/>
      <c r="S1677" s="43">
        <f t="shared" si="419"/>
        <v>479</v>
      </c>
      <c r="T1677" s="92" t="s">
        <v>2910</v>
      </c>
      <c r="U1677" s="70" t="s">
        <v>2431</v>
      </c>
      <c r="V1677" s="70" t="s">
        <v>2431</v>
      </c>
      <c r="W1677" s="44" t="str">
        <f t="shared" si="420"/>
        <v>"WSIZE?"</v>
      </c>
      <c r="X1677" s="25" t="str">
        <f t="shared" si="421"/>
        <v>WSIZE?</v>
      </c>
      <c r="Y1677" s="1">
        <f t="shared" si="422"/>
        <v>1639</v>
      </c>
      <c r="Z1677" t="str">
        <f t="shared" si="423"/>
        <v>ITM_WSIZEQ</v>
      </c>
      <c r="AA1677" s="158" t="str">
        <f>IF(ISNA(VLOOKUP(X1677,Sheet2!J:J,1,0)),"//","")</f>
        <v>//</v>
      </c>
      <c r="AC1677" s="108" t="str">
        <f t="shared" si="424"/>
        <v>WSIZE?</v>
      </c>
      <c r="AD1677" t="b">
        <f t="shared" si="425"/>
        <v>1</v>
      </c>
    </row>
    <row r="1678" spans="1:30">
      <c r="A1678" s="56">
        <f t="shared" si="426"/>
        <v>1678</v>
      </c>
      <c r="B1678" s="55">
        <f t="shared" si="427"/>
        <v>1640</v>
      </c>
      <c r="C1678" s="59" t="s">
        <v>3939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4241</v>
      </c>
      <c r="L1678" s="67"/>
      <c r="M1678" s="63" t="s">
        <v>2135</v>
      </c>
      <c r="N1678" s="13"/>
      <c r="O1678"/>
      <c r="P1678" t="str">
        <f t="shared" si="418"/>
        <v/>
      </c>
      <c r="Q1678" t="str">
        <f>IF(ISNA(VLOOKUP(AC1678,#REF!,1)),"//","")</f>
        <v/>
      </c>
      <c r="R1678"/>
      <c r="S1678" s="43">
        <f t="shared" si="419"/>
        <v>480</v>
      </c>
      <c r="T1678" s="92" t="s">
        <v>2894</v>
      </c>
      <c r="U1678" s="70" t="s">
        <v>2431</v>
      </c>
      <c r="V1678" s="70" t="s">
        <v>2825</v>
      </c>
      <c r="W1678" s="44" t="str">
        <f t="shared" si="420"/>
        <v>STD_X_BAR</v>
      </c>
      <c r="X1678" s="25" t="str">
        <f t="shared" si="421"/>
        <v>X_MEAN</v>
      </c>
      <c r="Y1678" s="1">
        <f t="shared" si="422"/>
        <v>1640</v>
      </c>
      <c r="Z1678" t="str">
        <f t="shared" si="423"/>
        <v>ITM_XBAR</v>
      </c>
      <c r="AA1678" s="158" t="str">
        <f>IF(ISNA(VLOOKUP(X1678,Sheet2!J:J,1,0)),"//","")</f>
        <v>//</v>
      </c>
      <c r="AC1678" s="108" t="str">
        <f t="shared" si="424"/>
        <v>X_</v>
      </c>
      <c r="AD1678" t="b">
        <f t="shared" si="425"/>
        <v>0</v>
      </c>
    </row>
    <row r="1679" spans="1:30">
      <c r="A1679" s="56">
        <f t="shared" si="426"/>
        <v>1679</v>
      </c>
      <c r="B1679" s="55">
        <f t="shared" si="427"/>
        <v>1641</v>
      </c>
      <c r="C1679" s="59" t="s">
        <v>3940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4241</v>
      </c>
      <c r="L1679" s="67"/>
      <c r="M1679" s="63" t="s">
        <v>2136</v>
      </c>
      <c r="N1679" s="13"/>
      <c r="O1679"/>
      <c r="P1679" t="str">
        <f t="shared" si="418"/>
        <v/>
      </c>
      <c r="Q1679" t="str">
        <f>IF(ISNA(VLOOKUP(AC1679,#REF!,1)),"//","")</f>
        <v/>
      </c>
      <c r="R1679"/>
      <c r="S1679" s="43">
        <f t="shared" si="419"/>
        <v>481</v>
      </c>
      <c r="T1679" s="92" t="s">
        <v>2894</v>
      </c>
      <c r="U1679" s="70" t="s">
        <v>2431</v>
      </c>
      <c r="V1679" s="70" t="s">
        <v>2826</v>
      </c>
      <c r="W1679" s="44" t="str">
        <f t="shared" si="420"/>
        <v>STD_X_BAR STD_SUB_G</v>
      </c>
      <c r="X1679" s="25" t="str">
        <f t="shared" si="421"/>
        <v>X_GEO</v>
      </c>
      <c r="Y1679" s="1">
        <f t="shared" si="422"/>
        <v>1641</v>
      </c>
      <c r="Z1679" t="str">
        <f t="shared" si="423"/>
        <v>ITM_XG</v>
      </c>
      <c r="AA1679" s="158" t="str">
        <f>IF(ISNA(VLOOKUP(X1679,Sheet2!J:J,1,0)),"//","")</f>
        <v>//</v>
      </c>
      <c r="AC1679" s="108" t="str">
        <f t="shared" si="424"/>
        <v>X_G</v>
      </c>
      <c r="AD1679" t="b">
        <f t="shared" si="425"/>
        <v>0</v>
      </c>
    </row>
    <row r="1680" spans="1:30">
      <c r="A1680" s="56">
        <f t="shared" si="426"/>
        <v>1680</v>
      </c>
      <c r="B1680" s="55">
        <f t="shared" si="427"/>
        <v>1642</v>
      </c>
      <c r="C1680" s="59" t="s">
        <v>3941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4241</v>
      </c>
      <c r="L1680" s="67"/>
      <c r="M1680" s="63" t="s">
        <v>2137</v>
      </c>
      <c r="N1680" s="13"/>
      <c r="O1680"/>
      <c r="P1680" t="str">
        <f t="shared" si="418"/>
        <v/>
      </c>
      <c r="Q1680" t="str">
        <f>IF(ISNA(VLOOKUP(AC1680,#REF!,1)),"//","")</f>
        <v/>
      </c>
      <c r="R1680"/>
      <c r="S1680" s="43">
        <f t="shared" si="419"/>
        <v>482</v>
      </c>
      <c r="T1680" s="92" t="s">
        <v>2894</v>
      </c>
      <c r="U1680" s="70" t="s">
        <v>2431</v>
      </c>
      <c r="V1680" s="70" t="s">
        <v>4250</v>
      </c>
      <c r="W1680" s="44" t="str">
        <f t="shared" si="420"/>
        <v>STD_X_BAR STD_SUB_W</v>
      </c>
      <c r="X1680" s="25" t="str">
        <f t="shared" si="421"/>
        <v>X_WTD</v>
      </c>
      <c r="Y1680" s="1">
        <f t="shared" si="422"/>
        <v>1642</v>
      </c>
      <c r="Z1680" t="str">
        <f t="shared" si="423"/>
        <v>ITM_XW</v>
      </c>
      <c r="AA1680" s="158" t="str">
        <f>IF(ISNA(VLOOKUP(X1680,Sheet2!J:J,1,0)),"//","")</f>
        <v>//</v>
      </c>
      <c r="AC1680" s="108" t="str">
        <f t="shared" si="424"/>
        <v>X_W</v>
      </c>
      <c r="AD1680" t="b">
        <f t="shared" si="425"/>
        <v>0</v>
      </c>
    </row>
    <row r="1681" spans="1:30">
      <c r="A1681" s="56">
        <f t="shared" si="426"/>
        <v>1681</v>
      </c>
      <c r="B1681" s="55">
        <f t="shared" si="427"/>
        <v>1643</v>
      </c>
      <c r="C1681" s="62" t="s">
        <v>4805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4241</v>
      </c>
      <c r="L1681" s="67"/>
      <c r="M1681" s="63" t="s">
        <v>2138</v>
      </c>
      <c r="N1681" s="13"/>
      <c r="O1681"/>
      <c r="P1681" t="str">
        <f t="shared" si="418"/>
        <v/>
      </c>
      <c r="Q1681" t="str">
        <f>IF(ISNA(VLOOKUP(AC1681,#REF!,1)),"//","")</f>
        <v/>
      </c>
      <c r="R1681"/>
      <c r="S1681" s="43">
        <f t="shared" si="419"/>
        <v>483</v>
      </c>
      <c r="T1681" s="92" t="s">
        <v>2431</v>
      </c>
      <c r="U1681" s="70" t="s">
        <v>2431</v>
      </c>
      <c r="V1681" s="70" t="s">
        <v>2431</v>
      </c>
      <c r="W1681" s="44" t="str">
        <f t="shared" si="420"/>
        <v>STD_X_CIRC</v>
      </c>
      <c r="X1681" s="25" t="str">
        <f t="shared" si="421"/>
        <v>X_CIRC</v>
      </c>
      <c r="Y1681" s="1">
        <f t="shared" si="422"/>
        <v>1643</v>
      </c>
      <c r="Z1681" t="str">
        <f t="shared" si="423"/>
        <v>ITM_XCIRC</v>
      </c>
      <c r="AA1681" s="158" t="str">
        <f>IF(ISNA(VLOOKUP(X1681,Sheet2!J:J,1,0)),"//","")</f>
        <v>//</v>
      </c>
      <c r="AC1681" s="108" t="str">
        <f t="shared" si="424"/>
        <v>X_CIRC</v>
      </c>
      <c r="AD1681" t="b">
        <f t="shared" si="425"/>
        <v>1</v>
      </c>
    </row>
    <row r="1682" spans="1:30">
      <c r="A1682" s="56">
        <f t="shared" si="426"/>
        <v>1682</v>
      </c>
      <c r="B1682" s="55">
        <f t="shared" si="427"/>
        <v>1644</v>
      </c>
      <c r="C1682" s="59" t="s">
        <v>4535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4241</v>
      </c>
      <c r="L1682" s="67"/>
      <c r="M1682" s="63" t="s">
        <v>2142</v>
      </c>
      <c r="N1682" s="13"/>
      <c r="O1682"/>
      <c r="P1682" t="str">
        <f t="shared" si="418"/>
        <v/>
      </c>
      <c r="Q1682" t="str">
        <f>IF(ISNA(VLOOKUP(AC1682,#REF!,1)),"//","")</f>
        <v/>
      </c>
      <c r="R1682"/>
      <c r="S1682" s="43">
        <f t="shared" si="419"/>
        <v>484</v>
      </c>
      <c r="T1682" s="92" t="s">
        <v>2431</v>
      </c>
      <c r="U1682" s="70" t="s">
        <v>2431</v>
      </c>
      <c r="V1682" s="70" t="s">
        <v>2431</v>
      </c>
      <c r="W1682" s="44" t="str">
        <f t="shared" si="420"/>
        <v>"X" STD_RIGHT_ARROW "DATE"</v>
      </c>
      <c r="X1682" s="25" t="str">
        <f t="shared" si="421"/>
        <v>X&gt;DATE</v>
      </c>
      <c r="Y1682" s="1">
        <f t="shared" si="422"/>
        <v>1644</v>
      </c>
      <c r="Z1682" t="str">
        <f t="shared" si="423"/>
        <v>ITM_XtoDATE</v>
      </c>
      <c r="AA1682" s="158" t="str">
        <f>IF(ISNA(VLOOKUP(X1682,Sheet2!J:J,1,0)),"//","")</f>
        <v>//</v>
      </c>
      <c r="AC1682" s="108" t="str">
        <f t="shared" si="424"/>
        <v>X&gt;DATE</v>
      </c>
      <c r="AD1682" t="b">
        <f t="shared" si="425"/>
        <v>1</v>
      </c>
    </row>
    <row r="1683" spans="1:30">
      <c r="A1683" s="56">
        <f t="shared" si="426"/>
        <v>1683</v>
      </c>
      <c r="B1683" s="55">
        <f t="shared" si="427"/>
        <v>1645</v>
      </c>
      <c r="C1683" s="59" t="s">
        <v>3942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4241</v>
      </c>
      <c r="L1683" s="67"/>
      <c r="M1683" s="63" t="s">
        <v>2143</v>
      </c>
      <c r="N1683" s="13"/>
      <c r="O1683"/>
      <c r="P1683" t="str">
        <f t="shared" si="418"/>
        <v/>
      </c>
      <c r="Q1683" t="str">
        <f>IF(ISNA(VLOOKUP(AC1683,#REF!,1)),"//","")</f>
        <v/>
      </c>
      <c r="R1683"/>
      <c r="S1683" s="43">
        <f t="shared" si="419"/>
        <v>485</v>
      </c>
      <c r="T1683" s="92" t="s">
        <v>2912</v>
      </c>
      <c r="U1683" s="70" t="s">
        <v>2431</v>
      </c>
      <c r="V1683" s="70" t="s">
        <v>2431</v>
      </c>
      <c r="W1683" s="44" t="str">
        <f t="shared" si="420"/>
        <v>"X" STD_RIGHT_ARROW STD_ALPHA</v>
      </c>
      <c r="X1683" s="25" t="str">
        <f t="shared" si="421"/>
        <v>X&gt;ALPHA</v>
      </c>
      <c r="Y1683" s="1">
        <f t="shared" si="422"/>
        <v>1645</v>
      </c>
      <c r="Z1683" t="str">
        <f t="shared" si="423"/>
        <v>ITM_XtoALPHA</v>
      </c>
      <c r="AA1683" s="158" t="str">
        <f>IF(ISNA(VLOOKUP(X1683,Sheet2!J:J,1,0)),"//","")</f>
        <v>//</v>
      </c>
      <c r="AC1683" s="108" t="str">
        <f t="shared" si="424"/>
        <v>X&gt;ALPHA</v>
      </c>
      <c r="AD1683" t="b">
        <f t="shared" si="425"/>
        <v>1</v>
      </c>
    </row>
    <row r="1684" spans="1:30">
      <c r="A1684" s="56">
        <f t="shared" si="426"/>
        <v>1684</v>
      </c>
      <c r="B1684" s="55">
        <f t="shared" si="427"/>
        <v>1646</v>
      </c>
      <c r="C1684" s="59" t="s">
        <v>4988</v>
      </c>
      <c r="D1684" s="59" t="s">
        <v>7</v>
      </c>
      <c r="E1684" s="65" t="s">
        <v>4989</v>
      </c>
      <c r="F1684" s="65" t="s">
        <v>4989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4241</v>
      </c>
      <c r="L1684" s="67"/>
      <c r="M1684" s="63" t="s">
        <v>4990</v>
      </c>
      <c r="N1684" s="13"/>
      <c r="O1684"/>
      <c r="P1684" t="str">
        <f t="shared" si="418"/>
        <v/>
      </c>
      <c r="Q1684" t="str">
        <f>IF(ISNA(VLOOKUP(AC1684,#REF!,1)),"//","")</f>
        <v/>
      </c>
      <c r="R1684"/>
      <c r="S1684" s="43">
        <f t="shared" si="419"/>
        <v>486</v>
      </c>
      <c r="T1684" s="92" t="s">
        <v>2431</v>
      </c>
      <c r="U1684" s="70" t="s">
        <v>2431</v>
      </c>
      <c r="V1684" s="70" t="s">
        <v>2431</v>
      </c>
      <c r="W1684" s="44" t="str">
        <f t="shared" si="420"/>
        <v>"M.QR"</v>
      </c>
      <c r="X1684" s="25" t="str">
        <f t="shared" si="421"/>
        <v>M.QR</v>
      </c>
      <c r="Y1684" s="1">
        <f t="shared" si="422"/>
        <v>1646</v>
      </c>
      <c r="Z1684" t="str">
        <f t="shared" si="423"/>
        <v>ITM_M_QR</v>
      </c>
      <c r="AA1684" s="158" t="str">
        <f>IF(ISNA(VLOOKUP(X1684,Sheet2!J:J,1,0)),"//","")</f>
        <v>//</v>
      </c>
      <c r="AC1684" s="108" t="str">
        <f t="shared" si="424"/>
        <v>M.QR</v>
      </c>
      <c r="AD1684" t="b">
        <f t="shared" si="425"/>
        <v>1</v>
      </c>
    </row>
    <row r="1685" spans="1:30">
      <c r="A1685" s="56">
        <f t="shared" si="426"/>
        <v>1685</v>
      </c>
      <c r="B1685" s="55">
        <f t="shared" si="427"/>
        <v>1647</v>
      </c>
      <c r="C1685" s="59" t="s">
        <v>4536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4241</v>
      </c>
      <c r="L1685" s="67"/>
      <c r="M1685" s="63" t="s">
        <v>2157</v>
      </c>
      <c r="N1685" s="13"/>
      <c r="O1685"/>
      <c r="P1685" t="str">
        <f t="shared" si="418"/>
        <v/>
      </c>
      <c r="Q1685" t="str">
        <f>IF(ISNA(VLOOKUP(AC1685,#REF!,1)),"//","")</f>
        <v/>
      </c>
      <c r="R1685"/>
      <c r="S1685" s="43">
        <f t="shared" si="419"/>
        <v>487</v>
      </c>
      <c r="T1685" s="92" t="s">
        <v>2431</v>
      </c>
      <c r="U1685" s="70" t="s">
        <v>2431</v>
      </c>
      <c r="V1685" s="70" t="s">
        <v>2431</v>
      </c>
      <c r="W1685" s="44" t="str">
        <f t="shared" si="420"/>
        <v>"YEAR"</v>
      </c>
      <c r="X1685" s="25" t="str">
        <f t="shared" si="421"/>
        <v>YEAR</v>
      </c>
      <c r="Y1685" s="1">
        <f t="shared" si="422"/>
        <v>1647</v>
      </c>
      <c r="Z1685" t="str">
        <f t="shared" si="423"/>
        <v>ITM_YEAR</v>
      </c>
      <c r="AA1685" s="158" t="str">
        <f>IF(ISNA(VLOOKUP(X1685,Sheet2!J:J,1,0)),"//","")</f>
        <v>//</v>
      </c>
      <c r="AC1685" s="108" t="str">
        <f t="shared" si="424"/>
        <v>YEAR</v>
      </c>
      <c r="AD1685" t="b">
        <f t="shared" si="425"/>
        <v>1</v>
      </c>
    </row>
    <row r="1686" spans="1:30">
      <c r="A1686" s="56">
        <f t="shared" si="426"/>
        <v>1686</v>
      </c>
      <c r="B1686" s="55">
        <f t="shared" si="427"/>
        <v>1648</v>
      </c>
      <c r="C1686" s="62" t="s">
        <v>4806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4241</v>
      </c>
      <c r="L1686" s="67"/>
      <c r="M1686" s="63" t="s">
        <v>2160</v>
      </c>
      <c r="N1686" s="13"/>
      <c r="O1686"/>
      <c r="P1686" t="str">
        <f t="shared" si="418"/>
        <v/>
      </c>
      <c r="Q1686" t="str">
        <f>IF(ISNA(VLOOKUP(AC1686,#REF!,1)),"//","")</f>
        <v/>
      </c>
      <c r="R1686"/>
      <c r="S1686" s="43">
        <f t="shared" si="419"/>
        <v>488</v>
      </c>
      <c r="T1686" s="92" t="s">
        <v>2431</v>
      </c>
      <c r="U1686" s="70" t="s">
        <v>2431</v>
      </c>
      <c r="V1686" s="70" t="s">
        <v>2431</v>
      </c>
      <c r="W1686" s="44" t="str">
        <f t="shared" si="420"/>
        <v>STD_Y_CIRC</v>
      </c>
      <c r="X1686" s="25" t="str">
        <f t="shared" si="421"/>
        <v>Y_CIRC</v>
      </c>
      <c r="Y1686" s="1">
        <f t="shared" si="422"/>
        <v>1648</v>
      </c>
      <c r="Z1686" t="str">
        <f t="shared" si="423"/>
        <v>ITM_YCIRC</v>
      </c>
      <c r="AA1686" s="158" t="str">
        <f>IF(ISNA(VLOOKUP(X1686,Sheet2!J:J,1,0)),"//","")</f>
        <v>//</v>
      </c>
      <c r="AC1686" s="108" t="str">
        <f t="shared" si="424"/>
        <v>Y_CIRC</v>
      </c>
      <c r="AD1686" t="b">
        <f t="shared" si="425"/>
        <v>1</v>
      </c>
    </row>
    <row r="1687" spans="1:30">
      <c r="A1687" s="56">
        <f t="shared" si="426"/>
        <v>1687</v>
      </c>
      <c r="B1687" s="55">
        <f t="shared" si="427"/>
        <v>1649</v>
      </c>
      <c r="C1687" s="59" t="s">
        <v>3871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4241</v>
      </c>
      <c r="L1687" s="67"/>
      <c r="M1687" s="63" t="s">
        <v>2161</v>
      </c>
      <c r="N1687" s="13"/>
      <c r="O1687"/>
      <c r="P1687" t="str">
        <f t="shared" si="418"/>
        <v/>
      </c>
      <c r="Q1687" t="str">
        <f>IF(ISNA(VLOOKUP(AC1687,#REF!,1)),"//","")</f>
        <v/>
      </c>
      <c r="R1687"/>
      <c r="S1687" s="43">
        <f t="shared" si="419"/>
        <v>489</v>
      </c>
      <c r="T1687" s="92" t="s">
        <v>2431</v>
      </c>
      <c r="U1687" s="70" t="s">
        <v>2431</v>
      </c>
      <c r="V1687" s="70" t="s">
        <v>2431</v>
      </c>
      <c r="W1687" s="44" t="str">
        <f t="shared" si="420"/>
        <v>"Y.MD"</v>
      </c>
      <c r="X1687" s="25" t="str">
        <f t="shared" si="421"/>
        <v>Y.MD</v>
      </c>
      <c r="Y1687" s="1">
        <f t="shared" si="422"/>
        <v>1649</v>
      </c>
      <c r="Z1687" t="str">
        <f t="shared" si="423"/>
        <v>ITM_YMD</v>
      </c>
      <c r="AA1687" s="158" t="str">
        <f>IF(ISNA(VLOOKUP(X1687,Sheet2!J:J,1,0)),"//","")</f>
        <v>//</v>
      </c>
      <c r="AC1687" s="108" t="str">
        <f t="shared" si="424"/>
        <v>Y.MD</v>
      </c>
      <c r="AD1687" t="b">
        <f t="shared" si="425"/>
        <v>1</v>
      </c>
    </row>
    <row r="1688" spans="1:30">
      <c r="A1688" s="56">
        <f t="shared" si="426"/>
        <v>1688</v>
      </c>
      <c r="B1688" s="55">
        <f t="shared" si="427"/>
        <v>1650</v>
      </c>
      <c r="C1688" s="59" t="s">
        <v>3944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4241</v>
      </c>
      <c r="L1688" s="67"/>
      <c r="M1688" s="63" t="s">
        <v>2162</v>
      </c>
      <c r="N1688" s="13"/>
      <c r="O1688"/>
      <c r="P1688" t="str">
        <f t="shared" si="418"/>
        <v/>
      </c>
      <c r="Q1688" t="str">
        <f>IF(ISNA(VLOOKUP(AC1688,#REF!,1)),"//","")</f>
        <v/>
      </c>
      <c r="R1688"/>
      <c r="S1688" s="43">
        <f t="shared" si="419"/>
        <v>490</v>
      </c>
      <c r="T1688" s="92" t="s">
        <v>2912</v>
      </c>
      <c r="U1688" s="70" t="s">
        <v>2823</v>
      </c>
      <c r="V1688" s="70" t="s">
        <v>2431</v>
      </c>
      <c r="W1688" s="44" t="str">
        <f t="shared" si="420"/>
        <v>"Y" STD_LEFT_RIGHT_ARROWS</v>
      </c>
      <c r="X1688" s="25" t="str">
        <f t="shared" si="421"/>
        <v>Y&lt;&gt;</v>
      </c>
      <c r="Y1688" s="1">
        <f t="shared" si="422"/>
        <v>1650</v>
      </c>
      <c r="Z1688" t="str">
        <f t="shared" si="423"/>
        <v>ITM_Yex</v>
      </c>
      <c r="AA1688" s="158" t="str">
        <f>IF(ISNA(VLOOKUP(X1688,Sheet2!J:J,1,0)),"//","")</f>
        <v>//</v>
      </c>
      <c r="AC1688" s="108" t="str">
        <f t="shared" si="424"/>
        <v>Y&lt;&gt;</v>
      </c>
      <c r="AD1688" t="b">
        <f t="shared" si="425"/>
        <v>1</v>
      </c>
    </row>
    <row r="1689" spans="1:30">
      <c r="A1689" s="56">
        <f t="shared" si="426"/>
        <v>1689</v>
      </c>
      <c r="B1689" s="55">
        <f t="shared" si="427"/>
        <v>1651</v>
      </c>
      <c r="C1689" s="59" t="s">
        <v>3945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4241</v>
      </c>
      <c r="L1689" s="67"/>
      <c r="M1689" s="63" t="s">
        <v>2164</v>
      </c>
      <c r="N1689" s="13"/>
      <c r="O1689"/>
      <c r="P1689" t="str">
        <f t="shared" si="418"/>
        <v/>
      </c>
      <c r="Q1689" t="str">
        <f>IF(ISNA(VLOOKUP(AC1689,#REF!,1)),"//","")</f>
        <v/>
      </c>
      <c r="R1689"/>
      <c r="S1689" s="43">
        <f t="shared" si="419"/>
        <v>491</v>
      </c>
      <c r="T1689" s="92" t="s">
        <v>2912</v>
      </c>
      <c r="U1689" s="93" t="s">
        <v>2823</v>
      </c>
      <c r="V1689" s="94" t="s">
        <v>2431</v>
      </c>
      <c r="W1689" s="44" t="str">
        <f t="shared" si="420"/>
        <v>"Z" STD_LEFT_RIGHT_ARROWS</v>
      </c>
      <c r="X1689" s="25" t="str">
        <f t="shared" si="421"/>
        <v>Z&lt;&gt;</v>
      </c>
      <c r="Y1689" s="1">
        <f t="shared" si="422"/>
        <v>1651</v>
      </c>
      <c r="Z1689" t="str">
        <f t="shared" si="423"/>
        <v>ITM_Zex</v>
      </c>
      <c r="AA1689" s="158" t="str">
        <f>IF(ISNA(VLOOKUP(X1689,Sheet2!J:J,1,0)),"//","")</f>
        <v>//</v>
      </c>
      <c r="AC1689" s="108" t="str">
        <f t="shared" si="424"/>
        <v>Z&lt;&gt;</v>
      </c>
      <c r="AD1689" t="b">
        <f t="shared" si="425"/>
        <v>1</v>
      </c>
    </row>
    <row r="1690" spans="1:30">
      <c r="A1690" s="56">
        <f t="shared" si="426"/>
        <v>1690</v>
      </c>
      <c r="B1690" s="55">
        <f t="shared" si="427"/>
        <v>1652</v>
      </c>
      <c r="C1690" s="59" t="s">
        <v>3946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4241</v>
      </c>
      <c r="L1690" s="67"/>
      <c r="M1690" s="63" t="s">
        <v>2167</v>
      </c>
      <c r="N1690" s="13"/>
      <c r="O1690"/>
      <c r="P1690" t="str">
        <f t="shared" si="418"/>
        <v/>
      </c>
      <c r="Q1690" t="str">
        <f>IF(ISNA(VLOOKUP(AC1690,#REF!,1)),"//","")</f>
        <v/>
      </c>
      <c r="R1690"/>
      <c r="S1690" s="43">
        <f t="shared" si="419"/>
        <v>491</v>
      </c>
      <c r="T1690" s="92" t="s">
        <v>2431</v>
      </c>
      <c r="U1690" s="93" t="s">
        <v>2817</v>
      </c>
      <c r="V1690" s="94" t="s">
        <v>2431</v>
      </c>
      <c r="W1690" s="44" t="str">
        <f t="shared" si="420"/>
        <v/>
      </c>
      <c r="X1690" s="25" t="str">
        <f t="shared" si="421"/>
        <v/>
      </c>
      <c r="Y1690" s="1">
        <f t="shared" si="422"/>
        <v>1652</v>
      </c>
      <c r="Z1690" t="str">
        <f t="shared" si="423"/>
        <v>ITM_ALPHALENG</v>
      </c>
      <c r="AA1690" s="158" t="str">
        <f>IF(ISNA(VLOOKUP(X1690,Sheet2!J:J,1,0)),"//","")</f>
        <v/>
      </c>
      <c r="AC1690" s="108" t="str">
        <f t="shared" si="424"/>
        <v/>
      </c>
      <c r="AD1690" t="b">
        <f t="shared" si="425"/>
        <v>1</v>
      </c>
    </row>
    <row r="1691" spans="1:30">
      <c r="A1691" s="56">
        <f t="shared" si="426"/>
        <v>1691</v>
      </c>
      <c r="B1691" s="55">
        <f t="shared" si="427"/>
        <v>1653</v>
      </c>
      <c r="C1691" s="62" t="s">
        <v>3947</v>
      </c>
      <c r="D1691" s="62" t="s">
        <v>7</v>
      </c>
      <c r="E1691" s="65" t="s">
        <v>2812</v>
      </c>
      <c r="F1691" s="65" t="s">
        <v>2812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4241</v>
      </c>
      <c r="L1691" s="67"/>
      <c r="M1691" s="63" t="s">
        <v>2814</v>
      </c>
      <c r="N1691" s="13"/>
      <c r="O1691"/>
      <c r="P1691" t="str">
        <f t="shared" si="418"/>
        <v/>
      </c>
      <c r="Q1691" t="str">
        <f>IF(ISNA(VLOOKUP(AC1691,#REF!,1)),"//","")</f>
        <v/>
      </c>
      <c r="R1691"/>
      <c r="S1691" s="43">
        <f t="shared" si="419"/>
        <v>492</v>
      </c>
      <c r="T1691" s="92" t="s">
        <v>2894</v>
      </c>
      <c r="U1691" s="70" t="s">
        <v>2431</v>
      </c>
      <c r="V1691" s="70" t="s">
        <v>2431</v>
      </c>
      <c r="W1691" s="44" t="str">
        <f t="shared" si="420"/>
        <v>"X" STD_SUB_M STD_SUB_A STD_SUB_X</v>
      </c>
      <c r="X1691" s="25" t="str">
        <f t="shared" si="421"/>
        <v>XMAX</v>
      </c>
      <c r="Y1691" s="1">
        <f t="shared" si="422"/>
        <v>1653</v>
      </c>
      <c r="Z1691" t="str">
        <f t="shared" si="423"/>
        <v>ITM_XMAX</v>
      </c>
      <c r="AA1691" s="158" t="str">
        <f>IF(ISNA(VLOOKUP(X1691,Sheet2!J:J,1,0)),"//","")</f>
        <v>//</v>
      </c>
      <c r="AC1691" s="108" t="str">
        <f t="shared" si="424"/>
        <v>XMAX</v>
      </c>
      <c r="AD1691" t="b">
        <f t="shared" si="425"/>
        <v>1</v>
      </c>
    </row>
    <row r="1692" spans="1:30">
      <c r="A1692" s="56">
        <f t="shared" si="426"/>
        <v>1692</v>
      </c>
      <c r="B1692" s="55">
        <f t="shared" si="427"/>
        <v>1654</v>
      </c>
      <c r="C1692" s="59" t="s">
        <v>3948</v>
      </c>
      <c r="D1692" s="59" t="s">
        <v>7</v>
      </c>
      <c r="E1692" s="152" t="s">
        <v>2813</v>
      </c>
      <c r="F1692" s="152" t="s">
        <v>2813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4241</v>
      </c>
      <c r="L1692" s="67"/>
      <c r="M1692" s="63" t="s">
        <v>2815</v>
      </c>
      <c r="N1692" s="20"/>
      <c r="O1692"/>
      <c r="P1692" t="str">
        <f t="shared" si="418"/>
        <v/>
      </c>
      <c r="Q1692" t="str">
        <f>IF(ISNA(VLOOKUP(AC1692,#REF!,1)),"//","")</f>
        <v/>
      </c>
      <c r="R1692"/>
      <c r="S1692" s="43">
        <f t="shared" si="419"/>
        <v>493</v>
      </c>
      <c r="T1692" s="92" t="s">
        <v>2894</v>
      </c>
      <c r="U1692" s="70" t="s">
        <v>2431</v>
      </c>
      <c r="V1692" s="70" t="s">
        <v>2431</v>
      </c>
      <c r="W1692" s="44" t="str">
        <f t="shared" si="420"/>
        <v>"X" STD_SUB_M STD_SUB_I STD_SUB_N</v>
      </c>
      <c r="X1692" s="25" t="str">
        <f t="shared" si="421"/>
        <v>XMIN</v>
      </c>
      <c r="Y1692" s="1">
        <f t="shared" si="422"/>
        <v>1654</v>
      </c>
      <c r="Z1692" t="str">
        <f t="shared" si="423"/>
        <v>ITM_XMIN</v>
      </c>
      <c r="AA1692" s="158" t="str">
        <f>IF(ISNA(VLOOKUP(X1692,Sheet2!J:J,1,0)),"//","")</f>
        <v>//</v>
      </c>
      <c r="AC1692" s="108" t="str">
        <f t="shared" si="424"/>
        <v>XMIN</v>
      </c>
      <c r="AD1692" t="b">
        <f t="shared" si="425"/>
        <v>1</v>
      </c>
    </row>
    <row r="1693" spans="1:30">
      <c r="A1693" s="56">
        <f t="shared" si="426"/>
        <v>1693</v>
      </c>
      <c r="B1693" s="55">
        <f t="shared" si="427"/>
        <v>1655</v>
      </c>
      <c r="C1693" s="59" t="s">
        <v>3949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4241</v>
      </c>
      <c r="L1693" s="67"/>
      <c r="M1693" s="63" t="s">
        <v>2169</v>
      </c>
      <c r="N1693" s="20"/>
      <c r="O1693"/>
      <c r="P1693" t="str">
        <f t="shared" si="418"/>
        <v/>
      </c>
      <c r="Q1693" t="str">
        <f>IF(ISNA(VLOOKUP(AC1693,#REF!,1)),"//","")</f>
        <v/>
      </c>
      <c r="R1693"/>
      <c r="S1693" s="43">
        <f t="shared" si="419"/>
        <v>493</v>
      </c>
      <c r="T1693" s="92" t="s">
        <v>2431</v>
      </c>
      <c r="U1693" s="70" t="s">
        <v>2817</v>
      </c>
      <c r="V1693" s="70" t="s">
        <v>2431</v>
      </c>
      <c r="W1693" s="44" t="str">
        <f t="shared" si="420"/>
        <v/>
      </c>
      <c r="X1693" s="25" t="str">
        <f t="shared" si="421"/>
        <v/>
      </c>
      <c r="Y1693" s="1">
        <f t="shared" si="422"/>
        <v>1655</v>
      </c>
      <c r="Z1693" t="str">
        <f t="shared" si="423"/>
        <v>ITM_ALPHAPOS</v>
      </c>
      <c r="AA1693" s="158" t="str">
        <f>IF(ISNA(VLOOKUP(X1693,Sheet2!J:J,1,0)),"//","")</f>
        <v/>
      </c>
      <c r="AC1693" s="108" t="str">
        <f t="shared" si="424"/>
        <v/>
      </c>
      <c r="AD1693" t="b">
        <f t="shared" si="425"/>
        <v>1</v>
      </c>
    </row>
    <row r="1694" spans="1:30">
      <c r="A1694" s="56">
        <f t="shared" si="426"/>
        <v>1694</v>
      </c>
      <c r="B1694" s="55">
        <f t="shared" si="427"/>
        <v>1656</v>
      </c>
      <c r="C1694" s="62" t="s">
        <v>3950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4241</v>
      </c>
      <c r="L1694" s="67"/>
      <c r="M1694" s="63" t="s">
        <v>2170</v>
      </c>
      <c r="N1694" s="13"/>
      <c r="O1694"/>
      <c r="P1694" t="str">
        <f t="shared" si="418"/>
        <v/>
      </c>
      <c r="Q1694" t="str">
        <f>IF(ISNA(VLOOKUP(AC1694,#REF!,1)),"//","")</f>
        <v/>
      </c>
      <c r="R1694"/>
      <c r="S1694" s="43">
        <f t="shared" si="419"/>
        <v>493</v>
      </c>
      <c r="T1694" s="92" t="s">
        <v>2431</v>
      </c>
      <c r="U1694" s="70" t="s">
        <v>2817</v>
      </c>
      <c r="V1694" s="70" t="s">
        <v>2431</v>
      </c>
      <c r="W1694" s="44" t="str">
        <f t="shared" si="420"/>
        <v/>
      </c>
      <c r="X1694" s="25" t="str">
        <f t="shared" si="421"/>
        <v/>
      </c>
      <c r="Y1694" s="1">
        <f t="shared" si="422"/>
        <v>1656</v>
      </c>
      <c r="Z1694" t="str">
        <f t="shared" si="423"/>
        <v>ITM_ALPHARL</v>
      </c>
      <c r="AA1694" s="158" t="str">
        <f>IF(ISNA(VLOOKUP(X1694,Sheet2!J:J,1,0)),"//","")</f>
        <v/>
      </c>
      <c r="AC1694" s="108" t="str">
        <f t="shared" si="424"/>
        <v/>
      </c>
      <c r="AD1694" t="b">
        <f t="shared" si="425"/>
        <v>1</v>
      </c>
    </row>
    <row r="1695" spans="1:30">
      <c r="A1695" s="56">
        <f t="shared" si="426"/>
        <v>1695</v>
      </c>
      <c r="B1695" s="55">
        <f t="shared" si="427"/>
        <v>1657</v>
      </c>
      <c r="C1695" s="62" t="s">
        <v>3951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4241</v>
      </c>
      <c r="L1695" s="67"/>
      <c r="M1695" s="63" t="s">
        <v>2171</v>
      </c>
      <c r="N1695" s="13"/>
      <c r="O1695"/>
      <c r="P1695" t="str">
        <f t="shared" si="418"/>
        <v/>
      </c>
      <c r="Q1695" t="str">
        <f>IF(ISNA(VLOOKUP(AC1695,#REF!,1)),"//","")</f>
        <v/>
      </c>
      <c r="R1695"/>
      <c r="S1695" s="43">
        <f t="shared" si="419"/>
        <v>493</v>
      </c>
      <c r="T1695" s="92" t="s">
        <v>2431</v>
      </c>
      <c r="U1695" s="70" t="s">
        <v>2817</v>
      </c>
      <c r="V1695" s="70" t="s">
        <v>2431</v>
      </c>
      <c r="W1695" s="44" t="str">
        <f t="shared" si="420"/>
        <v/>
      </c>
      <c r="X1695" s="25" t="str">
        <f t="shared" si="421"/>
        <v/>
      </c>
      <c r="Y1695" s="1">
        <f t="shared" si="422"/>
        <v>1657</v>
      </c>
      <c r="Z1695" t="str">
        <f t="shared" si="423"/>
        <v>ITM_ALPHARR</v>
      </c>
      <c r="AA1695" s="158" t="str">
        <f>IF(ISNA(VLOOKUP(X1695,Sheet2!J:J,1,0)),"//","")</f>
        <v/>
      </c>
      <c r="AC1695" s="108" t="str">
        <f t="shared" si="424"/>
        <v/>
      </c>
      <c r="AD1695" t="b">
        <f t="shared" si="425"/>
        <v>1</v>
      </c>
    </row>
    <row r="1696" spans="1:30">
      <c r="A1696" s="56">
        <f t="shared" si="426"/>
        <v>1696</v>
      </c>
      <c r="B1696" s="55">
        <f t="shared" si="427"/>
        <v>1658</v>
      </c>
      <c r="C1696" s="62" t="s">
        <v>3952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4241</v>
      </c>
      <c r="L1696" s="67"/>
      <c r="M1696" s="63" t="s">
        <v>2172</v>
      </c>
      <c r="N1696" s="13"/>
      <c r="O1696"/>
      <c r="P1696" t="str">
        <f t="shared" si="418"/>
        <v/>
      </c>
      <c r="Q1696" t="str">
        <f>IF(ISNA(VLOOKUP(AC1696,#REF!,1)),"//","")</f>
        <v/>
      </c>
      <c r="R1696"/>
      <c r="S1696" s="43">
        <f t="shared" si="419"/>
        <v>493</v>
      </c>
      <c r="T1696" s="92" t="s">
        <v>2431</v>
      </c>
      <c r="U1696" s="70" t="s">
        <v>2817</v>
      </c>
      <c r="V1696" s="70" t="s">
        <v>2431</v>
      </c>
      <c r="W1696" s="44" t="str">
        <f t="shared" si="420"/>
        <v/>
      </c>
      <c r="X1696" s="25" t="str">
        <f t="shared" si="421"/>
        <v/>
      </c>
      <c r="Y1696" s="1">
        <f t="shared" si="422"/>
        <v>1658</v>
      </c>
      <c r="Z1696" t="str">
        <f t="shared" si="423"/>
        <v>ITM_ALPHASL</v>
      </c>
      <c r="AA1696" s="158" t="str">
        <f>IF(ISNA(VLOOKUP(X1696,Sheet2!J:J,1,0)),"//","")</f>
        <v/>
      </c>
      <c r="AC1696" s="108" t="str">
        <f t="shared" si="424"/>
        <v/>
      </c>
      <c r="AD1696" t="b">
        <f t="shared" si="425"/>
        <v>1</v>
      </c>
    </row>
    <row r="1697" spans="1:30">
      <c r="A1697" s="56">
        <f t="shared" si="426"/>
        <v>1697</v>
      </c>
      <c r="B1697" s="55">
        <f t="shared" si="427"/>
        <v>1659</v>
      </c>
      <c r="C1697" s="62" t="s">
        <v>3953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4241</v>
      </c>
      <c r="L1697" s="67"/>
      <c r="M1697" s="63" t="s">
        <v>2366</v>
      </c>
      <c r="N1697" s="13"/>
      <c r="O1697"/>
      <c r="P1697" t="str">
        <f t="shared" si="418"/>
        <v/>
      </c>
      <c r="Q1697" t="str">
        <f>IF(ISNA(VLOOKUP(AC1697,#REF!,1)),"//","")</f>
        <v/>
      </c>
      <c r="R1697"/>
      <c r="S1697" s="43">
        <f t="shared" si="419"/>
        <v>493</v>
      </c>
      <c r="T1697" s="92" t="s">
        <v>2431</v>
      </c>
      <c r="U1697" s="70" t="s">
        <v>2817</v>
      </c>
      <c r="V1697" s="70" t="s">
        <v>2431</v>
      </c>
      <c r="W1697" s="44" t="str">
        <f t="shared" si="420"/>
        <v/>
      </c>
      <c r="X1697" s="25" t="str">
        <f t="shared" si="421"/>
        <v/>
      </c>
      <c r="Y1697" s="1">
        <f t="shared" si="422"/>
        <v>1659</v>
      </c>
      <c r="Z1697" t="str">
        <f t="shared" si="423"/>
        <v>ITM_ALPHASR</v>
      </c>
      <c r="AA1697" s="158" t="str">
        <f>IF(ISNA(VLOOKUP(X1697,Sheet2!J:J,1,0)),"//","")</f>
        <v/>
      </c>
      <c r="AC1697" s="108" t="str">
        <f t="shared" si="424"/>
        <v/>
      </c>
      <c r="AD1697" t="b">
        <f t="shared" si="425"/>
        <v>1</v>
      </c>
    </row>
    <row r="1698" spans="1:30">
      <c r="A1698" s="56">
        <f t="shared" si="426"/>
        <v>1698</v>
      </c>
      <c r="B1698" s="55">
        <f t="shared" si="427"/>
        <v>1660</v>
      </c>
      <c r="C1698" s="62" t="s">
        <v>3954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4241</v>
      </c>
      <c r="L1698" s="67"/>
      <c r="M1698" s="63" t="s">
        <v>2176</v>
      </c>
      <c r="N1698" s="13"/>
      <c r="O1698"/>
      <c r="P1698" t="str">
        <f t="shared" si="418"/>
        <v/>
      </c>
      <c r="Q1698" t="str">
        <f>IF(ISNA(VLOOKUP(AC1698,#REF!,1)),"//","")</f>
        <v/>
      </c>
      <c r="R1698"/>
      <c r="S1698" s="43">
        <f t="shared" si="419"/>
        <v>493</v>
      </c>
      <c r="T1698" s="92" t="s">
        <v>2431</v>
      </c>
      <c r="U1698" s="70" t="s">
        <v>2817</v>
      </c>
      <c r="V1698" s="70" t="s">
        <v>2431</v>
      </c>
      <c r="W1698" s="44" t="str">
        <f t="shared" si="420"/>
        <v/>
      </c>
      <c r="X1698" s="25" t="str">
        <f t="shared" si="421"/>
        <v/>
      </c>
      <c r="Y1698" s="1">
        <f t="shared" si="422"/>
        <v>1660</v>
      </c>
      <c r="Z1698" t="str">
        <f t="shared" si="423"/>
        <v>ITM_ALPHAtoX</v>
      </c>
      <c r="AA1698" s="158" t="str">
        <f>IF(ISNA(VLOOKUP(X1698,Sheet2!J:J,1,0)),"//","")</f>
        <v/>
      </c>
      <c r="AC1698" s="108" t="str">
        <f t="shared" si="424"/>
        <v/>
      </c>
      <c r="AD1698" t="b">
        <f t="shared" si="425"/>
        <v>1</v>
      </c>
    </row>
    <row r="1699" spans="1:30">
      <c r="A1699" s="56">
        <f t="shared" si="426"/>
        <v>1699</v>
      </c>
      <c r="B1699" s="55">
        <f t="shared" si="427"/>
        <v>1661</v>
      </c>
      <c r="C1699" s="62" t="s">
        <v>3955</v>
      </c>
      <c r="D1699" s="62" t="s">
        <v>7</v>
      </c>
      <c r="E1699" s="65" t="s">
        <v>3693</v>
      </c>
      <c r="F1699" s="65" t="s">
        <v>3693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4241</v>
      </c>
      <c r="L1699" s="67"/>
      <c r="M1699" s="63" t="s">
        <v>2177</v>
      </c>
      <c r="N1699" s="13"/>
      <c r="O1699"/>
      <c r="P1699" t="str">
        <f t="shared" si="418"/>
        <v/>
      </c>
      <c r="Q1699" t="str">
        <f>IF(ISNA(VLOOKUP(AC1699,#REF!,1)),"//","")</f>
        <v/>
      </c>
      <c r="R1699"/>
      <c r="S1699" s="43">
        <f t="shared" si="419"/>
        <v>494</v>
      </c>
      <c r="T1699" s="92" t="s">
        <v>2431</v>
      </c>
      <c r="U1699" s="70" t="s">
        <v>2431</v>
      </c>
      <c r="V1699" s="70" t="s">
        <v>4251</v>
      </c>
      <c r="W1699" s="44" t="str">
        <f t="shared" si="420"/>
        <v>STD_BETA "(X,Y)"</v>
      </c>
      <c r="X1699" s="25" t="str">
        <f t="shared" si="421"/>
        <v>BETA</v>
      </c>
      <c r="Y1699" s="1">
        <f t="shared" si="422"/>
        <v>1661</v>
      </c>
      <c r="Z1699" t="str">
        <f t="shared" si="423"/>
        <v>ITM_BETAXY</v>
      </c>
      <c r="AA1699" s="158" t="str">
        <f>IF(ISNA(VLOOKUP(X1699,Sheet2!J:J,1,0)),"//","")</f>
        <v>//</v>
      </c>
      <c r="AC1699" s="108" t="str">
        <f t="shared" si="424"/>
        <v>BETA</v>
      </c>
      <c r="AD1699" t="b">
        <f t="shared" si="425"/>
        <v>1</v>
      </c>
    </row>
    <row r="1700" spans="1:30">
      <c r="A1700" s="56">
        <f t="shared" si="426"/>
        <v>1700</v>
      </c>
      <c r="B1700" s="55">
        <f t="shared" si="427"/>
        <v>1662</v>
      </c>
      <c r="C1700" s="59" t="s">
        <v>4556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4241</v>
      </c>
      <c r="L1700" s="67"/>
      <c r="M1700" s="63" t="s">
        <v>2181</v>
      </c>
      <c r="N1700" s="13"/>
      <c r="O1700"/>
      <c r="P1700" t="str">
        <f t="shared" si="418"/>
        <v/>
      </c>
      <c r="Q1700" t="str">
        <f>IF(ISNA(VLOOKUP(AC1700,#REF!,1)),"//","")</f>
        <v/>
      </c>
      <c r="R1700"/>
      <c r="S1700" s="43">
        <f t="shared" si="419"/>
        <v>495</v>
      </c>
      <c r="T1700" s="92" t="s">
        <v>2431</v>
      </c>
      <c r="U1700" s="70" t="s">
        <v>2431</v>
      </c>
      <c r="V1700" s="70" t="s">
        <v>2431</v>
      </c>
      <c r="W1700" s="44" t="str">
        <f t="shared" si="420"/>
        <v>STD_GAMMA STD_SUB_X STD_SUB_Y</v>
      </c>
      <c r="X1700" s="25" t="str">
        <f t="shared" si="421"/>
        <v>GAMMAXY</v>
      </c>
      <c r="Y1700" s="1">
        <f t="shared" si="422"/>
        <v>1662</v>
      </c>
      <c r="Z1700" t="str">
        <f t="shared" si="423"/>
        <v>ITM_gammaXY</v>
      </c>
      <c r="AA1700" s="158" t="str">
        <f>IF(ISNA(VLOOKUP(X1700,Sheet2!J:J,1,0)),"//","")</f>
        <v>//</v>
      </c>
      <c r="AC1700" s="108" t="str">
        <f t="shared" si="424"/>
        <v>GAMMAXY</v>
      </c>
      <c r="AD1700" t="b">
        <f t="shared" si="425"/>
        <v>1</v>
      </c>
    </row>
    <row r="1701" spans="1:30">
      <c r="A1701" s="56">
        <f t="shared" si="426"/>
        <v>1701</v>
      </c>
      <c r="B1701" s="55">
        <f t="shared" si="427"/>
        <v>1663</v>
      </c>
      <c r="C1701" s="59" t="s">
        <v>4557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4241</v>
      </c>
      <c r="L1701" s="67"/>
      <c r="M1701" s="63" t="s">
        <v>2182</v>
      </c>
      <c r="N1701" s="13"/>
      <c r="O1701"/>
      <c r="P1701" t="str">
        <f t="shared" si="418"/>
        <v/>
      </c>
      <c r="Q1701" t="str">
        <f>IF(ISNA(VLOOKUP(AC1701,#REF!,1)),"//","")</f>
        <v/>
      </c>
      <c r="R1701"/>
      <c r="S1701" s="43">
        <f t="shared" si="419"/>
        <v>496</v>
      </c>
      <c r="T1701" s="92" t="s">
        <v>2431</v>
      </c>
      <c r="U1701" s="70" t="s">
        <v>2431</v>
      </c>
      <c r="V1701" s="70" t="s">
        <v>2431</v>
      </c>
      <c r="W1701" s="44" t="str">
        <f t="shared" si="420"/>
        <v>STD_GAMMA STD_SUB_X STD_SUB_Y</v>
      </c>
      <c r="X1701" s="25" t="str">
        <f t="shared" si="421"/>
        <v>GAMMAXY</v>
      </c>
      <c r="Y1701" s="1">
        <f t="shared" si="422"/>
        <v>1663</v>
      </c>
      <c r="Z1701" t="str">
        <f t="shared" si="423"/>
        <v>ITM_GAMMAXY</v>
      </c>
      <c r="AA1701" s="158" t="str">
        <f>IF(ISNA(VLOOKUP(X1701,Sheet2!J:J,1,0)),"//","")</f>
        <v>//</v>
      </c>
      <c r="AC1701" s="108" t="str">
        <f t="shared" si="424"/>
        <v>GAMMAXY</v>
      </c>
      <c r="AD1701" t="b">
        <f t="shared" si="425"/>
        <v>1</v>
      </c>
    </row>
    <row r="1702" spans="1:30">
      <c r="A1702" s="56">
        <f t="shared" si="426"/>
        <v>1702</v>
      </c>
      <c r="B1702" s="55">
        <f t="shared" si="427"/>
        <v>1664</v>
      </c>
      <c r="C1702" s="59" t="s">
        <v>3956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4241</v>
      </c>
      <c r="L1702" s="67"/>
      <c r="M1702" s="63" t="s">
        <v>2183</v>
      </c>
      <c r="N1702" s="13"/>
      <c r="O1702"/>
      <c r="P1702" t="str">
        <f t="shared" si="418"/>
        <v/>
      </c>
      <c r="Q1702" t="str">
        <f>IF(ISNA(VLOOKUP(AC1702,#REF!,1)),"//","")</f>
        <v/>
      </c>
      <c r="R1702"/>
      <c r="S1702" s="43">
        <f t="shared" si="419"/>
        <v>497</v>
      </c>
      <c r="T1702" s="92" t="s">
        <v>2889</v>
      </c>
      <c r="U1702" s="70" t="s">
        <v>2431</v>
      </c>
      <c r="V1702" s="70" t="s">
        <v>4252</v>
      </c>
      <c r="W1702" s="44" t="str">
        <f t="shared" si="420"/>
        <v>STD_GAMMA "(X)"</v>
      </c>
      <c r="X1702" s="25" t="str">
        <f t="shared" si="421"/>
        <v>GAMMA</v>
      </c>
      <c r="Y1702" s="1">
        <f t="shared" si="422"/>
        <v>1664</v>
      </c>
      <c r="Z1702" t="str">
        <f t="shared" si="423"/>
        <v>ITM_GAMMAX</v>
      </c>
      <c r="AA1702" s="158" t="str">
        <f>IF(ISNA(VLOOKUP(X1702,Sheet2!J:J,1,0)),"//","")</f>
        <v>//</v>
      </c>
      <c r="AC1702" s="108" t="str">
        <f t="shared" si="424"/>
        <v>GAMMA</v>
      </c>
      <c r="AD1702" t="b">
        <f t="shared" si="425"/>
        <v>1</v>
      </c>
    </row>
    <row r="1703" spans="1:30">
      <c r="A1703" s="56">
        <f t="shared" si="426"/>
        <v>1703</v>
      </c>
      <c r="B1703" s="55">
        <f t="shared" si="427"/>
        <v>1665</v>
      </c>
      <c r="C1703" s="59" t="s">
        <v>5040</v>
      </c>
      <c r="D1703" s="59" t="s">
        <v>7</v>
      </c>
      <c r="E1703" s="65" t="s">
        <v>5041</v>
      </c>
      <c r="F1703" s="65" t="s">
        <v>5041</v>
      </c>
      <c r="G1703" s="190">
        <v>0</v>
      </c>
      <c r="H1703" s="190">
        <v>0</v>
      </c>
      <c r="I1703" s="174" t="s">
        <v>3</v>
      </c>
      <c r="J1703" s="65" t="s">
        <v>1549</v>
      </c>
      <c r="K1703" s="66" t="s">
        <v>4241</v>
      </c>
      <c r="L1703" s="67"/>
      <c r="M1703" s="63" t="s">
        <v>5065</v>
      </c>
      <c r="N1703" s="13"/>
      <c r="O1703"/>
      <c r="P1703" t="str">
        <f t="shared" si="418"/>
        <v/>
      </c>
      <c r="Q1703" t="str">
        <f>IF(ISNA(VLOOKUP(AC1703,#REF!,1)),"//","")</f>
        <v/>
      </c>
      <c r="R1703"/>
      <c r="S1703" s="43">
        <f t="shared" si="419"/>
        <v>498</v>
      </c>
      <c r="T1703" s="92" t="s">
        <v>2431</v>
      </c>
      <c r="U1703" s="70" t="s">
        <v>2431</v>
      </c>
      <c r="V1703" s="70" t="s">
        <v>2431</v>
      </c>
      <c r="W1703" s="44" t="str">
        <f t="shared" si="420"/>
        <v>"Y" STD_SUB_Y "(X)"</v>
      </c>
      <c r="X1703" s="25" t="str">
        <f t="shared" si="421"/>
        <v>YY(X)</v>
      </c>
      <c r="Y1703" s="1">
        <f t="shared" si="422"/>
        <v>1665</v>
      </c>
      <c r="Z1703" t="str">
        <f t="shared" si="423"/>
        <v>ITM_YYX</v>
      </c>
      <c r="AA1703" s="158" t="str">
        <f>IF(ISNA(VLOOKUP(X1703,Sheet2!J:J,1,0)),"//","")</f>
        <v>//</v>
      </c>
      <c r="AC1703" s="108" t="str">
        <f t="shared" si="424"/>
        <v>YY</v>
      </c>
      <c r="AD1703" t="b">
        <f t="shared" si="425"/>
        <v>0</v>
      </c>
    </row>
    <row r="1704" spans="1:30">
      <c r="A1704" s="56">
        <f t="shared" si="426"/>
        <v>1704</v>
      </c>
      <c r="B1704" s="55">
        <f t="shared" si="427"/>
        <v>1666</v>
      </c>
      <c r="C1704" s="59" t="s">
        <v>3957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4241</v>
      </c>
      <c r="L1704" s="67"/>
      <c r="M1704" s="63" t="s">
        <v>2184</v>
      </c>
      <c r="N1704" s="13"/>
      <c r="O1704"/>
      <c r="P1704" t="str">
        <f t="shared" si="418"/>
        <v/>
      </c>
      <c r="Q1704" t="str">
        <f>IF(ISNA(VLOOKUP(AC1704,#REF!,1)),"//","")</f>
        <v/>
      </c>
      <c r="R1704"/>
      <c r="S1704" s="43">
        <f t="shared" si="419"/>
        <v>499</v>
      </c>
      <c r="T1704" s="92" t="s">
        <v>2889</v>
      </c>
      <c r="U1704" s="70" t="s">
        <v>2431</v>
      </c>
      <c r="V1704" s="70" t="s">
        <v>2431</v>
      </c>
      <c r="W1704" s="44" t="str">
        <f t="shared" si="420"/>
        <v>STD_DELTA "%"</v>
      </c>
      <c r="X1704" s="25" t="str">
        <f t="shared" si="421"/>
        <v>DELTA%</v>
      </c>
      <c r="Y1704" s="1">
        <f t="shared" si="422"/>
        <v>1666</v>
      </c>
      <c r="Z1704" t="str">
        <f t="shared" si="423"/>
        <v>ITM_DELTAPC</v>
      </c>
      <c r="AA1704" s="158" t="str">
        <f>IF(ISNA(VLOOKUP(X1704,Sheet2!J:J,1,0)),"//","")</f>
        <v>//</v>
      </c>
      <c r="AC1704" s="108" t="str">
        <f t="shared" si="424"/>
        <v>DELTA%</v>
      </c>
      <c r="AD1704" t="b">
        <f t="shared" si="425"/>
        <v>1</v>
      </c>
    </row>
    <row r="1705" spans="1:30">
      <c r="A1705" s="56">
        <f t="shared" si="426"/>
        <v>1705</v>
      </c>
      <c r="B1705" s="55">
        <f t="shared" si="427"/>
        <v>1667</v>
      </c>
      <c r="C1705" s="59" t="s">
        <v>3958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4241</v>
      </c>
      <c r="L1705" s="67"/>
      <c r="M1705" s="63" t="s">
        <v>3659</v>
      </c>
      <c r="N1705" s="13"/>
      <c r="O1705"/>
      <c r="P1705" t="str">
        <f t="shared" si="418"/>
        <v/>
      </c>
      <c r="Q1705" t="str">
        <f>IF(ISNA(VLOOKUP(AC1705,#REF!,1)),"//","")</f>
        <v/>
      </c>
      <c r="R1705"/>
      <c r="S1705" s="43">
        <f t="shared" si="419"/>
        <v>500</v>
      </c>
      <c r="T1705" s="92"/>
      <c r="U1705" s="70"/>
      <c r="V1705" s="70"/>
      <c r="W1705" s="44" t="str">
        <f t="shared" si="420"/>
        <v>STD_EPSILON</v>
      </c>
      <c r="X1705" s="25" t="str">
        <f t="shared" si="421"/>
        <v>EPSILON</v>
      </c>
      <c r="Y1705" s="1">
        <f t="shared" si="422"/>
        <v>1667</v>
      </c>
      <c r="Z1705" t="str">
        <f t="shared" si="423"/>
        <v>ITM_SCATTFACT</v>
      </c>
      <c r="AA1705" s="158" t="str">
        <f>IF(ISNA(VLOOKUP(X1705,Sheet2!J:J,1,0)),"//","")</f>
        <v>//</v>
      </c>
      <c r="AC1705" s="108" t="str">
        <f t="shared" si="424"/>
        <v>EPSILON</v>
      </c>
      <c r="AD1705" t="b">
        <f t="shared" si="425"/>
        <v>1</v>
      </c>
    </row>
    <row r="1706" spans="1:30">
      <c r="A1706" s="56">
        <f t="shared" si="426"/>
        <v>1706</v>
      </c>
      <c r="B1706" s="55">
        <f t="shared" si="427"/>
        <v>1668</v>
      </c>
      <c r="C1706" s="59" t="s">
        <v>3959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4241</v>
      </c>
      <c r="L1706" s="67"/>
      <c r="M1706" s="63" t="s">
        <v>3660</v>
      </c>
      <c r="N1706" s="13"/>
      <c r="O1706"/>
      <c r="P1706" t="str">
        <f t="shared" si="418"/>
        <v/>
      </c>
      <c r="Q1706" t="str">
        <f>IF(ISNA(VLOOKUP(AC1706,#REF!,1)),"//","")</f>
        <v/>
      </c>
      <c r="R1706"/>
      <c r="S1706" s="43">
        <f t="shared" si="419"/>
        <v>501</v>
      </c>
      <c r="T1706" s="92"/>
      <c r="U1706" s="70"/>
      <c r="V1706" s="70"/>
      <c r="W1706" s="44" t="str">
        <f t="shared" si="420"/>
        <v>STD_EPSILON STD_SUB_M</v>
      </c>
      <c r="X1706" s="25" t="str">
        <f t="shared" si="421"/>
        <v>EPSILONM</v>
      </c>
      <c r="Y1706" s="1">
        <f t="shared" si="422"/>
        <v>1668</v>
      </c>
      <c r="Z1706" t="str">
        <f t="shared" si="423"/>
        <v>ITM_SCATTFACTm</v>
      </c>
      <c r="AA1706" s="158" t="str">
        <f>IF(ISNA(VLOOKUP(X1706,Sheet2!J:J,1,0)),"//","")</f>
        <v>//</v>
      </c>
      <c r="AC1706" s="108" t="str">
        <f t="shared" si="424"/>
        <v>EPSILONM</v>
      </c>
      <c r="AD1706" t="b">
        <f t="shared" si="425"/>
        <v>1</v>
      </c>
    </row>
    <row r="1707" spans="1:30">
      <c r="A1707" s="56">
        <f t="shared" si="426"/>
        <v>1707</v>
      </c>
      <c r="B1707" s="55">
        <f t="shared" si="427"/>
        <v>1669</v>
      </c>
      <c r="C1707" s="59" t="s">
        <v>3960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4241</v>
      </c>
      <c r="L1707" s="67"/>
      <c r="M1707" s="63" t="s">
        <v>3661</v>
      </c>
      <c r="N1707" s="13"/>
      <c r="O1707"/>
      <c r="P1707" t="str">
        <f t="shared" si="418"/>
        <v/>
      </c>
      <c r="Q1707" t="str">
        <f>IF(ISNA(VLOOKUP(AC1707,#REF!,1)),"//","")</f>
        <v/>
      </c>
      <c r="R1707"/>
      <c r="S1707" s="43">
        <f t="shared" si="419"/>
        <v>502</v>
      </c>
      <c r="T1707" s="92"/>
      <c r="U1707" s="70"/>
      <c r="V1707" s="70"/>
      <c r="W1707" s="44" t="str">
        <f t="shared" si="420"/>
        <v>STD_EPSILON STD_SUB_P</v>
      </c>
      <c r="X1707" s="25" t="str">
        <f t="shared" si="421"/>
        <v>EPSILONP</v>
      </c>
      <c r="Y1707" s="1">
        <f t="shared" si="422"/>
        <v>1669</v>
      </c>
      <c r="Z1707" t="str">
        <f t="shared" si="423"/>
        <v>ITM_SCATTFACTp</v>
      </c>
      <c r="AA1707" s="158" t="str">
        <f>IF(ISNA(VLOOKUP(X1707,Sheet2!J:J,1,0)),"//","")</f>
        <v>//</v>
      </c>
      <c r="AC1707" s="108" t="str">
        <f t="shared" si="424"/>
        <v>EPSILONP</v>
      </c>
      <c r="AD1707" t="b">
        <f t="shared" si="425"/>
        <v>1</v>
      </c>
    </row>
    <row r="1708" spans="1:30">
      <c r="A1708" s="56">
        <f t="shared" si="426"/>
        <v>1708</v>
      </c>
      <c r="B1708" s="55">
        <f t="shared" si="427"/>
        <v>1670</v>
      </c>
      <c r="C1708" s="59" t="s">
        <v>4600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4241</v>
      </c>
      <c r="L1708" s="67"/>
      <c r="M1708" s="63" t="s">
        <v>2187</v>
      </c>
      <c r="N1708" s="13"/>
      <c r="O1708"/>
      <c r="P1708" t="str">
        <f t="shared" si="418"/>
        <v/>
      </c>
      <c r="Q1708" t="str">
        <f>IF(ISNA(VLOOKUP(AC1708,#REF!,1)),"//","")</f>
        <v/>
      </c>
      <c r="R1708"/>
      <c r="S1708" s="43">
        <f t="shared" si="419"/>
        <v>503</v>
      </c>
      <c r="T1708" s="92"/>
      <c r="U1708" s="70"/>
      <c r="V1708" s="70"/>
      <c r="W1708" s="44" t="str">
        <f t="shared" si="420"/>
        <v>STD_ZETA "(X)"</v>
      </c>
      <c r="X1708" s="25" t="str">
        <f t="shared" si="421"/>
        <v>ZETA(X)</v>
      </c>
      <c r="Y1708" s="1">
        <f t="shared" si="422"/>
        <v>1670</v>
      </c>
      <c r="Z1708" t="str">
        <f t="shared" si="423"/>
        <v>ITM_zetaX</v>
      </c>
      <c r="AA1708" s="158" t="str">
        <f>IF(ISNA(VLOOKUP(X1708,Sheet2!J:J,1,0)),"//","")</f>
        <v>//</v>
      </c>
      <c r="AC1708" s="108" t="str">
        <f t="shared" si="424"/>
        <v>ZETA</v>
      </c>
      <c r="AD1708" t="b">
        <f t="shared" si="425"/>
        <v>0</v>
      </c>
    </row>
    <row r="1709" spans="1:30">
      <c r="A1709" s="56">
        <f t="shared" si="426"/>
        <v>1709</v>
      </c>
      <c r="B1709" s="55">
        <f t="shared" si="427"/>
        <v>1671</v>
      </c>
      <c r="C1709" s="59" t="s">
        <v>4057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4241</v>
      </c>
      <c r="L1709" s="67"/>
      <c r="M1709" s="63" t="s">
        <v>3662</v>
      </c>
      <c r="N1709" s="13"/>
      <c r="O1709"/>
      <c r="P1709" t="str">
        <f t="shared" si="418"/>
        <v/>
      </c>
      <c r="Q1709" t="str">
        <f>IF(ISNA(VLOOKUP(AC1709,#REF!,1)),"//","")</f>
        <v/>
      </c>
      <c r="R1709"/>
      <c r="S1709" s="43">
        <f t="shared" si="419"/>
        <v>504</v>
      </c>
      <c r="T1709" s="92"/>
      <c r="U1709" s="70"/>
      <c r="V1709" s="70"/>
      <c r="W1709" s="44" t="str">
        <f t="shared" si="420"/>
        <v>STD_PI STD_SUB_N</v>
      </c>
      <c r="X1709" s="25" t="str">
        <f t="shared" si="421"/>
        <v>PIN</v>
      </c>
      <c r="Y1709" s="1">
        <f t="shared" si="422"/>
        <v>1671</v>
      </c>
      <c r="Z1709" t="str">
        <f t="shared" si="423"/>
        <v>ITM_PIn</v>
      </c>
      <c r="AA1709" s="158" t="str">
        <f>IF(ISNA(VLOOKUP(X1709,Sheet2!J:J,1,0)),"//","")</f>
        <v>//</v>
      </c>
      <c r="AC1709" s="108" t="str">
        <f t="shared" si="424"/>
        <v>PIN</v>
      </c>
      <c r="AD1709" t="b">
        <f t="shared" si="425"/>
        <v>1</v>
      </c>
    </row>
    <row r="1710" spans="1:30">
      <c r="A1710" s="56">
        <f t="shared" si="426"/>
        <v>1710</v>
      </c>
      <c r="B1710" s="55">
        <f t="shared" si="427"/>
        <v>1672</v>
      </c>
      <c r="C1710" s="59" t="s">
        <v>4057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4241</v>
      </c>
      <c r="L1710" s="67"/>
      <c r="M1710" s="63" t="s">
        <v>3663</v>
      </c>
      <c r="N1710" s="13"/>
      <c r="O1710"/>
      <c r="P1710" t="str">
        <f t="shared" si="418"/>
        <v/>
      </c>
      <c r="Q1710" t="str">
        <f>IF(ISNA(VLOOKUP(AC1710,#REF!,1)),"//","")</f>
        <v/>
      </c>
      <c r="R1710"/>
      <c r="S1710" s="43">
        <f t="shared" si="419"/>
        <v>505</v>
      </c>
      <c r="T1710" s="92"/>
      <c r="U1710" s="70"/>
      <c r="V1710" s="70"/>
      <c r="W1710" s="44" t="str">
        <f t="shared" si="420"/>
        <v>STD_SIGMA STD_SUB_N</v>
      </c>
      <c r="X1710" s="25" t="str">
        <f t="shared" si="421"/>
        <v>SUMN</v>
      </c>
      <c r="Y1710" s="1">
        <f t="shared" si="422"/>
        <v>1672</v>
      </c>
      <c r="Z1710" t="str">
        <f t="shared" si="423"/>
        <v>ITM_SIGMAn</v>
      </c>
      <c r="AA1710" s="158" t="str">
        <f>IF(ISNA(VLOOKUP(X1710,Sheet2!J:J,1,0)),"//","")</f>
        <v>//</v>
      </c>
      <c r="AC1710" s="108" t="str">
        <f t="shared" si="424"/>
        <v>SUMN</v>
      </c>
      <c r="AD1710" t="b">
        <f t="shared" si="425"/>
        <v>1</v>
      </c>
    </row>
    <row r="1711" spans="1:30">
      <c r="A1711" s="56">
        <f t="shared" si="426"/>
        <v>1711</v>
      </c>
      <c r="B1711" s="55">
        <f t="shared" si="427"/>
        <v>1673</v>
      </c>
      <c r="C1711" s="59" t="s">
        <v>3961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4241</v>
      </c>
      <c r="L1711" s="67"/>
      <c r="M1711" s="63" t="s">
        <v>3664</v>
      </c>
      <c r="N1711" s="13"/>
      <c r="O1711"/>
      <c r="P1711" t="str">
        <f t="shared" si="418"/>
        <v/>
      </c>
      <c r="Q1711" t="str">
        <f>IF(ISNA(VLOOKUP(AC1711,#REF!,1)),"//","")</f>
        <v/>
      </c>
      <c r="R1711"/>
      <c r="S1711" s="43">
        <f t="shared" si="419"/>
        <v>506</v>
      </c>
      <c r="T1711" s="92"/>
      <c r="U1711" s="70"/>
      <c r="V1711" s="70"/>
      <c r="W1711" s="44" t="str">
        <f t="shared" si="420"/>
        <v>STD_SIGMA</v>
      </c>
      <c r="X1711" s="25" t="str">
        <f t="shared" si="421"/>
        <v>SUM</v>
      </c>
      <c r="Y1711" s="1">
        <f t="shared" si="422"/>
        <v>1673</v>
      </c>
      <c r="Z1711" t="str">
        <f t="shared" si="423"/>
        <v>ITM_STDDEV</v>
      </c>
      <c r="AA1711" s="158" t="str">
        <f>IF(ISNA(VLOOKUP(X1711,Sheet2!J:J,1,0)),"//","")</f>
        <v>//</v>
      </c>
      <c r="AC1711" s="108" t="str">
        <f t="shared" si="424"/>
        <v>SUM</v>
      </c>
      <c r="AD1711" t="b">
        <f t="shared" si="425"/>
        <v>1</v>
      </c>
    </row>
    <row r="1712" spans="1:30">
      <c r="A1712" s="56">
        <f t="shared" si="426"/>
        <v>1712</v>
      </c>
      <c r="B1712" s="55">
        <f t="shared" si="427"/>
        <v>1674</v>
      </c>
      <c r="C1712" s="59" t="s">
        <v>3962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4241</v>
      </c>
      <c r="L1712" s="67"/>
      <c r="M1712" s="63" t="s">
        <v>3665</v>
      </c>
      <c r="N1712" s="13"/>
      <c r="O1712"/>
      <c r="P1712" t="str">
        <f t="shared" si="418"/>
        <v/>
      </c>
      <c r="Q1712" t="str">
        <f>IF(ISNA(VLOOKUP(AC1712,#REF!,1)),"//","")</f>
        <v/>
      </c>
      <c r="R1712"/>
      <c r="S1712" s="43">
        <f t="shared" si="419"/>
        <v>507</v>
      </c>
      <c r="T1712" s="92"/>
      <c r="U1712" s="70"/>
      <c r="V1712" s="70"/>
      <c r="W1712" s="44" t="str">
        <f t="shared" si="420"/>
        <v>STD_SIGMA STD_SUB_W</v>
      </c>
      <c r="X1712" s="25" t="str">
        <f t="shared" si="421"/>
        <v>SUMW</v>
      </c>
      <c r="Y1712" s="1">
        <f t="shared" si="422"/>
        <v>1674</v>
      </c>
      <c r="Z1712" t="str">
        <f t="shared" si="423"/>
        <v>ITM_STDDEVPOP</v>
      </c>
      <c r="AA1712" s="158" t="str">
        <f>IF(ISNA(VLOOKUP(X1712,Sheet2!J:J,1,0)),"//","")</f>
        <v>//</v>
      </c>
      <c r="AC1712" s="108" t="str">
        <f t="shared" si="424"/>
        <v>SUMW</v>
      </c>
      <c r="AD1712" t="b">
        <f t="shared" si="425"/>
        <v>1</v>
      </c>
    </row>
    <row r="1713" spans="1:30">
      <c r="A1713" s="56">
        <f t="shared" si="426"/>
        <v>1713</v>
      </c>
      <c r="B1713" s="55">
        <f t="shared" si="427"/>
        <v>1675</v>
      </c>
      <c r="C1713" s="59" t="s">
        <v>3963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4241</v>
      </c>
      <c r="L1713" s="67"/>
      <c r="M1713" s="63" t="s">
        <v>2220</v>
      </c>
      <c r="N1713" s="13"/>
      <c r="O1713"/>
      <c r="P1713" t="str">
        <f t="shared" si="418"/>
        <v/>
      </c>
      <c r="Q1713" t="str">
        <f>IF(ISNA(VLOOKUP(AC1713,#REF!,1)),"//","")</f>
        <v/>
      </c>
      <c r="R1713"/>
      <c r="S1713" s="43">
        <f t="shared" si="419"/>
        <v>508</v>
      </c>
      <c r="T1713" s="92" t="s">
        <v>2889</v>
      </c>
      <c r="U1713" s="70" t="s">
        <v>2431</v>
      </c>
      <c r="V1713" s="70" t="s">
        <v>2431</v>
      </c>
      <c r="W1713" s="44" t="str">
        <f t="shared" si="420"/>
        <v>"RANI#"</v>
      </c>
      <c r="X1713" s="25" t="str">
        <f t="shared" si="421"/>
        <v>RANI#</v>
      </c>
      <c r="Y1713" s="1">
        <f t="shared" si="422"/>
        <v>1675</v>
      </c>
      <c r="Z1713" t="str">
        <f t="shared" si="423"/>
        <v>ITM_RANI</v>
      </c>
      <c r="AA1713" s="158" t="str">
        <f>IF(ISNA(VLOOKUP(X1713,Sheet2!J:J,1,0)),"//","")</f>
        <v>//</v>
      </c>
      <c r="AC1713" s="108" t="str">
        <f t="shared" si="424"/>
        <v>RANI#</v>
      </c>
      <c r="AD1713" t="b">
        <f t="shared" si="425"/>
        <v>1</v>
      </c>
    </row>
    <row r="1714" spans="1:30">
      <c r="A1714" s="56">
        <f t="shared" si="426"/>
        <v>1714</v>
      </c>
      <c r="B1714" s="55">
        <f t="shared" si="427"/>
        <v>1676</v>
      </c>
      <c r="C1714" s="59" t="s">
        <v>4057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4241</v>
      </c>
      <c r="L1714" s="67"/>
      <c r="M1714" s="63" t="s">
        <v>2477</v>
      </c>
      <c r="N1714" s="13"/>
      <c r="O1714"/>
      <c r="P1714" t="str">
        <f t="shared" ref="P1714:P1778" si="428">IF(E1714=F1714,"","NOT EQUAL")</f>
        <v/>
      </c>
      <c r="Q1714" t="str">
        <f>IF(ISNA(VLOOKUP(AC1714,#REF!,1)),"//","")</f>
        <v/>
      </c>
      <c r="R1714"/>
      <c r="S1714" s="43">
        <f t="shared" si="419"/>
        <v>509</v>
      </c>
      <c r="T1714" s="92" t="s">
        <v>2431</v>
      </c>
      <c r="U1714" s="70" t="s">
        <v>2431</v>
      </c>
      <c r="V1714" s="70" t="s">
        <v>2431</v>
      </c>
      <c r="W1714" s="44" t="str">
        <f t="shared" si="420"/>
        <v>STD_PRINTER "X"</v>
      </c>
      <c r="X1714" s="25" t="str">
        <f t="shared" si="421"/>
        <v>PRINTERX</v>
      </c>
      <c r="Y1714" s="1">
        <f t="shared" si="422"/>
        <v>1676</v>
      </c>
      <c r="Z1714" t="str">
        <f t="shared" si="423"/>
        <v>ITM_PRINTERX</v>
      </c>
      <c r="AA1714" s="158" t="str">
        <f>IF(ISNA(VLOOKUP(X1714,Sheet2!J:J,1,0)),"//","")</f>
        <v>//</v>
      </c>
      <c r="AC1714" s="108" t="str">
        <f t="shared" si="424"/>
        <v>PRINTERX</v>
      </c>
      <c r="AD1714" t="b">
        <f t="shared" si="425"/>
        <v>1</v>
      </c>
    </row>
    <row r="1715" spans="1:30">
      <c r="A1715" s="56">
        <f t="shared" si="426"/>
        <v>1715</v>
      </c>
      <c r="B1715" s="55">
        <f t="shared" si="427"/>
        <v>1677</v>
      </c>
      <c r="C1715" s="59" t="s">
        <v>3964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4241</v>
      </c>
      <c r="L1715" s="67"/>
      <c r="M1715" s="63" t="s">
        <v>2512</v>
      </c>
      <c r="N1715" s="13"/>
      <c r="O1715"/>
      <c r="P1715" t="str">
        <f t="shared" si="428"/>
        <v/>
      </c>
      <c r="Q1715" t="str">
        <f>IF(ISNA(VLOOKUP(AC1715,#REF!,1)),"//","")</f>
        <v/>
      </c>
      <c r="R1715"/>
      <c r="S1715" s="43">
        <f t="shared" si="419"/>
        <v>510</v>
      </c>
      <c r="T1715" s="92" t="s">
        <v>2910</v>
      </c>
      <c r="U1715" s="70" t="s">
        <v>2431</v>
      </c>
      <c r="V1715" s="70" t="s">
        <v>2431</v>
      </c>
      <c r="W1715" s="44" t="str">
        <f t="shared" si="420"/>
        <v>"RANGE"</v>
      </c>
      <c r="X1715" s="25" t="str">
        <f t="shared" si="421"/>
        <v>RANGE</v>
      </c>
      <c r="Y1715" s="1">
        <f t="shared" si="422"/>
        <v>1677</v>
      </c>
      <c r="Z1715" t="str">
        <f t="shared" si="423"/>
        <v>ITM_RANGE</v>
      </c>
      <c r="AA1715" s="158" t="str">
        <f>IF(ISNA(VLOOKUP(X1715,Sheet2!J:J,1,0)),"//","")</f>
        <v>//</v>
      </c>
      <c r="AC1715" s="108" t="str">
        <f t="shared" si="424"/>
        <v>RANGE</v>
      </c>
      <c r="AD1715" t="b">
        <f t="shared" si="425"/>
        <v>1</v>
      </c>
    </row>
    <row r="1716" spans="1:30">
      <c r="A1716" s="56">
        <f t="shared" si="426"/>
        <v>1716</v>
      </c>
      <c r="B1716" s="55">
        <f t="shared" si="427"/>
        <v>1678</v>
      </c>
      <c r="C1716" s="59" t="s">
        <v>3965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4241</v>
      </c>
      <c r="L1716" s="67"/>
      <c r="M1716" s="63" t="s">
        <v>2513</v>
      </c>
      <c r="N1716" s="18"/>
      <c r="O1716"/>
      <c r="P1716" t="str">
        <f t="shared" si="428"/>
        <v/>
      </c>
      <c r="Q1716" t="str">
        <f>IF(ISNA(VLOOKUP(AC1716,#REF!,1)),"//","")</f>
        <v/>
      </c>
      <c r="R1716"/>
      <c r="S1716" s="43">
        <f t="shared" si="419"/>
        <v>511</v>
      </c>
      <c r="T1716" s="92" t="s">
        <v>2910</v>
      </c>
      <c r="U1716" s="70" t="s">
        <v>2431</v>
      </c>
      <c r="V1716" s="70" t="s">
        <v>2431</v>
      </c>
      <c r="W1716" s="44" t="str">
        <f t="shared" si="420"/>
        <v>"RANGE?"</v>
      </c>
      <c r="X1716" s="25" t="str">
        <f t="shared" si="421"/>
        <v>RANGE?</v>
      </c>
      <c r="Y1716" s="1">
        <f t="shared" si="422"/>
        <v>1678</v>
      </c>
      <c r="Z1716" t="str">
        <f t="shared" si="423"/>
        <v>ITM_GETRANGE</v>
      </c>
      <c r="AA1716" s="158" t="str">
        <f>IF(ISNA(VLOOKUP(X1716,Sheet2!J:J,1,0)),"//","")</f>
        <v>//</v>
      </c>
      <c r="AC1716" s="108" t="str">
        <f t="shared" si="424"/>
        <v>RANGE?</v>
      </c>
      <c r="AD1716" t="b">
        <f t="shared" si="425"/>
        <v>1</v>
      </c>
    </row>
    <row r="1717" spans="1:30">
      <c r="A1717" s="56">
        <f t="shared" si="426"/>
        <v>1717</v>
      </c>
      <c r="B1717" s="55">
        <f t="shared" si="427"/>
        <v>1679</v>
      </c>
      <c r="C1717" s="59" t="s">
        <v>3966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4241</v>
      </c>
      <c r="L1717" s="67"/>
      <c r="M1717" s="63" t="s">
        <v>2227</v>
      </c>
      <c r="N1717" s="18"/>
      <c r="O1717"/>
      <c r="P1717" t="str">
        <f t="shared" si="428"/>
        <v/>
      </c>
      <c r="Q1717" t="str">
        <f>IF(ISNA(VLOOKUP(AC1717,#REF!,1)),"//","")</f>
        <v/>
      </c>
      <c r="R1717"/>
      <c r="S1717" s="43">
        <f t="shared" si="419"/>
        <v>512</v>
      </c>
      <c r="T1717" s="92" t="s">
        <v>2889</v>
      </c>
      <c r="U1717" s="70" t="s">
        <v>2431</v>
      </c>
      <c r="V1717" s="70" t="s">
        <v>2431</v>
      </c>
      <c r="W1717" s="44" t="str">
        <f t="shared" si="420"/>
        <v>"(-1)" STD_SUP_X</v>
      </c>
      <c r="X1717" s="25" t="str">
        <f t="shared" si="421"/>
        <v>(-1)^X</v>
      </c>
      <c r="Y1717" s="1">
        <f t="shared" si="422"/>
        <v>1679</v>
      </c>
      <c r="Z1717" t="str">
        <f t="shared" si="423"/>
        <v>ITM_M1X</v>
      </c>
      <c r="AA1717" s="158" t="str">
        <f>IF(ISNA(VLOOKUP(X1717,Sheet2!J:J,1,0)),"//","")</f>
        <v/>
      </c>
      <c r="AC1717" s="108" t="str">
        <f t="shared" si="424"/>
        <v>(-1)^X</v>
      </c>
      <c r="AD1717" t="b">
        <f t="shared" si="425"/>
        <v>1</v>
      </c>
    </row>
    <row r="1718" spans="1:30">
      <c r="A1718" s="56">
        <f t="shared" si="426"/>
        <v>1718</v>
      </c>
      <c r="B1718" s="55">
        <f t="shared" si="427"/>
        <v>1680</v>
      </c>
      <c r="C1718" s="59" t="s">
        <v>4767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4241</v>
      </c>
      <c r="L1718" s="67"/>
      <c r="M1718" s="63" t="s">
        <v>2229</v>
      </c>
      <c r="N1718" s="13"/>
      <c r="O1718"/>
      <c r="P1718" t="str">
        <f t="shared" si="428"/>
        <v/>
      </c>
      <c r="Q1718" t="str">
        <f>IF(ISNA(VLOOKUP(AC1718,#REF!,1)),"//","")</f>
        <v/>
      </c>
      <c r="R1718"/>
      <c r="S1718" s="43">
        <f t="shared" si="419"/>
        <v>513</v>
      </c>
      <c r="T1718" s="92" t="s">
        <v>2431</v>
      </c>
      <c r="U1718" s="70" t="s">
        <v>2431</v>
      </c>
      <c r="V1718" s="70" t="s">
        <v>2431</v>
      </c>
      <c r="W1718" s="44" t="str">
        <f t="shared" si="420"/>
        <v>STD_CROSS "MOD"</v>
      </c>
      <c r="X1718" s="25" t="str">
        <f t="shared" si="421"/>
        <v>CROSSMOD</v>
      </c>
      <c r="Y1718" s="1">
        <f t="shared" si="422"/>
        <v>1680</v>
      </c>
      <c r="Z1718" t="str">
        <f t="shared" si="423"/>
        <v>ITM_XMOD</v>
      </c>
      <c r="AA1718" s="158" t="str">
        <f>IF(ISNA(VLOOKUP(X1718,Sheet2!J:J,1,0)),"//","")</f>
        <v>//</v>
      </c>
      <c r="AC1718" s="108" t="str">
        <f t="shared" si="424"/>
        <v>*MOD</v>
      </c>
      <c r="AD1718" t="b">
        <f t="shared" si="425"/>
        <v>0</v>
      </c>
    </row>
    <row r="1719" spans="1:30">
      <c r="A1719" s="56">
        <f t="shared" si="426"/>
        <v>1719</v>
      </c>
      <c r="B1719" s="55">
        <f t="shared" si="427"/>
        <v>1681</v>
      </c>
      <c r="C1719" s="59" t="s">
        <v>4537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4241</v>
      </c>
      <c r="L1719" s="67"/>
      <c r="M1719" s="63" t="s">
        <v>2231</v>
      </c>
      <c r="N1719" s="13"/>
      <c r="O1719"/>
      <c r="P1719" t="str">
        <f t="shared" si="428"/>
        <v/>
      </c>
      <c r="Q1719" t="str">
        <f>IF(ISNA(VLOOKUP(AC1719,#REF!,1)),"//","")</f>
        <v/>
      </c>
      <c r="R1719"/>
      <c r="S1719" s="43">
        <f t="shared" si="419"/>
        <v>514</v>
      </c>
      <c r="T1719" s="92" t="s">
        <v>2431</v>
      </c>
      <c r="U1719" s="70" t="s">
        <v>2431</v>
      </c>
      <c r="V1719" s="70" t="s">
        <v>2431</v>
      </c>
      <c r="W1719" s="44" t="str">
        <f t="shared" si="420"/>
        <v>STD_RIGHT_ARROW "DATE"</v>
      </c>
      <c r="X1719" s="25" t="str">
        <f t="shared" si="421"/>
        <v>&gt;DATE</v>
      </c>
      <c r="Y1719" s="1">
        <f t="shared" si="422"/>
        <v>1681</v>
      </c>
      <c r="Z1719" t="str">
        <f t="shared" si="423"/>
        <v>ITM_toDATE</v>
      </c>
      <c r="AA1719" s="158" t="str">
        <f>IF(ISNA(VLOOKUP(X1719,Sheet2!J:J,1,0)),"//","")</f>
        <v>//</v>
      </c>
      <c r="AC1719" s="108" t="str">
        <f t="shared" si="424"/>
        <v>&gt;DATE</v>
      </c>
      <c r="AD1719" t="b">
        <f t="shared" si="425"/>
        <v>1</v>
      </c>
    </row>
    <row r="1720" spans="1:30">
      <c r="A1720" s="56">
        <f t="shared" si="426"/>
        <v>1720</v>
      </c>
      <c r="B1720" s="55">
        <f t="shared" si="427"/>
        <v>1682</v>
      </c>
      <c r="C1720" s="59" t="s">
        <v>5042</v>
      </c>
      <c r="D1720" s="59" t="s">
        <v>7</v>
      </c>
      <c r="E1720" s="65" t="s">
        <v>5045</v>
      </c>
      <c r="F1720" s="65" t="s">
        <v>5045</v>
      </c>
      <c r="G1720" s="73">
        <v>0</v>
      </c>
      <c r="H1720" s="73">
        <v>0</v>
      </c>
      <c r="I1720" s="174" t="s">
        <v>3</v>
      </c>
      <c r="J1720" s="65" t="s">
        <v>1549</v>
      </c>
      <c r="K1720" s="66" t="s">
        <v>4241</v>
      </c>
      <c r="L1720" s="67"/>
      <c r="M1720" s="63" t="s">
        <v>4978</v>
      </c>
      <c r="N1720" s="13"/>
      <c r="O1720"/>
      <c r="P1720" t="str">
        <f t="shared" si="428"/>
        <v/>
      </c>
      <c r="Q1720" t="str">
        <f>IF(ISNA(VLOOKUP(AC1720,#REF!,1)),"//","")</f>
        <v/>
      </c>
      <c r="R1720"/>
      <c r="S1720" s="43">
        <f t="shared" si="419"/>
        <v>515</v>
      </c>
      <c r="T1720" s="92" t="s">
        <v>2431</v>
      </c>
      <c r="U1720" s="70" t="s">
        <v>2431</v>
      </c>
      <c r="V1720" s="70" t="s">
        <v>2431</v>
      </c>
      <c r="W1720" s="44" t="str">
        <f t="shared" si="420"/>
        <v>"SN(U,M)"</v>
      </c>
      <c r="X1720" s="25" t="str">
        <f t="shared" si="421"/>
        <v>SN(U,M)</v>
      </c>
      <c r="Y1720" s="1">
        <f t="shared" si="422"/>
        <v>1682</v>
      </c>
      <c r="Z1720" t="str">
        <f t="shared" si="423"/>
        <v>ITM_sn</v>
      </c>
      <c r="AA1720" s="158" t="str">
        <f>IF(ISNA(VLOOKUP(X1720,Sheet2!J:J,1,0)),"//","")</f>
        <v>//</v>
      </c>
      <c r="AC1720" s="108" t="str">
        <f t="shared" si="424"/>
        <v>SN(U,M)</v>
      </c>
      <c r="AD1720" t="b">
        <f t="shared" si="425"/>
        <v>1</v>
      </c>
    </row>
    <row r="1721" spans="1:30">
      <c r="A1721" s="56">
        <f t="shared" si="426"/>
        <v>1721</v>
      </c>
      <c r="B1721" s="55">
        <f t="shared" si="427"/>
        <v>1683</v>
      </c>
      <c r="C1721" s="59" t="s">
        <v>5043</v>
      </c>
      <c r="D1721" s="59" t="s">
        <v>7</v>
      </c>
      <c r="E1721" s="65" t="s">
        <v>5046</v>
      </c>
      <c r="F1721" s="65" t="s">
        <v>5046</v>
      </c>
      <c r="G1721" s="73">
        <v>0</v>
      </c>
      <c r="H1721" s="73">
        <v>0</v>
      </c>
      <c r="I1721" s="174" t="s">
        <v>3</v>
      </c>
      <c r="J1721" s="65" t="s">
        <v>1549</v>
      </c>
      <c r="K1721" s="66" t="s">
        <v>4241</v>
      </c>
      <c r="L1721" s="67"/>
      <c r="M1721" s="63" t="s">
        <v>4979</v>
      </c>
      <c r="N1721" s="13"/>
      <c r="O1721"/>
      <c r="P1721" t="str">
        <f t="shared" si="428"/>
        <v/>
      </c>
      <c r="Q1721" t="str">
        <f>IF(ISNA(VLOOKUP(AC1721,#REF!,1)),"//","")</f>
        <v/>
      </c>
      <c r="R1721"/>
      <c r="S1721" s="43">
        <f t="shared" si="419"/>
        <v>516</v>
      </c>
      <c r="T1721" s="92" t="s">
        <v>2431</v>
      </c>
      <c r="U1721" s="70" t="s">
        <v>2431</v>
      </c>
      <c r="V1721" s="70" t="s">
        <v>2431</v>
      </c>
      <c r="W1721" s="44" t="str">
        <f t="shared" si="420"/>
        <v>"CN(U,M)"</v>
      </c>
      <c r="X1721" s="25" t="str">
        <f t="shared" si="421"/>
        <v>CN(U,M)</v>
      </c>
      <c r="Y1721" s="1">
        <f t="shared" si="422"/>
        <v>1683</v>
      </c>
      <c r="Z1721" t="str">
        <f t="shared" si="423"/>
        <v>ITM_cn</v>
      </c>
      <c r="AA1721" s="158" t="str">
        <f>IF(ISNA(VLOOKUP(X1721,Sheet2!J:J,1,0)),"//","")</f>
        <v>//</v>
      </c>
      <c r="AC1721" s="108" t="str">
        <f t="shared" si="424"/>
        <v>CN(U,M)</v>
      </c>
      <c r="AD1721" t="b">
        <f t="shared" si="425"/>
        <v>1</v>
      </c>
    </row>
    <row r="1722" spans="1:30">
      <c r="A1722" s="56">
        <f t="shared" si="426"/>
        <v>1722</v>
      </c>
      <c r="B1722" s="55">
        <f t="shared" si="427"/>
        <v>1684</v>
      </c>
      <c r="C1722" s="59" t="s">
        <v>5044</v>
      </c>
      <c r="D1722" s="59" t="s">
        <v>7</v>
      </c>
      <c r="E1722" s="65" t="s">
        <v>5047</v>
      </c>
      <c r="F1722" s="65" t="s">
        <v>5047</v>
      </c>
      <c r="G1722" s="73">
        <v>0</v>
      </c>
      <c r="H1722" s="73">
        <v>0</v>
      </c>
      <c r="I1722" s="174" t="s">
        <v>3</v>
      </c>
      <c r="J1722" s="65" t="s">
        <v>1549</v>
      </c>
      <c r="K1722" s="66" t="s">
        <v>4241</v>
      </c>
      <c r="L1722" s="67"/>
      <c r="M1722" s="63" t="s">
        <v>4980</v>
      </c>
      <c r="N1722" s="13"/>
      <c r="O1722"/>
      <c r="P1722" t="str">
        <f t="shared" si="428"/>
        <v/>
      </c>
      <c r="Q1722" t="str">
        <f>IF(ISNA(VLOOKUP(AC1722,#REF!,1)),"//","")</f>
        <v/>
      </c>
      <c r="R1722"/>
      <c r="S1722" s="43">
        <f t="shared" si="419"/>
        <v>517</v>
      </c>
      <c r="T1722" s="92" t="s">
        <v>2431</v>
      </c>
      <c r="U1722" s="70" t="s">
        <v>2431</v>
      </c>
      <c r="V1722" s="70" t="s">
        <v>2431</v>
      </c>
      <c r="W1722" s="44" t="str">
        <f t="shared" si="420"/>
        <v>"DN(U,M)"</v>
      </c>
      <c r="X1722" s="25" t="str">
        <f t="shared" si="421"/>
        <v>DN(U,M)</v>
      </c>
      <c r="Y1722" s="1">
        <f t="shared" si="422"/>
        <v>1684</v>
      </c>
      <c r="Z1722" t="str">
        <f t="shared" si="423"/>
        <v>ITM_dn</v>
      </c>
      <c r="AA1722" s="158" t="str">
        <f>IF(ISNA(VLOOKUP(X1722,Sheet2!J:J,1,0)),"//","")</f>
        <v>//</v>
      </c>
      <c r="AC1722" s="108" t="str">
        <f t="shared" si="424"/>
        <v>DN(U,M)</v>
      </c>
      <c r="AD1722" t="b">
        <f t="shared" si="425"/>
        <v>1</v>
      </c>
    </row>
    <row r="1723" spans="1:30">
      <c r="A1723" s="56">
        <f t="shared" si="426"/>
        <v>1723</v>
      </c>
      <c r="B1723" s="55">
        <f t="shared" si="427"/>
        <v>1685</v>
      </c>
      <c r="C1723" s="59" t="s">
        <v>4522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4241</v>
      </c>
      <c r="L1723" s="67"/>
      <c r="M1723" s="63" t="s">
        <v>2235</v>
      </c>
      <c r="N1723" s="13"/>
      <c r="O1723"/>
      <c r="P1723" t="str">
        <f t="shared" si="428"/>
        <v>NOT EQUAL</v>
      </c>
      <c r="Q1723" t="str">
        <f>IF(ISNA(VLOOKUP(AC1723,#REF!,1)),"//","")</f>
        <v/>
      </c>
      <c r="R1723"/>
      <c r="S1723" s="43">
        <f t="shared" si="419"/>
        <v>518</v>
      </c>
      <c r="T1723" s="92" t="s">
        <v>2888</v>
      </c>
      <c r="U1723" s="70" t="s">
        <v>2431</v>
      </c>
      <c r="V1723" s="70" t="s">
        <v>2431</v>
      </c>
      <c r="W1723" s="44" t="str">
        <f t="shared" si="420"/>
        <v>STD_RIGHT_ARROW "HR"</v>
      </c>
      <c r="X1723" s="25" t="str">
        <f t="shared" si="421"/>
        <v>&gt;HR</v>
      </c>
      <c r="Y1723" s="1">
        <f t="shared" si="422"/>
        <v>1685</v>
      </c>
      <c r="Z1723" t="str">
        <f t="shared" si="423"/>
        <v>ITM_toHR</v>
      </c>
      <c r="AA1723" s="158" t="str">
        <f>IF(ISNA(VLOOKUP(X1723,Sheet2!J:J,1,0)),"//","")</f>
        <v>//</v>
      </c>
      <c r="AC1723" s="108" t="str">
        <f t="shared" si="424"/>
        <v>&gt;HR</v>
      </c>
      <c r="AD1723" t="b">
        <f t="shared" si="425"/>
        <v>1</v>
      </c>
    </row>
    <row r="1724" spans="1:30">
      <c r="A1724" s="56">
        <f t="shared" si="426"/>
        <v>1724</v>
      </c>
      <c r="B1724" s="55">
        <f t="shared" si="427"/>
        <v>1686</v>
      </c>
      <c r="C1724" s="59" t="s">
        <v>4523</v>
      </c>
      <c r="D1724" s="59" t="s">
        <v>3043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4241</v>
      </c>
      <c r="L1724" s="67" t="s">
        <v>1019</v>
      </c>
      <c r="M1724" s="63" t="s">
        <v>2236</v>
      </c>
      <c r="N1724" s="13"/>
      <c r="O1724"/>
      <c r="P1724" t="str">
        <f t="shared" si="428"/>
        <v/>
      </c>
      <c r="Q1724" t="str">
        <f>IF(ISNA(VLOOKUP(AC1724,#REF!,1)),"//","")</f>
        <v/>
      </c>
      <c r="R1724"/>
      <c r="S1724" s="43">
        <f t="shared" si="419"/>
        <v>519</v>
      </c>
      <c r="T1724" s="92" t="s">
        <v>2888</v>
      </c>
      <c r="U1724" s="70" t="s">
        <v>2823</v>
      </c>
      <c r="V1724" s="70" t="s">
        <v>2431</v>
      </c>
      <c r="W1724" s="44" t="str">
        <f t="shared" si="420"/>
        <v>STD_RIGHT_ARROW "H.MS"</v>
      </c>
      <c r="X1724" s="25" t="str">
        <f t="shared" si="421"/>
        <v>&gt;H.MS</v>
      </c>
      <c r="Y1724" s="1">
        <f t="shared" si="422"/>
        <v>1686</v>
      </c>
      <c r="Z1724" t="str">
        <f t="shared" si="423"/>
        <v>ITM_toHMS</v>
      </c>
      <c r="AA1724" s="158" t="str">
        <f>IF(ISNA(VLOOKUP(X1724,Sheet2!J:J,1,0)),"//","")</f>
        <v>//</v>
      </c>
      <c r="AC1724" s="108" t="str">
        <f t="shared" si="424"/>
        <v>&gt;H.MS</v>
      </c>
      <c r="AD1724" t="b">
        <f t="shared" si="425"/>
        <v>1</v>
      </c>
    </row>
    <row r="1725" spans="1:30">
      <c r="A1725" s="56">
        <f t="shared" si="426"/>
        <v>1725</v>
      </c>
      <c r="B1725" s="55">
        <f t="shared" si="427"/>
        <v>1687</v>
      </c>
      <c r="C1725" s="59" t="s">
        <v>3968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4241</v>
      </c>
      <c r="L1725" s="59"/>
      <c r="M1725" s="63" t="s">
        <v>2237</v>
      </c>
      <c r="N1725" s="13"/>
      <c r="O1725"/>
      <c r="P1725" t="str">
        <f t="shared" si="428"/>
        <v>NOT EQUAL</v>
      </c>
      <c r="Q1725" t="str">
        <f>IF(ISNA(VLOOKUP(AC1725,#REF!,1)),"//","")</f>
        <v/>
      </c>
      <c r="R1725"/>
      <c r="S1725" s="43">
        <f t="shared" si="419"/>
        <v>520</v>
      </c>
      <c r="T1725" s="92" t="s">
        <v>2888</v>
      </c>
      <c r="U1725" s="70" t="s">
        <v>2823</v>
      </c>
      <c r="V1725" s="70" t="s">
        <v>2431</v>
      </c>
      <c r="W1725" s="44" t="str">
        <f t="shared" si="420"/>
        <v>STD_RIGHT_ARROW "INT"</v>
      </c>
      <c r="X1725" s="25" t="str">
        <f t="shared" si="421"/>
        <v>&gt;INT</v>
      </c>
      <c r="Y1725" s="1">
        <f t="shared" si="422"/>
        <v>1687</v>
      </c>
      <c r="Z1725" t="str">
        <f t="shared" si="423"/>
        <v>ITM_toINT</v>
      </c>
      <c r="AA1725" s="158" t="str">
        <f>IF(ISNA(VLOOKUP(X1725,Sheet2!J:J,1,0)),"//","")</f>
        <v>//</v>
      </c>
      <c r="AC1725" s="108" t="str">
        <f t="shared" si="424"/>
        <v>&gt;INT</v>
      </c>
      <c r="AD1725" t="b">
        <f t="shared" si="425"/>
        <v>1</v>
      </c>
    </row>
    <row r="1726" spans="1:30">
      <c r="A1726" s="56">
        <f t="shared" ref="A1726" si="429">IF(B1726=INT(B1726),ROW(),"")</f>
        <v>1726</v>
      </c>
      <c r="B1726" s="55">
        <f t="shared" ref="B1726" si="430">IF(AND(MID(C1726,2,1)&lt;&gt;"/",MID(C1726,1,1)="/"),INT(B1725)+1,B1725+0.01)</f>
        <v>1688</v>
      </c>
      <c r="C1726" s="59" t="s">
        <v>3969</v>
      </c>
      <c r="D1726" s="59" t="s">
        <v>3043</v>
      </c>
      <c r="E1726" s="65" t="s">
        <v>2883</v>
      </c>
      <c r="F1726" s="65" t="s">
        <v>2885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4241</v>
      </c>
      <c r="L1726" s="67" t="s">
        <v>2441</v>
      </c>
      <c r="M1726" s="63" t="s">
        <v>2239</v>
      </c>
      <c r="N1726" s="13"/>
      <c r="O1726"/>
      <c r="P1726" t="str">
        <f t="shared" ref="P1726" si="431">IF(E1726=F1726,"","NOT EQUAL")</f>
        <v>NOT EQUAL</v>
      </c>
      <c r="Q1726" t="str">
        <f>IF(ISNA(VLOOKUP(AC1726,#REF!,1)),"//","")</f>
        <v/>
      </c>
      <c r="R1726"/>
      <c r="S1726" s="43">
        <f t="shared" si="419"/>
        <v>520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3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3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4">B1726</f>
        <v>1688</v>
      </c>
      <c r="Z1726" t="str">
        <f t="shared" ref="Z1726" si="435">M1726</f>
        <v>ITM_toPOL</v>
      </c>
      <c r="AA1726" s="158" t="str">
        <f>IF(ISNA(VLOOKUP(X1726,Sheet2!J:J,1,0)),"//","")</f>
        <v/>
      </c>
      <c r="AC1726" s="108" t="str">
        <f t="shared" ref="AC1726" si="43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7">X1726=AC1726</f>
        <v>1</v>
      </c>
    </row>
    <row r="1727" spans="1:30">
      <c r="A1727" s="56">
        <f t="shared" si="426"/>
        <v>1727</v>
      </c>
      <c r="B1727" s="55">
        <f t="shared" si="427"/>
        <v>1689</v>
      </c>
      <c r="C1727" s="62" t="s">
        <v>5017</v>
      </c>
      <c r="D1727" s="59" t="s">
        <v>7</v>
      </c>
      <c r="E1727" s="65" t="s">
        <v>5019</v>
      </c>
      <c r="F1727" s="65" t="s">
        <v>5019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4241</v>
      </c>
      <c r="L1727" s="67"/>
      <c r="M1727" s="63" t="s">
        <v>5021</v>
      </c>
      <c r="N1727" s="13"/>
      <c r="O1727"/>
      <c r="P1727" t="str">
        <f t="shared" si="428"/>
        <v/>
      </c>
      <c r="Q1727" t="str">
        <f>IF(ISNA(VLOOKUP(AC1727,#REF!,1)),"//","")</f>
        <v/>
      </c>
      <c r="R1727"/>
      <c r="S1727" s="43">
        <f t="shared" si="419"/>
        <v>521</v>
      </c>
      <c r="T1727" s="92" t="s">
        <v>2431</v>
      </c>
      <c r="U1727" s="70" t="s">
        <v>2431</v>
      </c>
      <c r="V1727" s="70" t="s">
        <v>2431</v>
      </c>
      <c r="W1727" s="44" t="str">
        <f t="shared" si="420"/>
        <v>"M" STD_PI STD_RIGHT_ARROW "R"</v>
      </c>
      <c r="X1727" s="25" t="str">
        <f t="shared" si="421"/>
        <v>MPI&gt;R</v>
      </c>
      <c r="Y1727" s="1">
        <f t="shared" si="422"/>
        <v>1689</v>
      </c>
      <c r="Z1727" t="str">
        <f t="shared" si="423"/>
        <v>ITM_MPItoR</v>
      </c>
      <c r="AA1727" s="158" t="str">
        <f>IF(ISNA(VLOOKUP(X1727,Sheet2!J:J,1,0)),"//","")</f>
        <v>//</v>
      </c>
      <c r="AC1727" s="108" t="str">
        <f t="shared" si="424"/>
        <v>MPI&gt;R</v>
      </c>
      <c r="AD1727" t="b">
        <f t="shared" si="425"/>
        <v>1</v>
      </c>
    </row>
    <row r="1728" spans="1:30">
      <c r="A1728" s="56">
        <f t="shared" ref="A1728" si="438">IF(B1728=INT(B1728),ROW(),"")</f>
        <v>1728</v>
      </c>
      <c r="B1728" s="55">
        <f t="shared" ref="B1728" si="439">IF(AND(MID(C1728,2,1)&lt;&gt;"/",MID(C1728,1,1)="/"),INT(B1727)+1,B1727+0.01)</f>
        <v>1690</v>
      </c>
      <c r="C1728" s="62" t="s">
        <v>5018</v>
      </c>
      <c r="D1728" s="59" t="s">
        <v>7</v>
      </c>
      <c r="E1728" s="65" t="s">
        <v>5020</v>
      </c>
      <c r="F1728" s="65" t="s">
        <v>5020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4241</v>
      </c>
      <c r="L1728" s="67"/>
      <c r="M1728" s="63" t="s">
        <v>5022</v>
      </c>
      <c r="N1728" s="13"/>
      <c r="O1728"/>
      <c r="P1728" t="str">
        <f t="shared" ref="P1728" si="440">IF(E1728=F1728,"","NOT EQUAL")</f>
        <v/>
      </c>
      <c r="Q1728" t="str">
        <f>IF(ISNA(VLOOKUP(AC1728,#REF!,1)),"//","")</f>
        <v/>
      </c>
      <c r="R1728"/>
      <c r="S1728" s="43">
        <f t="shared" si="419"/>
        <v>522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4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4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43">B1728</f>
        <v>1690</v>
      </c>
      <c r="Z1728" t="str">
        <f t="shared" ref="Z1728" si="444">M1728</f>
        <v>ITM_RtoMPI</v>
      </c>
      <c r="AA1728" s="158" t="str">
        <f>IF(ISNA(VLOOKUP(X1728,Sheet2!J:J,1,0)),"//","")</f>
        <v>//</v>
      </c>
      <c r="AC1728" s="108" t="str">
        <f t="shared" ref="AC1728" si="44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6">X1728=AC1728</f>
        <v>1</v>
      </c>
    </row>
    <row r="1729" spans="1:30">
      <c r="A1729" s="56">
        <f t="shared" si="426"/>
        <v>1729</v>
      </c>
      <c r="B1729" s="55">
        <f t="shared" si="427"/>
        <v>1691</v>
      </c>
      <c r="C1729" s="59" t="s">
        <v>3970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4241</v>
      </c>
      <c r="L1729" s="67"/>
      <c r="M1729" s="63" t="s">
        <v>2241</v>
      </c>
      <c r="N1729" s="13"/>
      <c r="O1729"/>
      <c r="P1729" t="str">
        <f t="shared" si="428"/>
        <v>NOT EQUAL</v>
      </c>
      <c r="Q1729" t="str">
        <f>IF(ISNA(VLOOKUP(AC1729,#REF!,1)),"//","")</f>
        <v/>
      </c>
      <c r="R1729"/>
      <c r="S1729" s="43">
        <f t="shared" si="419"/>
        <v>523</v>
      </c>
      <c r="T1729" s="95" t="s">
        <v>2912</v>
      </c>
      <c r="U1729" s="70" t="s">
        <v>2431</v>
      </c>
      <c r="V1729" s="70" t="s">
        <v>2431</v>
      </c>
      <c r="W1729" s="44" t="str">
        <f t="shared" si="420"/>
        <v>STD_RIGHT_ARROW "REAL"</v>
      </c>
      <c r="X1729" s="25" t="str">
        <f t="shared" si="421"/>
        <v>&gt;REAL</v>
      </c>
      <c r="Y1729" s="1">
        <f t="shared" si="422"/>
        <v>1691</v>
      </c>
      <c r="Z1729" t="str">
        <f t="shared" si="423"/>
        <v>ITM_toREAL</v>
      </c>
      <c r="AA1729" s="158" t="str">
        <f>IF(ISNA(VLOOKUP(X1729,Sheet2!J:J,1,0)),"//","")</f>
        <v/>
      </c>
      <c r="AC1729" s="108" t="str">
        <f t="shared" si="424"/>
        <v>&gt;REAL</v>
      </c>
      <c r="AD1729" t="b">
        <f t="shared" si="425"/>
        <v>1</v>
      </c>
    </row>
    <row r="1730" spans="1:30">
      <c r="A1730" s="56">
        <f t="shared" si="426"/>
        <v>1730</v>
      </c>
      <c r="B1730" s="55">
        <f t="shared" si="427"/>
        <v>1692</v>
      </c>
      <c r="C1730" s="59" t="s">
        <v>3971</v>
      </c>
      <c r="D1730" s="59" t="s">
        <v>3043</v>
      </c>
      <c r="E1730" s="65" t="s">
        <v>2884</v>
      </c>
      <c r="F1730" s="65" t="s">
        <v>2886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4241</v>
      </c>
      <c r="L1730" s="67" t="s">
        <v>2442</v>
      </c>
      <c r="M1730" s="63" t="s">
        <v>2242</v>
      </c>
      <c r="N1730" s="13"/>
      <c r="O1730"/>
      <c r="P1730" t="str">
        <f t="shared" si="428"/>
        <v>NOT EQUAL</v>
      </c>
      <c r="Q1730" t="str">
        <f>IF(ISNA(VLOOKUP(AC1730,#REF!,1)),"//","")</f>
        <v/>
      </c>
      <c r="R1730"/>
      <c r="S1730" s="43">
        <f t="shared" si="419"/>
        <v>523</v>
      </c>
      <c r="T1730" s="92" t="s">
        <v>2431</v>
      </c>
      <c r="U1730" s="70" t="s">
        <v>2431</v>
      </c>
      <c r="V1730" s="70" t="s">
        <v>2431</v>
      </c>
      <c r="W1730" s="44" t="str">
        <f t="shared" si="420"/>
        <v/>
      </c>
      <c r="X1730" s="25" t="str">
        <f t="shared" si="421"/>
        <v/>
      </c>
      <c r="Y1730" s="1">
        <f t="shared" si="422"/>
        <v>1692</v>
      </c>
      <c r="Z1730" t="str">
        <f t="shared" si="423"/>
        <v>ITM_toREC</v>
      </c>
      <c r="AA1730" s="158" t="str">
        <f>IF(ISNA(VLOOKUP(X1730,Sheet2!J:J,1,0)),"//","")</f>
        <v/>
      </c>
      <c r="AC1730" s="108" t="str">
        <f t="shared" si="424"/>
        <v/>
      </c>
      <c r="AD1730" t="b">
        <f t="shared" si="425"/>
        <v>1</v>
      </c>
    </row>
    <row r="1731" spans="1:30">
      <c r="A1731" s="56">
        <f t="shared" si="426"/>
        <v>1731</v>
      </c>
      <c r="B1731" s="55">
        <f t="shared" si="427"/>
        <v>1693</v>
      </c>
      <c r="C1731" s="59" t="s">
        <v>3972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4241</v>
      </c>
      <c r="L1731" s="59"/>
      <c r="M1731" s="63" t="s">
        <v>2243</v>
      </c>
      <c r="N1731" s="13"/>
      <c r="O1731"/>
      <c r="P1731" t="str">
        <f t="shared" si="428"/>
        <v/>
      </c>
      <c r="Q1731" t="str">
        <f>IF(ISNA(VLOOKUP(AC1731,#REF!,1)),"//","")</f>
        <v/>
      </c>
      <c r="R1731"/>
      <c r="S1731" s="43">
        <f t="shared" si="419"/>
        <v>524</v>
      </c>
      <c r="T1731" s="92" t="s">
        <v>2888</v>
      </c>
      <c r="U1731" s="70" t="s">
        <v>2431</v>
      </c>
      <c r="V1731" s="70" t="s">
        <v>2431</v>
      </c>
      <c r="W1731" s="44" t="str">
        <f t="shared" si="420"/>
        <v>"D" STD_RIGHT_ARROW "D.MS"</v>
      </c>
      <c r="X1731" s="25" t="str">
        <f t="shared" si="421"/>
        <v>D&gt;D.MS</v>
      </c>
      <c r="Y1731" s="1">
        <f t="shared" si="422"/>
        <v>1693</v>
      </c>
      <c r="Z1731" t="str">
        <f t="shared" si="423"/>
        <v>ITM_DtoDMS</v>
      </c>
      <c r="AA1731" s="158" t="str">
        <f>IF(ISNA(VLOOKUP(X1731,Sheet2!J:J,1,0)),"//","")</f>
        <v>//</v>
      </c>
      <c r="AC1731" s="108" t="str">
        <f t="shared" si="424"/>
        <v>D&gt;D.MS</v>
      </c>
      <c r="AD1731" t="b">
        <f t="shared" si="425"/>
        <v>1</v>
      </c>
    </row>
    <row r="1732" spans="1:30">
      <c r="A1732" s="56">
        <f t="shared" si="426"/>
        <v>1732</v>
      </c>
      <c r="B1732" s="55">
        <f t="shared" si="427"/>
        <v>1694</v>
      </c>
      <c r="C1732" s="59" t="s">
        <v>3973</v>
      </c>
      <c r="D1732" s="59" t="s">
        <v>2732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4241</v>
      </c>
      <c r="L1732" s="67"/>
      <c r="M1732" s="63" t="s">
        <v>3666</v>
      </c>
      <c r="N1732" s="13"/>
      <c r="O1732"/>
      <c r="P1732" t="str">
        <f t="shared" si="428"/>
        <v/>
      </c>
      <c r="Q1732" t="str">
        <f>IF(ISNA(VLOOKUP(AC1732,#REF!,1)),"//","")</f>
        <v/>
      </c>
      <c r="R1732"/>
      <c r="S1732" s="43">
        <f t="shared" si="419"/>
        <v>525</v>
      </c>
      <c r="T1732" s="95"/>
      <c r="U1732" s="70"/>
      <c r="V1732" s="70"/>
      <c r="W1732" s="44" t="str">
        <f t="shared" si="420"/>
        <v>STD_LEFT_RIGHT_ARROWS</v>
      </c>
      <c r="X1732" s="25" t="str">
        <f t="shared" si="421"/>
        <v>&lt;&gt;</v>
      </c>
      <c r="Y1732" s="1">
        <f t="shared" si="422"/>
        <v>1694</v>
      </c>
      <c r="Z1732" t="str">
        <f t="shared" si="423"/>
        <v>ITM_SHUFFLE</v>
      </c>
      <c r="AA1732" s="158" t="str">
        <f>IF(ISNA(VLOOKUP(X1732,Sheet2!J:J,1,0)),"//","")</f>
        <v>//</v>
      </c>
      <c r="AC1732" s="108" t="str">
        <f t="shared" si="424"/>
        <v>&lt;&gt;</v>
      </c>
      <c r="AD1732" t="b">
        <f t="shared" si="425"/>
        <v>1</v>
      </c>
    </row>
    <row r="1733" spans="1:30">
      <c r="A1733" s="56">
        <f t="shared" si="426"/>
        <v>1733</v>
      </c>
      <c r="B1733" s="55">
        <f t="shared" si="427"/>
        <v>1695</v>
      </c>
      <c r="C1733" s="59" t="s">
        <v>3974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4241</v>
      </c>
      <c r="L1733" s="67"/>
      <c r="M1733" s="63" t="s">
        <v>2245</v>
      </c>
      <c r="N1733" s="13"/>
      <c r="O1733"/>
      <c r="P1733" t="str">
        <f t="shared" si="428"/>
        <v/>
      </c>
      <c r="Q1733" t="str">
        <f>IF(ISNA(VLOOKUP(AC1733,#REF!,1)),"//","")</f>
        <v/>
      </c>
      <c r="R1733"/>
      <c r="S1733" s="43">
        <f t="shared" si="419"/>
        <v>526</v>
      </c>
      <c r="T1733" s="92" t="s">
        <v>2914</v>
      </c>
      <c r="U1733" s="70" t="s">
        <v>2431</v>
      </c>
      <c r="V1733" s="70" t="s">
        <v>2431</v>
      </c>
      <c r="W1733" s="44" t="str">
        <f t="shared" si="420"/>
        <v>"%"</v>
      </c>
      <c r="X1733" s="25" t="str">
        <f t="shared" si="421"/>
        <v>%</v>
      </c>
      <c r="Y1733" s="1">
        <f t="shared" si="422"/>
        <v>1695</v>
      </c>
      <c r="Z1733" t="str">
        <f t="shared" si="423"/>
        <v>ITM_PC</v>
      </c>
      <c r="AA1733" s="158" t="str">
        <f>IF(ISNA(VLOOKUP(X1733,Sheet2!J:J,1,0)),"//","")</f>
        <v>//</v>
      </c>
      <c r="AC1733" s="108" t="str">
        <f t="shared" si="424"/>
        <v>%</v>
      </c>
      <c r="AD1733" t="b">
        <f t="shared" si="425"/>
        <v>1</v>
      </c>
    </row>
    <row r="1734" spans="1:30">
      <c r="A1734" s="56">
        <f t="shared" si="426"/>
        <v>1734</v>
      </c>
      <c r="B1734" s="55">
        <f t="shared" si="427"/>
        <v>1696</v>
      </c>
      <c r="C1734" s="59" t="s">
        <v>3975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4241</v>
      </c>
      <c r="L1734" s="67"/>
      <c r="M1734" s="63" t="s">
        <v>2246</v>
      </c>
      <c r="N1734" s="13"/>
      <c r="O1734"/>
      <c r="P1734" t="str">
        <f t="shared" si="428"/>
        <v/>
      </c>
      <c r="Q1734" t="str">
        <f>IF(ISNA(VLOOKUP(AC1734,#REF!,1)),"//","")</f>
        <v/>
      </c>
      <c r="R1734"/>
      <c r="S1734" s="43">
        <f t="shared" si="419"/>
        <v>527</v>
      </c>
      <c r="T1734" s="92" t="s">
        <v>2914</v>
      </c>
      <c r="U1734" s="70" t="s">
        <v>2431</v>
      </c>
      <c r="V1734" s="70" t="s">
        <v>2431</v>
      </c>
      <c r="W1734" s="44" t="str">
        <f t="shared" si="420"/>
        <v>"%MRR"</v>
      </c>
      <c r="X1734" s="25" t="str">
        <f t="shared" si="421"/>
        <v>%MRR</v>
      </c>
      <c r="Y1734" s="1">
        <f t="shared" si="422"/>
        <v>1696</v>
      </c>
      <c r="Z1734" t="str">
        <f t="shared" si="423"/>
        <v>ITM_PCMRR</v>
      </c>
      <c r="AA1734" s="158" t="str">
        <f>IF(ISNA(VLOOKUP(X1734,Sheet2!J:J,1,0)),"//","")</f>
        <v>//</v>
      </c>
      <c r="AC1734" s="108" t="str">
        <f t="shared" si="424"/>
        <v>%MRR</v>
      </c>
      <c r="AD1734" t="b">
        <f t="shared" si="425"/>
        <v>1</v>
      </c>
    </row>
    <row r="1735" spans="1:30">
      <c r="A1735" s="56">
        <f t="shared" si="426"/>
        <v>1735</v>
      </c>
      <c r="B1735" s="55">
        <f t="shared" si="427"/>
        <v>1697</v>
      </c>
      <c r="C1735" s="59" t="s">
        <v>3976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4241</v>
      </c>
      <c r="L1735" s="67"/>
      <c r="M1735" s="63" t="s">
        <v>2247</v>
      </c>
      <c r="N1735" s="13"/>
      <c r="O1735"/>
      <c r="P1735" t="str">
        <f t="shared" si="428"/>
        <v/>
      </c>
      <c r="Q1735" t="str">
        <f>IF(ISNA(VLOOKUP(AC1735,#REF!,1)),"//","")</f>
        <v/>
      </c>
      <c r="R1735"/>
      <c r="S1735" s="43">
        <f t="shared" ref="S1735:S1798" si="447">IF(X1735&lt;&gt;"",S1734+1,S1734)</f>
        <v>528</v>
      </c>
      <c r="T1735" s="92" t="s">
        <v>2914</v>
      </c>
      <c r="U1735" s="70" t="s">
        <v>2431</v>
      </c>
      <c r="V1735" s="70" t="s">
        <v>2431</v>
      </c>
      <c r="W1735" s="44" t="str">
        <f t="shared" ref="W1735:W1798" si="44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50">B1735</f>
        <v>1697</v>
      </c>
      <c r="Z1735" t="str">
        <f t="shared" ref="Z1735:Z1798" si="451">M1735</f>
        <v>ITM_PCT</v>
      </c>
      <c r="AA1735" s="158" t="str">
        <f>IF(ISNA(VLOOKUP(X1735,Sheet2!J:J,1,0)),"//","")</f>
        <v>//</v>
      </c>
      <c r="AC1735" s="108" t="str">
        <f t="shared" ref="AC1735:AC1798" si="45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53">X1735=AC1735</f>
        <v>1</v>
      </c>
    </row>
    <row r="1736" spans="1:30">
      <c r="A1736" s="56">
        <f t="shared" si="426"/>
        <v>1736</v>
      </c>
      <c r="B1736" s="55">
        <f t="shared" si="427"/>
        <v>1698</v>
      </c>
      <c r="C1736" s="59" t="s">
        <v>3977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4241</v>
      </c>
      <c r="L1736" s="67"/>
      <c r="M1736" s="63" t="s">
        <v>2248</v>
      </c>
      <c r="N1736" s="13"/>
      <c r="O1736"/>
      <c r="P1736" t="str">
        <f t="shared" si="428"/>
        <v/>
      </c>
      <c r="Q1736" t="str">
        <f>IF(ISNA(VLOOKUP(AC1736,#REF!,1)),"//","")</f>
        <v/>
      </c>
      <c r="R1736"/>
      <c r="S1736" s="43">
        <f t="shared" si="447"/>
        <v>529</v>
      </c>
      <c r="T1736" s="92" t="s">
        <v>2915</v>
      </c>
      <c r="U1736" s="70" t="s">
        <v>2431</v>
      </c>
      <c r="V1736" s="70" t="s">
        <v>2431</v>
      </c>
      <c r="W1736" s="44" t="str">
        <f t="shared" si="448"/>
        <v>"%" STD_SIGMA</v>
      </c>
      <c r="X1736" s="25" t="str">
        <f t="shared" si="449"/>
        <v>%SUM</v>
      </c>
      <c r="Y1736" s="1">
        <f t="shared" si="450"/>
        <v>1698</v>
      </c>
      <c r="Z1736" t="str">
        <f t="shared" si="451"/>
        <v>ITM_PCSIGMA</v>
      </c>
      <c r="AA1736" s="158" t="str">
        <f>IF(ISNA(VLOOKUP(X1736,Sheet2!J:J,1,0)),"//","")</f>
        <v>//</v>
      </c>
      <c r="AC1736" s="108" t="str">
        <f t="shared" si="452"/>
        <v>%SUM</v>
      </c>
      <c r="AD1736" t="b">
        <f t="shared" si="453"/>
        <v>1</v>
      </c>
    </row>
    <row r="1737" spans="1:30">
      <c r="A1737" s="56">
        <f t="shared" si="426"/>
        <v>1737</v>
      </c>
      <c r="B1737" s="55">
        <f t="shared" si="427"/>
        <v>1699</v>
      </c>
      <c r="C1737" s="59" t="s">
        <v>3978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4241</v>
      </c>
      <c r="L1737" s="67"/>
      <c r="M1737" s="63" t="s">
        <v>2249</v>
      </c>
      <c r="N1737" s="13"/>
      <c r="O1737"/>
      <c r="P1737" t="str">
        <f t="shared" si="428"/>
        <v/>
      </c>
      <c r="Q1737" t="str">
        <f>IF(ISNA(VLOOKUP(AC1737,#REF!,1)),"//","")</f>
        <v/>
      </c>
      <c r="R1737"/>
      <c r="S1737" s="43">
        <f t="shared" si="447"/>
        <v>530</v>
      </c>
      <c r="T1737" s="95" t="s">
        <v>2914</v>
      </c>
      <c r="U1737" s="70" t="s">
        <v>2431</v>
      </c>
      <c r="V1737" s="70" t="s">
        <v>2431</v>
      </c>
      <c r="W1737" s="44" t="str">
        <f t="shared" si="448"/>
        <v>"%+MG"</v>
      </c>
      <c r="X1737" s="25" t="str">
        <f t="shared" si="449"/>
        <v>%+MG</v>
      </c>
      <c r="Y1737" s="1">
        <f t="shared" si="450"/>
        <v>1699</v>
      </c>
      <c r="Z1737" t="str">
        <f t="shared" si="451"/>
        <v>ITM_PCPMG</v>
      </c>
      <c r="AA1737" s="158" t="str">
        <f>IF(ISNA(VLOOKUP(X1737,Sheet2!J:J,1,0)),"//","")</f>
        <v>//</v>
      </c>
      <c r="AC1737" s="108" t="str">
        <f t="shared" si="452"/>
        <v>%+MG</v>
      </c>
      <c r="AD1737" t="b">
        <f t="shared" si="453"/>
        <v>1</v>
      </c>
    </row>
    <row r="1738" spans="1:30">
      <c r="A1738" s="56">
        <f t="shared" ref="A1738:A1801" si="454">IF(B1738=INT(B1738),ROW(),"")</f>
        <v>1738</v>
      </c>
      <c r="B1738" s="55">
        <f t="shared" ref="B1738:B1801" si="455">IF(AND(MID(C1738,2,1)&lt;&gt;"/",MID(C1738,1,1)="/"),INT(B1737)+1,B1737+0.01)</f>
        <v>1700</v>
      </c>
      <c r="C1738" s="59" t="s">
        <v>4057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4241</v>
      </c>
      <c r="L1738" s="67"/>
      <c r="M1738" s="63" t="s">
        <v>2251</v>
      </c>
      <c r="N1738" s="13"/>
      <c r="O1738"/>
      <c r="P1738" t="str">
        <f t="shared" si="428"/>
        <v/>
      </c>
      <c r="Q1738" t="str">
        <f>IF(ISNA(VLOOKUP(AC1738,#REF!,1)),"//","")</f>
        <v/>
      </c>
      <c r="R1738"/>
      <c r="S1738" s="43">
        <f t="shared" si="447"/>
        <v>531</v>
      </c>
      <c r="T1738" s="92" t="s">
        <v>2431</v>
      </c>
      <c r="U1738" s="70" t="s">
        <v>2431</v>
      </c>
      <c r="V1738" s="70" t="s">
        <v>2431</v>
      </c>
      <c r="W1738" s="44" t="str">
        <f t="shared" si="448"/>
        <v>STD_INTEGRAL</v>
      </c>
      <c r="X1738" s="25" t="str">
        <f t="shared" si="449"/>
        <v>INTEGRAL</v>
      </c>
      <c r="Y1738" s="1">
        <f t="shared" si="450"/>
        <v>1700</v>
      </c>
      <c r="Z1738" t="str">
        <f t="shared" si="451"/>
        <v>ITM_INTEGRAL</v>
      </c>
      <c r="AA1738" s="158" t="str">
        <f>IF(ISNA(VLOOKUP(X1738,Sheet2!J:J,1,0)),"//","")</f>
        <v>//</v>
      </c>
      <c r="AC1738" s="108" t="str">
        <f t="shared" si="452"/>
        <v>INTEGRAL</v>
      </c>
      <c r="AD1738" t="b">
        <f t="shared" si="453"/>
        <v>1</v>
      </c>
    </row>
    <row r="1739" spans="1:30">
      <c r="A1739" s="56">
        <f t="shared" si="454"/>
        <v>1739</v>
      </c>
      <c r="B1739" s="55">
        <f t="shared" si="455"/>
        <v>1701</v>
      </c>
      <c r="C1739" s="59" t="s">
        <v>4768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4241</v>
      </c>
      <c r="L1739" s="67"/>
      <c r="M1739" s="63" t="s">
        <v>2255</v>
      </c>
      <c r="N1739" s="13"/>
      <c r="O1739"/>
      <c r="P1739" t="str">
        <f t="shared" si="428"/>
        <v/>
      </c>
      <c r="Q1739" t="str">
        <f>IF(ISNA(VLOOKUP(AC1739,#REF!,1)),"//","")</f>
        <v/>
      </c>
      <c r="R1739"/>
      <c r="S1739" s="43">
        <f t="shared" si="447"/>
        <v>532</v>
      </c>
      <c r="T1739" s="92" t="s">
        <v>2431</v>
      </c>
      <c r="U1739" s="70" t="s">
        <v>2431</v>
      </c>
      <c r="V1739" s="70" t="s">
        <v>2431</v>
      </c>
      <c r="W1739" s="44" t="str">
        <f t="shared" si="448"/>
        <v>"^MOD"</v>
      </c>
      <c r="X1739" s="25" t="str">
        <f t="shared" si="449"/>
        <v>^MOD</v>
      </c>
      <c r="Y1739" s="1">
        <f t="shared" si="450"/>
        <v>1701</v>
      </c>
      <c r="Z1739" t="str">
        <f t="shared" si="451"/>
        <v>ITM_PMOD</v>
      </c>
      <c r="AA1739" s="158" t="str">
        <f>IF(ISNA(VLOOKUP(X1739,Sheet2!J:J,1,0)),"//","")</f>
        <v>//</v>
      </c>
      <c r="AC1739" s="108" t="str">
        <f t="shared" si="452"/>
        <v>^MOD</v>
      </c>
      <c r="AD1739" t="b">
        <f t="shared" si="453"/>
        <v>1</v>
      </c>
    </row>
    <row r="1740" spans="1:30">
      <c r="A1740" s="56">
        <f t="shared" si="454"/>
        <v>1740</v>
      </c>
      <c r="B1740" s="55">
        <f t="shared" si="455"/>
        <v>1702</v>
      </c>
      <c r="C1740" s="59" t="s">
        <v>4970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4241</v>
      </c>
      <c r="L1740" s="67"/>
      <c r="M1740" s="63" t="s">
        <v>2256</v>
      </c>
      <c r="N1740" s="13"/>
      <c r="O1740"/>
      <c r="P1740" t="str">
        <f t="shared" si="428"/>
        <v/>
      </c>
      <c r="Q1740" t="str">
        <f>IF(ISNA(VLOOKUP(AC1740,#REF!,1)),"//","")</f>
        <v/>
      </c>
      <c r="R1740"/>
      <c r="S1740" s="43">
        <f t="shared" si="447"/>
        <v>533</v>
      </c>
      <c r="T1740" s="92" t="s">
        <v>2431</v>
      </c>
      <c r="U1740" s="70" t="s">
        <v>2431</v>
      </c>
      <c r="V1740" s="70" t="s">
        <v>2431</v>
      </c>
      <c r="W1740" s="44" t="str">
        <f t="shared" si="448"/>
        <v>"|M|"</v>
      </c>
      <c r="X1740" s="25" t="str">
        <f t="shared" si="449"/>
        <v>|M|</v>
      </c>
      <c r="Y1740" s="1">
        <f t="shared" si="450"/>
        <v>1702</v>
      </c>
      <c r="Z1740" t="str">
        <f t="shared" si="451"/>
        <v>ITM_M_DET</v>
      </c>
      <c r="AA1740" s="158" t="str">
        <f>IF(ISNA(VLOOKUP(X1740,Sheet2!J:J,1,0)),"//","")</f>
        <v>//</v>
      </c>
      <c r="AC1740" s="108" t="str">
        <f t="shared" si="452"/>
        <v>|M|</v>
      </c>
      <c r="AD1740" t="b">
        <f t="shared" si="453"/>
        <v>1</v>
      </c>
    </row>
    <row r="1741" spans="1:30">
      <c r="A1741" s="56">
        <f t="shared" si="454"/>
        <v>1741</v>
      </c>
      <c r="B1741" s="55">
        <f t="shared" si="455"/>
        <v>1703</v>
      </c>
      <c r="C1741" s="59" t="s">
        <v>3979</v>
      </c>
      <c r="D1741" s="59" t="s">
        <v>3043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4241</v>
      </c>
      <c r="L1741" s="67" t="s">
        <v>18</v>
      </c>
      <c r="M1741" s="63" t="s">
        <v>2258</v>
      </c>
      <c r="N1741" s="13"/>
      <c r="O1741"/>
      <c r="P1741" t="str">
        <f t="shared" si="428"/>
        <v/>
      </c>
      <c r="Q1741" t="str">
        <f>IF(ISNA(VLOOKUP(AC1741,#REF!,1)),"//","")</f>
        <v/>
      </c>
      <c r="R1741"/>
      <c r="S1741" s="43">
        <f t="shared" si="447"/>
        <v>534</v>
      </c>
      <c r="T1741" s="92" t="s">
        <v>2913</v>
      </c>
      <c r="U1741" s="70" t="s">
        <v>2431</v>
      </c>
      <c r="V1741" s="70" t="s">
        <v>2819</v>
      </c>
      <c r="W1741" s="44" t="str">
        <f t="shared" si="448"/>
        <v>"|" STD_SPACE_3_PER_EM "|"</v>
      </c>
      <c r="X1741" s="25" t="str">
        <f t="shared" si="449"/>
        <v>PARL</v>
      </c>
      <c r="Y1741" s="1">
        <f t="shared" si="450"/>
        <v>1703</v>
      </c>
      <c r="Z1741" t="str">
        <f t="shared" si="451"/>
        <v>ITM_PARALLEL</v>
      </c>
      <c r="AA1741" s="158" t="str">
        <f>IF(ISNA(VLOOKUP(X1741,Sheet2!J:J,1,0)),"//","")</f>
        <v>//</v>
      </c>
      <c r="AC1741" s="108" t="str">
        <f t="shared" si="452"/>
        <v>||</v>
      </c>
      <c r="AD1741" t="b">
        <f t="shared" si="453"/>
        <v>0</v>
      </c>
    </row>
    <row r="1742" spans="1:30">
      <c r="A1742" s="56">
        <f t="shared" si="454"/>
        <v>1742</v>
      </c>
      <c r="B1742" s="55">
        <f t="shared" si="455"/>
        <v>1704</v>
      </c>
      <c r="C1742" s="59" t="s">
        <v>4971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4241</v>
      </c>
      <c r="L1742" s="59"/>
      <c r="M1742" s="63" t="s">
        <v>2259</v>
      </c>
      <c r="N1742" s="13"/>
      <c r="O1742"/>
      <c r="P1742" t="str">
        <f t="shared" si="428"/>
        <v/>
      </c>
      <c r="Q1742" t="str">
        <f>IF(ISNA(VLOOKUP(AC1742,#REF!,1)),"//","")</f>
        <v/>
      </c>
      <c r="R1742"/>
      <c r="S1742" s="43">
        <f t="shared" si="447"/>
        <v>535</v>
      </c>
      <c r="T1742" s="92" t="s">
        <v>2431</v>
      </c>
      <c r="U1742" s="70" t="s">
        <v>2431</v>
      </c>
      <c r="V1742" s="70" t="s">
        <v>2431</v>
      </c>
      <c r="W1742" s="44" t="str">
        <f t="shared" si="448"/>
        <v>"[M]" STD_SUP_T</v>
      </c>
      <c r="X1742" s="25" t="str">
        <f t="shared" si="449"/>
        <v>[M]^T</v>
      </c>
      <c r="Y1742" s="1">
        <f t="shared" si="450"/>
        <v>1704</v>
      </c>
      <c r="Z1742" t="str">
        <f t="shared" si="451"/>
        <v>ITM_M_TRANSP</v>
      </c>
      <c r="AA1742" s="158" t="str">
        <f>IF(ISNA(VLOOKUP(X1742,Sheet2!J:J,1,0)),"//","")</f>
        <v>//</v>
      </c>
      <c r="AC1742" s="108" t="str">
        <f t="shared" si="452"/>
        <v>[M]^T</v>
      </c>
      <c r="AD1742" t="b">
        <f t="shared" si="453"/>
        <v>1</v>
      </c>
    </row>
    <row r="1743" spans="1:30">
      <c r="A1743" s="56">
        <f t="shared" si="454"/>
        <v>1743</v>
      </c>
      <c r="B1743" s="55">
        <f t="shared" si="455"/>
        <v>1705</v>
      </c>
      <c r="C1743" s="59" t="s">
        <v>4972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4241</v>
      </c>
      <c r="L1743" s="67"/>
      <c r="M1743" s="63" t="s">
        <v>2260</v>
      </c>
      <c r="N1743" s="13"/>
      <c r="O1743"/>
      <c r="P1743" t="str">
        <f t="shared" si="428"/>
        <v/>
      </c>
      <c r="Q1743" t="str">
        <f>IF(ISNA(VLOOKUP(AC1743,#REF!,1)),"//","")</f>
        <v/>
      </c>
      <c r="R1743"/>
      <c r="S1743" s="43">
        <f t="shared" si="447"/>
        <v>536</v>
      </c>
      <c r="T1743" s="92" t="s">
        <v>2431</v>
      </c>
      <c r="U1743" s="70" t="s">
        <v>2431</v>
      </c>
      <c r="V1743" s="70" t="s">
        <v>2431</v>
      </c>
      <c r="W1743" s="44" t="str">
        <f t="shared" si="448"/>
        <v>"[M]" STD_SUP_MINUS_1</v>
      </c>
      <c r="X1743" s="25" t="str">
        <f t="shared" si="449"/>
        <v>[M]^MINUS_1</v>
      </c>
      <c r="Y1743" s="1">
        <f t="shared" si="450"/>
        <v>1705</v>
      </c>
      <c r="Z1743" t="str">
        <f t="shared" si="451"/>
        <v>ITM_M_INV</v>
      </c>
      <c r="AA1743" s="158" t="str">
        <f>IF(ISNA(VLOOKUP(X1743,Sheet2!J:J,1,0)),"//","")</f>
        <v>//</v>
      </c>
      <c r="AC1743" s="108" t="str">
        <f t="shared" si="452"/>
        <v>[M]^MINUS_1</v>
      </c>
      <c r="AD1743" t="b">
        <f t="shared" si="453"/>
        <v>1</v>
      </c>
    </row>
    <row r="1744" spans="1:30">
      <c r="A1744" s="56">
        <f t="shared" si="454"/>
        <v>1744</v>
      </c>
      <c r="B1744" s="55">
        <f t="shared" si="455"/>
        <v>1706</v>
      </c>
      <c r="C1744" s="59" t="s">
        <v>3980</v>
      </c>
      <c r="D1744" s="59" t="s">
        <v>3043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4241</v>
      </c>
      <c r="L1744" s="67"/>
      <c r="M1744" s="255" t="s">
        <v>5066</v>
      </c>
      <c r="N1744" s="13"/>
      <c r="O1744"/>
      <c r="P1744" t="str">
        <f t="shared" si="428"/>
        <v/>
      </c>
      <c r="Q1744" t="str">
        <f>IF(ISNA(VLOOKUP(AC1744,#REF!,1)),"//","")</f>
        <v/>
      </c>
      <c r="R1744"/>
      <c r="S1744" s="43">
        <f t="shared" si="447"/>
        <v>536</v>
      </c>
      <c r="T1744" s="92" t="s">
        <v>2893</v>
      </c>
      <c r="U1744" s="70" t="s">
        <v>2817</v>
      </c>
      <c r="V1744" s="70"/>
      <c r="W1744" s="44" t="str">
        <f t="shared" si="448"/>
        <v/>
      </c>
      <c r="X1744" s="25" t="str">
        <f t="shared" si="449"/>
        <v/>
      </c>
      <c r="Y1744" s="1">
        <f t="shared" si="450"/>
        <v>1706</v>
      </c>
      <c r="Z1744" t="str">
        <f t="shared" si="451"/>
        <v>ITM_ARG</v>
      </c>
      <c r="AA1744" s="158" t="str">
        <f>IF(ISNA(VLOOKUP(X1744,Sheet2!J:J,1,0)),"//","")</f>
        <v/>
      </c>
      <c r="AC1744" s="108" t="str">
        <f t="shared" si="452"/>
        <v/>
      </c>
      <c r="AD1744" t="b">
        <f t="shared" si="453"/>
        <v>1</v>
      </c>
    </row>
    <row r="1745" spans="1:30">
      <c r="A1745" s="56">
        <f t="shared" si="454"/>
        <v>1745</v>
      </c>
      <c r="B1745" s="55">
        <f t="shared" si="455"/>
        <v>1707</v>
      </c>
      <c r="C1745" s="59" t="s">
        <v>3867</v>
      </c>
      <c r="D1745" s="69" t="s">
        <v>4752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4241</v>
      </c>
      <c r="L1745" s="67"/>
      <c r="M1745" s="63" t="s">
        <v>2262</v>
      </c>
      <c r="N1745" s="13"/>
      <c r="O1745"/>
      <c r="P1745" t="str">
        <f t="shared" si="428"/>
        <v/>
      </c>
      <c r="Q1745" t="str">
        <f>IF(ISNA(VLOOKUP(AC1745,#REF!,1)),"//","")</f>
        <v/>
      </c>
      <c r="R1745"/>
      <c r="S1745" s="43">
        <f t="shared" si="447"/>
        <v>537</v>
      </c>
      <c r="T1745" s="92" t="s">
        <v>2889</v>
      </c>
      <c r="U1745" s="70" t="s">
        <v>2431</v>
      </c>
      <c r="V1745" s="70" t="s">
        <v>2431</v>
      </c>
      <c r="W1745" s="44" t="str">
        <f t="shared" si="448"/>
        <v>"MUL" STD_PI STD_RIGHT_ARROW</v>
      </c>
      <c r="X1745" s="25" t="str">
        <f t="shared" si="449"/>
        <v>MULPI&gt;</v>
      </c>
      <c r="Y1745" s="1">
        <f t="shared" si="450"/>
        <v>1707</v>
      </c>
      <c r="Z1745" t="str">
        <f t="shared" si="451"/>
        <v>ITM_MULPIto</v>
      </c>
      <c r="AA1745" s="158" t="str">
        <f>IF(ISNA(VLOOKUP(X1745,Sheet2!J:J,1,0)),"//","")</f>
        <v>//</v>
      </c>
      <c r="AC1745" s="108" t="str">
        <f t="shared" si="452"/>
        <v>MULPI&gt;</v>
      </c>
      <c r="AD1745" t="b">
        <f t="shared" si="453"/>
        <v>1</v>
      </c>
    </row>
    <row r="1746" spans="1:30">
      <c r="A1746" s="56">
        <f t="shared" si="454"/>
        <v>1746</v>
      </c>
      <c r="B1746" s="55">
        <f t="shared" si="455"/>
        <v>1708</v>
      </c>
      <c r="C1746" s="59" t="s">
        <v>4057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4241</v>
      </c>
      <c r="L1746" s="67"/>
      <c r="M1746" s="63" t="s">
        <v>2264</v>
      </c>
      <c r="N1746" s="13"/>
      <c r="O1746"/>
      <c r="P1746" t="str">
        <f t="shared" si="428"/>
        <v/>
      </c>
      <c r="Q1746" t="str">
        <f>IF(ISNA(VLOOKUP(AC1746,#REF!,1)),"//","")</f>
        <v/>
      </c>
      <c r="R1746"/>
      <c r="S1746" s="43">
        <f t="shared" si="447"/>
        <v>538</v>
      </c>
      <c r="T1746" s="92" t="s">
        <v>2431</v>
      </c>
      <c r="U1746" s="70" t="s">
        <v>2431</v>
      </c>
      <c r="V1746" s="70" t="s">
        <v>2431</v>
      </c>
      <c r="W1746" s="44" t="str">
        <f t="shared" si="448"/>
        <v>STD_PRINTER "ADV"</v>
      </c>
      <c r="X1746" s="25" t="str">
        <f t="shared" si="449"/>
        <v>PRINTERADV</v>
      </c>
      <c r="Y1746" s="1">
        <f t="shared" si="450"/>
        <v>1708</v>
      </c>
      <c r="Z1746" t="str">
        <f t="shared" si="451"/>
        <v>ITM_PRINTERADV</v>
      </c>
      <c r="AA1746" s="158" t="str">
        <f>IF(ISNA(VLOOKUP(X1746,Sheet2!J:J,1,0)),"//","")</f>
        <v>//</v>
      </c>
      <c r="AC1746" s="108" t="str">
        <f t="shared" si="452"/>
        <v>PRINTERADV</v>
      </c>
      <c r="AD1746" t="b">
        <f t="shared" si="453"/>
        <v>1</v>
      </c>
    </row>
    <row r="1747" spans="1:30">
      <c r="A1747" s="56">
        <f t="shared" si="454"/>
        <v>1747</v>
      </c>
      <c r="B1747" s="55">
        <f t="shared" si="455"/>
        <v>1709</v>
      </c>
      <c r="C1747" s="59" t="s">
        <v>4057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4241</v>
      </c>
      <c r="L1747" s="67"/>
      <c r="M1747" s="63" t="s">
        <v>2265</v>
      </c>
      <c r="N1747" s="13"/>
      <c r="O1747"/>
      <c r="P1747" t="str">
        <f t="shared" si="428"/>
        <v/>
      </c>
      <c r="Q1747" t="str">
        <f>IF(ISNA(VLOOKUP(AC1747,#REF!,1)),"//","")</f>
        <v/>
      </c>
      <c r="R1747"/>
      <c r="S1747" s="43">
        <f t="shared" si="447"/>
        <v>539</v>
      </c>
      <c r="T1747" s="92" t="s">
        <v>2431</v>
      </c>
      <c r="U1747" s="70" t="s">
        <v>2431</v>
      </c>
      <c r="V1747" s="70" t="s">
        <v>2431</v>
      </c>
      <c r="W1747" s="44" t="str">
        <f t="shared" si="448"/>
        <v>STD_PRINTER "CHAR"</v>
      </c>
      <c r="X1747" s="25" t="str">
        <f t="shared" si="449"/>
        <v>PRINTERCHAR</v>
      </c>
      <c r="Y1747" s="1">
        <f t="shared" si="450"/>
        <v>1709</v>
      </c>
      <c r="Z1747" t="str">
        <f t="shared" si="451"/>
        <v>ITM_PRINTERCHAR</v>
      </c>
      <c r="AA1747" s="158" t="str">
        <f>IF(ISNA(VLOOKUP(X1747,Sheet2!J:J,1,0)),"//","")</f>
        <v>//</v>
      </c>
      <c r="AC1747" s="108" t="str">
        <f t="shared" si="452"/>
        <v>PRINTERCHAR</v>
      </c>
      <c r="AD1747" t="b">
        <f t="shared" si="453"/>
        <v>1</v>
      </c>
    </row>
    <row r="1748" spans="1:30">
      <c r="A1748" s="56">
        <f t="shared" si="454"/>
        <v>1748</v>
      </c>
      <c r="B1748" s="55">
        <f t="shared" si="455"/>
        <v>1710</v>
      </c>
      <c r="C1748" s="59" t="s">
        <v>4057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4241</v>
      </c>
      <c r="L1748" s="67"/>
      <c r="M1748" s="63" t="s">
        <v>2266</v>
      </c>
      <c r="N1748" s="13"/>
      <c r="O1748"/>
      <c r="P1748" t="str">
        <f t="shared" si="428"/>
        <v/>
      </c>
      <c r="Q1748" t="str">
        <f>IF(ISNA(VLOOKUP(AC1748,#REF!,1)),"//","")</f>
        <v/>
      </c>
      <c r="R1748"/>
      <c r="S1748" s="43">
        <f t="shared" si="447"/>
        <v>540</v>
      </c>
      <c r="T1748" s="92" t="s">
        <v>2431</v>
      </c>
      <c r="U1748" s="70" t="s">
        <v>2431</v>
      </c>
      <c r="V1748" s="70" t="s">
        <v>2431</v>
      </c>
      <c r="W1748" s="44" t="str">
        <f t="shared" si="448"/>
        <v>STD_PRINTER "DLAY"</v>
      </c>
      <c r="X1748" s="25" t="str">
        <f t="shared" si="449"/>
        <v>PRINTERDLAY</v>
      </c>
      <c r="Y1748" s="1">
        <f t="shared" si="450"/>
        <v>1710</v>
      </c>
      <c r="Z1748" t="str">
        <f t="shared" si="451"/>
        <v>ITM_PRINTERDLAY</v>
      </c>
      <c r="AA1748" s="158" t="str">
        <f>IF(ISNA(VLOOKUP(X1748,Sheet2!J:J,1,0)),"//","")</f>
        <v>//</v>
      </c>
      <c r="AC1748" s="108" t="str">
        <f t="shared" si="452"/>
        <v>PRINTERDLAY</v>
      </c>
      <c r="AD1748" t="b">
        <f t="shared" si="453"/>
        <v>1</v>
      </c>
    </row>
    <row r="1749" spans="1:30">
      <c r="A1749" s="56">
        <f t="shared" si="454"/>
        <v>1749</v>
      </c>
      <c r="B1749" s="55">
        <f t="shared" si="455"/>
        <v>1711</v>
      </c>
      <c r="C1749" s="59" t="s">
        <v>4057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4241</v>
      </c>
      <c r="L1749" s="67"/>
      <c r="M1749" s="63" t="s">
        <v>2267</v>
      </c>
      <c r="N1749" s="13"/>
      <c r="O1749"/>
      <c r="P1749" t="str">
        <f t="shared" si="428"/>
        <v/>
      </c>
      <c r="Q1749" t="str">
        <f>IF(ISNA(VLOOKUP(AC1749,#REF!,1)),"//","")</f>
        <v/>
      </c>
      <c r="R1749"/>
      <c r="S1749" s="43">
        <f t="shared" si="447"/>
        <v>541</v>
      </c>
      <c r="T1749" s="92" t="s">
        <v>2431</v>
      </c>
      <c r="U1749" s="70" t="s">
        <v>2431</v>
      </c>
      <c r="V1749" s="70" t="s">
        <v>2431</v>
      </c>
      <c r="W1749" s="44" t="str">
        <f t="shared" si="448"/>
        <v>STD_PRINTER "LCD"</v>
      </c>
      <c r="X1749" s="25" t="str">
        <f t="shared" si="449"/>
        <v>PRINTERLCD</v>
      </c>
      <c r="Y1749" s="1">
        <f t="shared" si="450"/>
        <v>1711</v>
      </c>
      <c r="Z1749" t="str">
        <f t="shared" si="451"/>
        <v>ITM_PRINTERLCD</v>
      </c>
      <c r="AA1749" s="158" t="str">
        <f>IF(ISNA(VLOOKUP(X1749,Sheet2!J:J,1,0)),"//","")</f>
        <v>//</v>
      </c>
      <c r="AC1749" s="108" t="str">
        <f t="shared" si="452"/>
        <v>PRINTERLCD</v>
      </c>
      <c r="AD1749" t="b">
        <f t="shared" si="453"/>
        <v>1</v>
      </c>
    </row>
    <row r="1750" spans="1:30">
      <c r="A1750" s="56">
        <f t="shared" si="454"/>
        <v>1750</v>
      </c>
      <c r="B1750" s="55">
        <f t="shared" si="455"/>
        <v>1712</v>
      </c>
      <c r="C1750" s="59" t="s">
        <v>4057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4241</v>
      </c>
      <c r="L1750" s="67"/>
      <c r="M1750" s="63" t="s">
        <v>2268</v>
      </c>
      <c r="N1750" s="13"/>
      <c r="O1750"/>
      <c r="P1750" t="str">
        <f t="shared" si="428"/>
        <v/>
      </c>
      <c r="Q1750" t="str">
        <f>IF(ISNA(VLOOKUP(AC1750,#REF!,1)),"//","")</f>
        <v/>
      </c>
      <c r="R1750"/>
      <c r="S1750" s="43">
        <f t="shared" si="447"/>
        <v>542</v>
      </c>
      <c r="T1750" s="92" t="s">
        <v>2431</v>
      </c>
      <c r="U1750" s="70" t="s">
        <v>2431</v>
      </c>
      <c r="V1750" s="70" t="s">
        <v>2431</v>
      </c>
      <c r="W1750" s="44" t="str">
        <f t="shared" si="448"/>
        <v>STD_PRINTER "MODE"</v>
      </c>
      <c r="X1750" s="25" t="str">
        <f t="shared" si="449"/>
        <v>PRINTERMODE</v>
      </c>
      <c r="Y1750" s="1">
        <f t="shared" si="450"/>
        <v>1712</v>
      </c>
      <c r="Z1750" t="str">
        <f t="shared" si="451"/>
        <v>ITM_PRINTERMODE</v>
      </c>
      <c r="AA1750" s="158" t="str">
        <f>IF(ISNA(VLOOKUP(X1750,Sheet2!J:J,1,0)),"//","")</f>
        <v>//</v>
      </c>
      <c r="AC1750" s="108" t="str">
        <f t="shared" si="452"/>
        <v>PRINTERMODE</v>
      </c>
      <c r="AD1750" t="b">
        <f t="shared" si="453"/>
        <v>1</v>
      </c>
    </row>
    <row r="1751" spans="1:30">
      <c r="A1751" s="56">
        <f t="shared" si="454"/>
        <v>1751</v>
      </c>
      <c r="B1751" s="55">
        <f t="shared" si="455"/>
        <v>1713</v>
      </c>
      <c r="C1751" s="59" t="s">
        <v>4057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4241</v>
      </c>
      <c r="L1751" s="67"/>
      <c r="M1751" s="63" t="s">
        <v>2269</v>
      </c>
      <c r="N1751" s="13"/>
      <c r="O1751"/>
      <c r="P1751" t="str">
        <f t="shared" si="428"/>
        <v/>
      </c>
      <c r="Q1751" t="str">
        <f>IF(ISNA(VLOOKUP(AC1751,#REF!,1)),"//","")</f>
        <v/>
      </c>
      <c r="R1751"/>
      <c r="S1751" s="43">
        <f t="shared" si="447"/>
        <v>543</v>
      </c>
      <c r="T1751" s="92" t="s">
        <v>2431</v>
      </c>
      <c r="U1751" s="70" t="s">
        <v>2431</v>
      </c>
      <c r="V1751" s="70" t="s">
        <v>2431</v>
      </c>
      <c r="W1751" s="44" t="str">
        <f t="shared" si="448"/>
        <v>STD_PRINTER "PROG"</v>
      </c>
      <c r="X1751" s="25" t="str">
        <f t="shared" si="449"/>
        <v>PRINTERPROG</v>
      </c>
      <c r="Y1751" s="1">
        <f t="shared" si="450"/>
        <v>1713</v>
      </c>
      <c r="Z1751" t="str">
        <f t="shared" si="451"/>
        <v>ITM_PRINTERPROG</v>
      </c>
      <c r="AA1751" s="158" t="str">
        <f>IF(ISNA(VLOOKUP(X1751,Sheet2!J:J,1,0)),"//","")</f>
        <v>//</v>
      </c>
      <c r="AC1751" s="108" t="str">
        <f t="shared" si="452"/>
        <v>PRINTERPROG</v>
      </c>
      <c r="AD1751" t="b">
        <f t="shared" si="453"/>
        <v>1</v>
      </c>
    </row>
    <row r="1752" spans="1:30">
      <c r="A1752" s="56">
        <f t="shared" si="454"/>
        <v>1752</v>
      </c>
      <c r="B1752" s="55">
        <f t="shared" si="455"/>
        <v>1714</v>
      </c>
      <c r="C1752" s="59" t="s">
        <v>4057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4241</v>
      </c>
      <c r="L1752" s="67"/>
      <c r="M1752" s="63" t="s">
        <v>2270</v>
      </c>
      <c r="N1752" s="13"/>
      <c r="O1752"/>
      <c r="P1752" t="str">
        <f t="shared" si="428"/>
        <v/>
      </c>
      <c r="Q1752" t="str">
        <f>IF(ISNA(VLOOKUP(AC1752,#REF!,1)),"//","")</f>
        <v/>
      </c>
      <c r="R1752"/>
      <c r="S1752" s="43">
        <f t="shared" si="447"/>
        <v>544</v>
      </c>
      <c r="T1752" s="92" t="s">
        <v>2431</v>
      </c>
      <c r="U1752" s="70" t="s">
        <v>2431</v>
      </c>
      <c r="V1752" s="70" t="s">
        <v>2431</v>
      </c>
      <c r="W1752" s="44" t="str">
        <f t="shared" si="448"/>
        <v>STD_PRINTER "R"</v>
      </c>
      <c r="X1752" s="25" t="str">
        <f t="shared" si="449"/>
        <v>PRINTERR</v>
      </c>
      <c r="Y1752" s="1">
        <f t="shared" si="450"/>
        <v>1714</v>
      </c>
      <c r="Z1752" t="str">
        <f t="shared" si="451"/>
        <v>ITM_PRINTERR</v>
      </c>
      <c r="AA1752" s="158" t="str">
        <f>IF(ISNA(VLOOKUP(X1752,Sheet2!J:J,1,0)),"//","")</f>
        <v>//</v>
      </c>
      <c r="AC1752" s="108" t="str">
        <f t="shared" si="452"/>
        <v>PRINTERR</v>
      </c>
      <c r="AD1752" t="b">
        <f t="shared" si="453"/>
        <v>1</v>
      </c>
    </row>
    <row r="1753" spans="1:30">
      <c r="A1753" s="56">
        <f t="shared" si="454"/>
        <v>1753</v>
      </c>
      <c r="B1753" s="55">
        <f t="shared" si="455"/>
        <v>1715</v>
      </c>
      <c r="C1753" s="59" t="s">
        <v>4057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4241</v>
      </c>
      <c r="L1753" s="67"/>
      <c r="M1753" s="63" t="s">
        <v>2271</v>
      </c>
      <c r="N1753" s="13"/>
      <c r="O1753"/>
      <c r="P1753" t="str">
        <f t="shared" si="428"/>
        <v/>
      </c>
      <c r="Q1753" t="str">
        <f>IF(ISNA(VLOOKUP(AC1753,#REF!,1)),"//","")</f>
        <v/>
      </c>
      <c r="R1753"/>
      <c r="S1753" s="43">
        <f t="shared" si="447"/>
        <v>545</v>
      </c>
      <c r="T1753" s="92" t="s">
        <v>2431</v>
      </c>
      <c r="U1753" s="70" t="s">
        <v>2431</v>
      </c>
      <c r="V1753" s="70" t="s">
        <v>2431</v>
      </c>
      <c r="W1753" s="44" t="str">
        <f t="shared" si="448"/>
        <v>STD_PRINTER "REGS"</v>
      </c>
      <c r="X1753" s="25" t="str">
        <f t="shared" si="449"/>
        <v>PRINTERREGS</v>
      </c>
      <c r="Y1753" s="1">
        <f t="shared" si="450"/>
        <v>1715</v>
      </c>
      <c r="Z1753" t="str">
        <f t="shared" si="451"/>
        <v>ITM_PRINTERREGS</v>
      </c>
      <c r="AA1753" s="158" t="str">
        <f>IF(ISNA(VLOOKUP(X1753,Sheet2!J:J,1,0)),"//","")</f>
        <v>//</v>
      </c>
      <c r="AC1753" s="108" t="str">
        <f t="shared" si="452"/>
        <v>PRINTERREGS</v>
      </c>
      <c r="AD1753" t="b">
        <f t="shared" si="453"/>
        <v>1</v>
      </c>
    </row>
    <row r="1754" spans="1:30">
      <c r="A1754" s="56">
        <f t="shared" si="454"/>
        <v>1754</v>
      </c>
      <c r="B1754" s="55">
        <f t="shared" si="455"/>
        <v>1716</v>
      </c>
      <c r="C1754" s="59" t="s">
        <v>3981</v>
      </c>
      <c r="D1754" s="59" t="s">
        <v>4810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4241</v>
      </c>
      <c r="L1754" s="64"/>
      <c r="M1754" s="63" t="s">
        <v>2272</v>
      </c>
      <c r="N1754" s="13"/>
      <c r="O1754"/>
      <c r="P1754" t="str">
        <f t="shared" si="428"/>
        <v/>
      </c>
      <c r="Q1754" t="str">
        <f>IF(ISNA(VLOOKUP(AC1754,#REF!,1)),"//","")</f>
        <v/>
      </c>
      <c r="R1754"/>
      <c r="S1754" s="43">
        <f t="shared" si="447"/>
        <v>546</v>
      </c>
      <c r="T1754" s="92" t="s">
        <v>2431</v>
      </c>
      <c r="U1754" s="70" t="s">
        <v>2431</v>
      </c>
      <c r="V1754" s="70" t="s">
        <v>2431</v>
      </c>
      <c r="W1754" s="44" t="str">
        <f t="shared" si="448"/>
        <v>STD_PRINTER "STK"</v>
      </c>
      <c r="X1754" s="25" t="str">
        <f t="shared" si="449"/>
        <v>PRINTERSTK</v>
      </c>
      <c r="Y1754" s="1">
        <f t="shared" si="450"/>
        <v>1716</v>
      </c>
      <c r="Z1754" t="str">
        <f t="shared" si="451"/>
        <v>ITM_PRINTERSTK</v>
      </c>
      <c r="AA1754" s="158" t="str">
        <f>IF(ISNA(VLOOKUP(X1754,Sheet2!J:J,1,0)),"//","")</f>
        <v>//</v>
      </c>
      <c r="AC1754" s="108" t="str">
        <f t="shared" si="452"/>
        <v>PRINTERSTK</v>
      </c>
      <c r="AD1754" t="b">
        <f t="shared" si="453"/>
        <v>1</v>
      </c>
    </row>
    <row r="1755" spans="1:30">
      <c r="A1755" s="56">
        <f t="shared" si="454"/>
        <v>1755</v>
      </c>
      <c r="B1755" s="55">
        <f t="shared" si="455"/>
        <v>1717</v>
      </c>
      <c r="C1755" s="59" t="s">
        <v>4057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4241</v>
      </c>
      <c r="L1755" s="67"/>
      <c r="M1755" s="63" t="s">
        <v>2273</v>
      </c>
      <c r="N1755" s="13"/>
      <c r="O1755"/>
      <c r="P1755" t="str">
        <f t="shared" si="428"/>
        <v/>
      </c>
      <c r="Q1755" t="str">
        <f>IF(ISNA(VLOOKUP(AC1755,#REF!,1)),"//","")</f>
        <v/>
      </c>
      <c r="R1755"/>
      <c r="S1755" s="43">
        <f t="shared" si="447"/>
        <v>547</v>
      </c>
      <c r="T1755" s="92" t="s">
        <v>2431</v>
      </c>
      <c r="U1755" s="70" t="s">
        <v>2431</v>
      </c>
      <c r="V1755" s="70" t="s">
        <v>2431</v>
      </c>
      <c r="W1755" s="44" t="str">
        <f t="shared" si="448"/>
        <v>STD_PRINTER "TAB"</v>
      </c>
      <c r="X1755" s="25" t="str">
        <f t="shared" si="449"/>
        <v>PRINTERTAB</v>
      </c>
      <c r="Y1755" s="1">
        <f t="shared" si="450"/>
        <v>1717</v>
      </c>
      <c r="Z1755" t="str">
        <f t="shared" si="451"/>
        <v>ITM_PRINTERTAB</v>
      </c>
      <c r="AA1755" s="158" t="str">
        <f>IF(ISNA(VLOOKUP(X1755,Sheet2!J:J,1,0)),"//","")</f>
        <v>//</v>
      </c>
      <c r="AC1755" s="108" t="str">
        <f t="shared" si="452"/>
        <v>PRINTERTAB</v>
      </c>
      <c r="AD1755" t="b">
        <f t="shared" si="453"/>
        <v>1</v>
      </c>
    </row>
    <row r="1756" spans="1:30">
      <c r="A1756" s="56">
        <f t="shared" si="454"/>
        <v>1756</v>
      </c>
      <c r="B1756" s="55">
        <f t="shared" si="455"/>
        <v>1718</v>
      </c>
      <c r="C1756" s="59" t="s">
        <v>4057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4241</v>
      </c>
      <c r="L1756" s="67"/>
      <c r="M1756" s="63" t="s">
        <v>2274</v>
      </c>
      <c r="N1756" s="13"/>
      <c r="O1756"/>
      <c r="P1756" t="str">
        <f t="shared" si="428"/>
        <v/>
      </c>
      <c r="Q1756" t="str">
        <f>IF(ISNA(VLOOKUP(AC1756,#REF!,1)),"//","")</f>
        <v/>
      </c>
      <c r="R1756"/>
      <c r="S1756" s="43">
        <f t="shared" si="447"/>
        <v>548</v>
      </c>
      <c r="T1756" s="92" t="s">
        <v>2431</v>
      </c>
      <c r="U1756" s="70" t="s">
        <v>2431</v>
      </c>
      <c r="V1756" s="70" t="s">
        <v>2431</v>
      </c>
      <c r="W1756" s="44" t="str">
        <f t="shared" si="448"/>
        <v>STD_PRINTER "USER"</v>
      </c>
      <c r="X1756" s="25" t="str">
        <f t="shared" si="449"/>
        <v>PRINTERUSER</v>
      </c>
      <c r="Y1756" s="1">
        <f t="shared" si="450"/>
        <v>1718</v>
      </c>
      <c r="Z1756" t="str">
        <f t="shared" si="451"/>
        <v>ITM_PRINTERUSER</v>
      </c>
      <c r="AA1756" s="158" t="str">
        <f>IF(ISNA(VLOOKUP(X1756,Sheet2!J:J,1,0)),"//","")</f>
        <v>//</v>
      </c>
      <c r="AC1756" s="108" t="str">
        <f t="shared" si="452"/>
        <v>PRINTERUSER</v>
      </c>
      <c r="AD1756" t="b">
        <f t="shared" si="453"/>
        <v>1</v>
      </c>
    </row>
    <row r="1757" spans="1:30">
      <c r="A1757" s="56">
        <f t="shared" si="454"/>
        <v>1757</v>
      </c>
      <c r="B1757" s="55">
        <f t="shared" si="455"/>
        <v>1719</v>
      </c>
      <c r="C1757" s="59" t="s">
        <v>4057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4241</v>
      </c>
      <c r="L1757" s="64"/>
      <c r="M1757" s="63" t="s">
        <v>2275</v>
      </c>
      <c r="N1757" s="13"/>
      <c r="O1757"/>
      <c r="P1757" t="str">
        <f t="shared" si="428"/>
        <v/>
      </c>
      <c r="Q1757" t="str">
        <f>IF(ISNA(VLOOKUP(AC1757,#REF!,1)),"//","")</f>
        <v/>
      </c>
      <c r="R1757"/>
      <c r="S1757" s="43">
        <f t="shared" si="447"/>
        <v>549</v>
      </c>
      <c r="T1757" s="92" t="s">
        <v>2431</v>
      </c>
      <c r="U1757" s="70" t="s">
        <v>2431</v>
      </c>
      <c r="V1757" s="70" t="s">
        <v>2431</v>
      </c>
      <c r="W1757" s="44" t="str">
        <f t="shared" si="448"/>
        <v>STD_PRINTER "WIDTH"</v>
      </c>
      <c r="X1757" s="25" t="str">
        <f t="shared" si="449"/>
        <v>PRINTERWIDTH</v>
      </c>
      <c r="Y1757" s="1">
        <f t="shared" si="450"/>
        <v>1719</v>
      </c>
      <c r="Z1757" t="str">
        <f t="shared" si="451"/>
        <v>ITM_PRINTERWIDTH</v>
      </c>
      <c r="AA1757" s="158" t="str">
        <f>IF(ISNA(VLOOKUP(X1757,Sheet2!J:J,1,0)),"//","")</f>
        <v>//</v>
      </c>
      <c r="AC1757" s="108" t="str">
        <f t="shared" si="452"/>
        <v>PRINTERWIDTH</v>
      </c>
      <c r="AD1757" t="b">
        <f t="shared" si="453"/>
        <v>1</v>
      </c>
    </row>
    <row r="1758" spans="1:30">
      <c r="A1758" s="56">
        <f t="shared" si="454"/>
        <v>1758</v>
      </c>
      <c r="B1758" s="55">
        <f t="shared" si="455"/>
        <v>1720</v>
      </c>
      <c r="C1758" s="59" t="s">
        <v>4057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4241</v>
      </c>
      <c r="L1758" s="67"/>
      <c r="M1758" s="63" t="s">
        <v>2276</v>
      </c>
      <c r="N1758" s="13"/>
      <c r="O1758"/>
      <c r="P1758" t="str">
        <f t="shared" si="428"/>
        <v/>
      </c>
      <c r="Q1758" t="str">
        <f>IF(ISNA(VLOOKUP(AC1758,#REF!,1)),"//","")</f>
        <v/>
      </c>
      <c r="R1758"/>
      <c r="S1758" s="43">
        <f t="shared" si="447"/>
        <v>550</v>
      </c>
      <c r="T1758" s="92" t="s">
        <v>2431</v>
      </c>
      <c r="U1758" s="70" t="s">
        <v>2431</v>
      </c>
      <c r="V1758" s="70" t="s">
        <v>2431</v>
      </c>
      <c r="W1758" s="44" t="str">
        <f t="shared" si="448"/>
        <v>STD_PRINTER STD_SIGMA</v>
      </c>
      <c r="X1758" s="25" t="str">
        <f t="shared" si="449"/>
        <v>PRINTERSUM</v>
      </c>
      <c r="Y1758" s="1">
        <f t="shared" si="450"/>
        <v>1720</v>
      </c>
      <c r="Z1758" t="str">
        <f t="shared" si="451"/>
        <v>ITM_PRINTERSIGMA</v>
      </c>
      <c r="AA1758" s="158" t="str">
        <f>IF(ISNA(VLOOKUP(X1758,Sheet2!J:J,1,0)),"//","")</f>
        <v>//</v>
      </c>
      <c r="AC1758" s="108" t="str">
        <f t="shared" si="452"/>
        <v>PRINTERSUM</v>
      </c>
      <c r="AD1758" t="b">
        <f t="shared" si="453"/>
        <v>1</v>
      </c>
    </row>
    <row r="1759" spans="1:30">
      <c r="A1759" s="56">
        <f t="shared" si="454"/>
        <v>1759</v>
      </c>
      <c r="B1759" s="55">
        <f t="shared" si="455"/>
        <v>1721</v>
      </c>
      <c r="C1759" s="59" t="s">
        <v>4057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4241</v>
      </c>
      <c r="L1759" s="67"/>
      <c r="M1759" s="63" t="s">
        <v>2277</v>
      </c>
      <c r="N1759" s="13"/>
      <c r="O1759"/>
      <c r="P1759" t="str">
        <f t="shared" si="428"/>
        <v/>
      </c>
      <c r="Q1759" t="str">
        <f>IF(ISNA(VLOOKUP(AC1759,#REF!,1)),"//","")</f>
        <v/>
      </c>
      <c r="R1759"/>
      <c r="S1759" s="43">
        <f t="shared" si="447"/>
        <v>551</v>
      </c>
      <c r="T1759" s="92"/>
      <c r="U1759" s="70"/>
      <c r="V1759" s="70"/>
      <c r="W1759" s="44" t="str">
        <f t="shared" si="448"/>
        <v>STD_PRINTER "#"</v>
      </c>
      <c r="X1759" s="25" t="str">
        <f t="shared" si="449"/>
        <v>PRINTER#</v>
      </c>
      <c r="Y1759" s="1">
        <f t="shared" si="450"/>
        <v>1721</v>
      </c>
      <c r="Z1759" t="str">
        <f t="shared" si="451"/>
        <v>ITM_PRINTERHASH</v>
      </c>
      <c r="AA1759" s="158" t="str">
        <f>IF(ISNA(VLOOKUP(X1759,Sheet2!J:J,1,0)),"//","")</f>
        <v>//</v>
      </c>
      <c r="AC1759" s="108" t="str">
        <f t="shared" si="452"/>
        <v>PRINTER#</v>
      </c>
      <c r="AD1759" t="b">
        <f t="shared" si="453"/>
        <v>1</v>
      </c>
    </row>
    <row r="1760" spans="1:30">
      <c r="A1760" s="56" t="str">
        <f t="shared" si="454"/>
        <v/>
      </c>
      <c r="B1760" s="55">
        <f t="shared" si="455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8"/>
        <v/>
      </c>
      <c r="Q1760" t="str">
        <f>IF(ISNA(VLOOKUP(AC1760,#REF!,1)),"//","")</f>
        <v/>
      </c>
      <c r="R1760"/>
      <c r="S1760" s="43">
        <f t="shared" si="447"/>
        <v>551</v>
      </c>
      <c r="T1760" s="92"/>
      <c r="U1760" s="70"/>
      <c r="V1760" s="70"/>
      <c r="W1760" s="44" t="str">
        <f t="shared" si="448"/>
        <v/>
      </c>
      <c r="X1760" s="25" t="str">
        <f t="shared" si="449"/>
        <v/>
      </c>
      <c r="Y1760" s="1">
        <f t="shared" si="450"/>
        <v>1721.01</v>
      </c>
      <c r="Z1760" t="str">
        <f t="shared" si="451"/>
        <v/>
      </c>
      <c r="AA1760" s="158" t="str">
        <f>IF(ISNA(VLOOKUP(X1760,Sheet2!J:J,1,0)),"//","")</f>
        <v/>
      </c>
      <c r="AC1760" s="108" t="str">
        <f t="shared" si="452"/>
        <v/>
      </c>
      <c r="AD1760" t="b">
        <f t="shared" si="453"/>
        <v>1</v>
      </c>
    </row>
    <row r="1761" spans="1:30">
      <c r="A1761" s="56">
        <f t="shared" si="454"/>
        <v>1761</v>
      </c>
      <c r="B1761" s="55">
        <f t="shared" si="455"/>
        <v>1722</v>
      </c>
      <c r="C1761" s="59" t="s">
        <v>4062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4077</v>
      </c>
      <c r="L1761" s="67" t="s">
        <v>3439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7"/>
        <v>552</v>
      </c>
      <c r="T1761" s="92"/>
      <c r="U1761" s="70"/>
      <c r="V1761" s="70"/>
      <c r="W1761" s="44" t="str">
        <f t="shared" si="448"/>
        <v>"FBR"</v>
      </c>
      <c r="X1761" s="25" t="str">
        <f t="shared" si="449"/>
        <v>FBR</v>
      </c>
      <c r="Y1761" s="1">
        <f t="shared" si="450"/>
        <v>1722</v>
      </c>
      <c r="Z1761" t="str">
        <f t="shared" si="451"/>
        <v>ITM_FBR</v>
      </c>
      <c r="AA1761" s="158" t="str">
        <f>IF(ISNA(VLOOKUP(X1761,Sheet2!J:J,1,0)),"//","")</f>
        <v>//</v>
      </c>
      <c r="AC1761" s="108" t="str">
        <f t="shared" si="452"/>
        <v>FBR</v>
      </c>
      <c r="AD1761" t="b">
        <f t="shared" si="453"/>
        <v>1</v>
      </c>
    </row>
    <row r="1762" spans="1:30">
      <c r="A1762" s="56" t="str">
        <f t="shared" si="454"/>
        <v/>
      </c>
      <c r="B1762" s="55">
        <f t="shared" si="455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8"/>
        <v/>
      </c>
      <c r="Q1762" t="str">
        <f>IF(ISNA(VLOOKUP(AC1762,#REF!,1)),"//","")</f>
        <v/>
      </c>
      <c r="R1762"/>
      <c r="S1762" s="43">
        <f t="shared" si="447"/>
        <v>552</v>
      </c>
      <c r="T1762" s="92"/>
      <c r="U1762" s="70"/>
      <c r="V1762" s="70"/>
      <c r="W1762" s="44" t="str">
        <f t="shared" si="448"/>
        <v/>
      </c>
      <c r="X1762" s="25" t="str">
        <f t="shared" si="449"/>
        <v/>
      </c>
      <c r="Y1762" s="1">
        <f t="shared" si="450"/>
        <v>1722.01</v>
      </c>
      <c r="Z1762" t="str">
        <f t="shared" si="451"/>
        <v/>
      </c>
      <c r="AA1762" s="158" t="str">
        <f>IF(ISNA(VLOOKUP(X1762,Sheet2!J:J,1,0)),"//","")</f>
        <v/>
      </c>
      <c r="AC1762" s="108" t="str">
        <f t="shared" si="452"/>
        <v/>
      </c>
      <c r="AD1762" t="b">
        <f t="shared" si="453"/>
        <v>1</v>
      </c>
    </row>
    <row r="1763" spans="1:30" s="202" customFormat="1">
      <c r="A1763" s="56">
        <f t="shared" si="454"/>
        <v>1763</v>
      </c>
      <c r="B1763" s="55">
        <f t="shared" si="455"/>
        <v>1723</v>
      </c>
      <c r="C1763" s="198" t="s">
        <v>3982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4077</v>
      </c>
      <c r="L1763" s="198"/>
      <c r="M1763" s="203" t="s">
        <v>3667</v>
      </c>
      <c r="N1763" s="203"/>
      <c r="Q1763" s="202" t="str">
        <f>IF(ISNA(VLOOKUP(AC1763,#REF!,1)),"//","")</f>
        <v/>
      </c>
      <c r="S1763" s="43">
        <f t="shared" si="447"/>
        <v>552</v>
      </c>
      <c r="T1763" s="197"/>
      <c r="U1763" s="204"/>
      <c r="V1763" s="204"/>
      <c r="W1763" s="44" t="str">
        <f t="shared" si="448"/>
        <v/>
      </c>
      <c r="X1763" s="25" t="str">
        <f t="shared" si="449"/>
        <v/>
      </c>
      <c r="Y1763" s="1">
        <f t="shared" si="450"/>
        <v>1723</v>
      </c>
      <c r="Z1763" t="str">
        <f t="shared" si="451"/>
        <v>ITM_UNDO</v>
      </c>
      <c r="AA1763" s="158" t="str">
        <f>IF(ISNA(VLOOKUP(X1763,Sheet2!J:J,1,0)),"//","")</f>
        <v/>
      </c>
      <c r="AC1763" s="108" t="str">
        <f t="shared" si="452"/>
        <v/>
      </c>
      <c r="AD1763" t="b">
        <f t="shared" si="453"/>
        <v>1</v>
      </c>
    </row>
    <row r="1764" spans="1:30">
      <c r="A1764" s="56">
        <f t="shared" si="454"/>
        <v>1764</v>
      </c>
      <c r="B1764" s="55">
        <f t="shared" si="455"/>
        <v>1724</v>
      </c>
      <c r="C1764" s="62" t="s">
        <v>3983</v>
      </c>
      <c r="D1764" s="59" t="s">
        <v>3043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4242</v>
      </c>
      <c r="L1764" s="67" t="s">
        <v>1007</v>
      </c>
      <c r="M1764" s="63" t="s">
        <v>1151</v>
      </c>
      <c r="N1764" s="13"/>
      <c r="O1764"/>
      <c r="P1764" t="str">
        <f t="shared" si="428"/>
        <v/>
      </c>
      <c r="Q1764" t="str">
        <f>IF(ISNA(VLOOKUP(AC1764,#REF!,1)),"//","")</f>
        <v/>
      </c>
      <c r="R1764"/>
      <c r="S1764" s="43">
        <f t="shared" si="447"/>
        <v>552</v>
      </c>
      <c r="T1764" s="92"/>
      <c r="U1764" s="70"/>
      <c r="V1764" s="70"/>
      <c r="W1764" s="44" t="str">
        <f t="shared" si="448"/>
        <v/>
      </c>
      <c r="X1764" s="25" t="str">
        <f t="shared" si="449"/>
        <v/>
      </c>
      <c r="Y1764" s="1">
        <f t="shared" si="450"/>
        <v>1724</v>
      </c>
      <c r="Z1764" t="str">
        <f t="shared" si="451"/>
        <v>ITM_PR</v>
      </c>
      <c r="AA1764" s="158" t="str">
        <f>IF(ISNA(VLOOKUP(X1764,Sheet2!J:J,1,0)),"//","")</f>
        <v/>
      </c>
      <c r="AC1764" s="108" t="str">
        <f t="shared" si="452"/>
        <v/>
      </c>
      <c r="AD1764" t="b">
        <f t="shared" si="453"/>
        <v>1</v>
      </c>
    </row>
    <row r="1765" spans="1:30">
      <c r="A1765" s="56">
        <f t="shared" si="454"/>
        <v>1765</v>
      </c>
      <c r="B1765" s="55">
        <f t="shared" si="455"/>
        <v>1725</v>
      </c>
      <c r="C1765" s="59" t="s">
        <v>4057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4077</v>
      </c>
      <c r="L1765" s="59"/>
      <c r="M1765" s="63" t="s">
        <v>2317</v>
      </c>
      <c r="N1765" s="13"/>
      <c r="O1765"/>
      <c r="P1765" t="str">
        <f t="shared" si="428"/>
        <v/>
      </c>
      <c r="Q1765" t="str">
        <f>IF(ISNA(VLOOKUP(AC1765,#REF!,1)),"//","")</f>
        <v/>
      </c>
      <c r="R1765"/>
      <c r="S1765" s="43">
        <f t="shared" si="447"/>
        <v>552</v>
      </c>
      <c r="T1765" s="92"/>
      <c r="U1765" s="70"/>
      <c r="V1765" s="70"/>
      <c r="W1765" s="44" t="str">
        <f t="shared" si="448"/>
        <v/>
      </c>
      <c r="X1765" s="25" t="str">
        <f t="shared" si="449"/>
        <v/>
      </c>
      <c r="Y1765" s="1">
        <f t="shared" si="450"/>
        <v>1725</v>
      </c>
      <c r="Z1765" t="str">
        <f t="shared" si="451"/>
        <v>ITM_RS</v>
      </c>
      <c r="AA1765" s="158" t="str">
        <f>IF(ISNA(VLOOKUP(X1765,Sheet2!J:J,1,0)),"//","")</f>
        <v/>
      </c>
      <c r="AC1765" s="108" t="str">
        <f t="shared" si="452"/>
        <v/>
      </c>
      <c r="AD1765" t="b">
        <f t="shared" si="453"/>
        <v>1</v>
      </c>
    </row>
    <row r="1766" spans="1:30" s="17" customFormat="1">
      <c r="A1766" s="56">
        <f t="shared" si="454"/>
        <v>1766</v>
      </c>
      <c r="B1766" s="55">
        <f t="shared" si="455"/>
        <v>1726</v>
      </c>
      <c r="C1766" s="110" t="s">
        <v>5048</v>
      </c>
      <c r="D1766" s="110" t="s">
        <v>7</v>
      </c>
      <c r="E1766" s="135" t="s">
        <v>5051</v>
      </c>
      <c r="F1766" s="135" t="s">
        <v>5051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4241</v>
      </c>
      <c r="M1766" s="136" t="s">
        <v>4981</v>
      </c>
      <c r="N1766" s="16"/>
      <c r="P1766" s="17" t="str">
        <f t="shared" si="428"/>
        <v/>
      </c>
      <c r="Q1766" s="17" t="str">
        <f>IF(ISNA(VLOOKUP(AC1766,#REF!,1)),"//","")</f>
        <v/>
      </c>
      <c r="S1766" s="43">
        <f t="shared" si="447"/>
        <v>553</v>
      </c>
      <c r="T1766" s="108" t="s">
        <v>2431</v>
      </c>
      <c r="U1766" s="115" t="s">
        <v>2431</v>
      </c>
      <c r="V1766" s="115" t="s">
        <v>2431</v>
      </c>
      <c r="W1766" s="44" t="str">
        <f t="shared" si="448"/>
        <v>"K(M)"</v>
      </c>
      <c r="X1766" s="25" t="str">
        <f t="shared" si="449"/>
        <v>K(M)</v>
      </c>
      <c r="Y1766" s="1">
        <f t="shared" si="450"/>
        <v>1726</v>
      </c>
      <c r="Z1766" t="str">
        <f t="shared" si="451"/>
        <v>ITM_Kk</v>
      </c>
      <c r="AA1766" s="158" t="str">
        <f>IF(ISNA(VLOOKUP(X1766,Sheet2!J:J,1,0)),"//","")</f>
        <v>//</v>
      </c>
      <c r="AC1766" s="108" t="str">
        <f t="shared" si="452"/>
        <v>K(M)</v>
      </c>
      <c r="AD1766" t="b">
        <f t="shared" si="453"/>
        <v>1</v>
      </c>
    </row>
    <row r="1767" spans="1:30" s="17" customFormat="1">
      <c r="A1767" s="56">
        <f t="shared" si="454"/>
        <v>1767</v>
      </c>
      <c r="B1767" s="55">
        <f t="shared" si="455"/>
        <v>1727</v>
      </c>
      <c r="C1767" s="110" t="s">
        <v>5049</v>
      </c>
      <c r="D1767" s="110" t="s">
        <v>7</v>
      </c>
      <c r="E1767" s="135" t="s">
        <v>5052</v>
      </c>
      <c r="F1767" s="135" t="s">
        <v>5052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4241</v>
      </c>
      <c r="M1767" s="136" t="s">
        <v>4982</v>
      </c>
      <c r="N1767" s="16"/>
      <c r="P1767" s="17" t="str">
        <f t="shared" si="428"/>
        <v/>
      </c>
      <c r="Q1767" s="17" t="str">
        <f>IF(ISNA(VLOOKUP(AC1767,#REF!,1)),"//","")</f>
        <v/>
      </c>
      <c r="S1767" s="43">
        <f t="shared" si="447"/>
        <v>554</v>
      </c>
      <c r="T1767" s="108" t="s">
        <v>2431</v>
      </c>
      <c r="U1767" s="115" t="s">
        <v>2431</v>
      </c>
      <c r="V1767" s="115" t="s">
        <v>2431</v>
      </c>
      <c r="W1767" s="44" t="str">
        <f t="shared" si="448"/>
        <v>"E(M)"</v>
      </c>
      <c r="X1767" s="25" t="str">
        <f t="shared" si="449"/>
        <v>E(M)</v>
      </c>
      <c r="Y1767" s="1">
        <f t="shared" si="450"/>
        <v>1727</v>
      </c>
      <c r="Z1767" t="str">
        <f t="shared" si="451"/>
        <v>ITM_Ek</v>
      </c>
      <c r="AA1767" s="158" t="str">
        <f>IF(ISNA(VLOOKUP(X1767,Sheet2!J:J,1,0)),"//","")</f>
        <v>//</v>
      </c>
      <c r="AC1767" s="108" t="str">
        <f t="shared" si="452"/>
        <v>E(M)</v>
      </c>
      <c r="AD1767" t="b">
        <f t="shared" si="453"/>
        <v>1</v>
      </c>
    </row>
    <row r="1768" spans="1:30" s="17" customFormat="1">
      <c r="A1768" s="56">
        <f t="shared" si="454"/>
        <v>1768</v>
      </c>
      <c r="B1768" s="55">
        <f t="shared" si="455"/>
        <v>1728</v>
      </c>
      <c r="C1768" s="110" t="s">
        <v>5050</v>
      </c>
      <c r="D1768" s="110" t="s">
        <v>7</v>
      </c>
      <c r="E1768" s="135" t="s">
        <v>5053</v>
      </c>
      <c r="F1768" s="135" t="s">
        <v>5053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4241</v>
      </c>
      <c r="M1768" s="136" t="s">
        <v>4983</v>
      </c>
      <c r="N1768" s="16"/>
      <c r="P1768" s="17" t="str">
        <f t="shared" si="428"/>
        <v/>
      </c>
      <c r="Q1768" s="17" t="str">
        <f>IF(ISNA(VLOOKUP(AC1768,#REF!,1)),"//","")</f>
        <v/>
      </c>
      <c r="S1768" s="43">
        <f t="shared" si="447"/>
        <v>555</v>
      </c>
      <c r="T1768" s="108" t="s">
        <v>2431</v>
      </c>
      <c r="U1768" s="115" t="s">
        <v>2431</v>
      </c>
      <c r="V1768" s="115" t="s">
        <v>2431</v>
      </c>
      <c r="W1768" s="44" t="str">
        <f t="shared" si="448"/>
        <v>STD_PI "(N,M)"</v>
      </c>
      <c r="X1768" s="25" t="str">
        <f t="shared" si="449"/>
        <v>PI(N,M)</v>
      </c>
      <c r="Y1768" s="1">
        <f t="shared" si="450"/>
        <v>1728</v>
      </c>
      <c r="Z1768" t="str">
        <f t="shared" si="451"/>
        <v>ITM_PInk</v>
      </c>
      <c r="AA1768" s="158" t="str">
        <f>IF(ISNA(VLOOKUP(X1768,Sheet2!J:J,1,0)),"//","")</f>
        <v>//</v>
      </c>
      <c r="AC1768" s="108" t="str">
        <f t="shared" si="452"/>
        <v>PI(N,M)</v>
      </c>
      <c r="AD1768" t="b">
        <f t="shared" si="453"/>
        <v>1</v>
      </c>
    </row>
    <row r="1769" spans="1:30">
      <c r="A1769" s="56">
        <f t="shared" si="454"/>
        <v>1769</v>
      </c>
      <c r="B1769" s="55">
        <f t="shared" si="455"/>
        <v>1729</v>
      </c>
      <c r="C1769" s="59" t="s">
        <v>3773</v>
      </c>
      <c r="D1769" s="59" t="s">
        <v>2574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4077</v>
      </c>
      <c r="L1769" s="67"/>
      <c r="M1769" s="63" t="s">
        <v>3447</v>
      </c>
      <c r="N1769" s="13"/>
      <c r="O1769"/>
      <c r="P1769" t="str">
        <f t="shared" si="428"/>
        <v/>
      </c>
      <c r="Q1769" t="str">
        <f>IF(ISNA(VLOOKUP(AC1769,#REF!,1)),"//","")</f>
        <v/>
      </c>
      <c r="R1769"/>
      <c r="S1769" s="43">
        <f t="shared" si="447"/>
        <v>555</v>
      </c>
      <c r="T1769" s="92"/>
      <c r="U1769" s="70"/>
      <c r="V1769" s="70"/>
      <c r="W1769" s="44" t="str">
        <f t="shared" si="448"/>
        <v/>
      </c>
      <c r="X1769" s="25" t="str">
        <f t="shared" si="449"/>
        <v/>
      </c>
      <c r="Y1769" s="1">
        <f t="shared" si="450"/>
        <v>1729</v>
      </c>
      <c r="Z1769" t="str">
        <f t="shared" si="451"/>
        <v>ITM_USERMODE</v>
      </c>
      <c r="AA1769" s="158" t="str">
        <f>IF(ISNA(VLOOKUP(X1769,Sheet2!J:J,1,0)),"//","")</f>
        <v/>
      </c>
      <c r="AC1769" s="108" t="str">
        <f t="shared" si="452"/>
        <v/>
      </c>
      <c r="AD1769" t="b">
        <f t="shared" si="453"/>
        <v>1</v>
      </c>
    </row>
    <row r="1770" spans="1:30">
      <c r="A1770" s="56">
        <f t="shared" si="454"/>
        <v>1770</v>
      </c>
      <c r="B1770" s="55">
        <f t="shared" si="455"/>
        <v>1730</v>
      </c>
      <c r="C1770" s="59" t="s">
        <v>3984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4077</v>
      </c>
      <c r="L1770" s="67"/>
      <c r="M1770" s="63" t="s">
        <v>3448</v>
      </c>
      <c r="N1770" s="13"/>
      <c r="O1770"/>
      <c r="P1770" t="str">
        <f t="shared" si="428"/>
        <v/>
      </c>
      <c r="Q1770" t="str">
        <f>IF(ISNA(VLOOKUP(AC1770,#REF!,1)),"//","")</f>
        <v/>
      </c>
      <c r="R1770"/>
      <c r="S1770" s="43">
        <f t="shared" si="447"/>
        <v>555</v>
      </c>
      <c r="T1770" s="92"/>
      <c r="U1770" s="70"/>
      <c r="V1770" s="70"/>
      <c r="W1770" s="44" t="str">
        <f t="shared" si="448"/>
        <v/>
      </c>
      <c r="X1770" s="25" t="str">
        <f t="shared" si="449"/>
        <v/>
      </c>
      <c r="Y1770" s="1">
        <f t="shared" si="450"/>
        <v>1730</v>
      </c>
      <c r="Z1770" t="str">
        <f t="shared" si="451"/>
        <v>ITM_CC</v>
      </c>
      <c r="AA1770" s="158" t="str">
        <f>IF(ISNA(VLOOKUP(X1770,Sheet2!J:J,1,0)),"//","")</f>
        <v/>
      </c>
      <c r="AC1770" s="108" t="str">
        <f t="shared" si="452"/>
        <v/>
      </c>
      <c r="AD1770" t="b">
        <f t="shared" si="453"/>
        <v>1</v>
      </c>
    </row>
    <row r="1771" spans="1:30">
      <c r="A1771" s="56">
        <f t="shared" si="454"/>
        <v>1771</v>
      </c>
      <c r="B1771" s="55">
        <f t="shared" si="455"/>
        <v>1731</v>
      </c>
      <c r="C1771" s="62" t="s">
        <v>4057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4077</v>
      </c>
      <c r="L1771" s="59"/>
      <c r="M1771" s="63" t="s">
        <v>3668</v>
      </c>
      <c r="N1771" s="13"/>
      <c r="O1771"/>
      <c r="P1771" t="str">
        <f t="shared" si="428"/>
        <v>NOT EQUAL</v>
      </c>
      <c r="Q1771" t="str">
        <f>IF(ISNA(VLOOKUP(AC1771,#REF!,1)),"//","")</f>
        <v/>
      </c>
      <c r="R1771"/>
      <c r="S1771" s="43">
        <f t="shared" si="447"/>
        <v>555</v>
      </c>
      <c r="T1771" s="92"/>
      <c r="U1771" s="70"/>
      <c r="V1771" s="70"/>
      <c r="W1771" s="44" t="str">
        <f t="shared" si="448"/>
        <v/>
      </c>
      <c r="X1771" s="25" t="str">
        <f t="shared" si="449"/>
        <v/>
      </c>
      <c r="Y1771" s="1">
        <f t="shared" si="450"/>
        <v>1731</v>
      </c>
      <c r="Z1771" t="str">
        <f t="shared" si="451"/>
        <v>ITM_SHIFTf</v>
      </c>
      <c r="AA1771" s="158" t="str">
        <f>IF(ISNA(VLOOKUP(X1771,Sheet2!J:J,1,0)),"//","")</f>
        <v/>
      </c>
      <c r="AC1771" s="108" t="str">
        <f t="shared" si="452"/>
        <v/>
      </c>
      <c r="AD1771" t="b">
        <f t="shared" si="453"/>
        <v>1</v>
      </c>
    </row>
    <row r="1772" spans="1:30">
      <c r="A1772" s="56">
        <f t="shared" si="454"/>
        <v>1772</v>
      </c>
      <c r="B1772" s="55">
        <f t="shared" si="455"/>
        <v>1732</v>
      </c>
      <c r="C1772" s="59" t="s">
        <v>4057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4077</v>
      </c>
      <c r="L1772" s="67"/>
      <c r="M1772" s="63" t="s">
        <v>3669</v>
      </c>
      <c r="N1772" s="13"/>
      <c r="O1772"/>
      <c r="P1772" t="str">
        <f t="shared" si="428"/>
        <v>NOT EQUAL</v>
      </c>
      <c r="Q1772" t="str">
        <f>IF(ISNA(VLOOKUP(AC1772,#REF!,1)),"//","")</f>
        <v/>
      </c>
      <c r="R1772"/>
      <c r="S1772" s="43">
        <f t="shared" si="447"/>
        <v>555</v>
      </c>
      <c r="T1772" s="92"/>
      <c r="U1772" s="70"/>
      <c r="V1772" s="70"/>
      <c r="W1772" s="44" t="str">
        <f t="shared" si="448"/>
        <v/>
      </c>
      <c r="X1772" s="25" t="str">
        <f t="shared" si="449"/>
        <v/>
      </c>
      <c r="Y1772" s="1">
        <f t="shared" si="450"/>
        <v>1732</v>
      </c>
      <c r="Z1772" t="str">
        <f t="shared" si="451"/>
        <v>ITM_SHIFTg</v>
      </c>
      <c r="AA1772" s="158" t="str">
        <f>IF(ISNA(VLOOKUP(X1772,Sheet2!J:J,1,0)),"//","")</f>
        <v/>
      </c>
      <c r="AC1772" s="108" t="str">
        <f t="shared" si="452"/>
        <v/>
      </c>
      <c r="AD1772" t="b">
        <f t="shared" si="453"/>
        <v>1</v>
      </c>
    </row>
    <row r="1773" spans="1:30">
      <c r="A1773" s="56">
        <f t="shared" si="454"/>
        <v>1773</v>
      </c>
      <c r="B1773" s="55">
        <f t="shared" si="455"/>
        <v>1733</v>
      </c>
      <c r="C1773" s="59" t="s">
        <v>3985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4077</v>
      </c>
      <c r="L1773" s="67"/>
      <c r="M1773" s="63" t="s">
        <v>3670</v>
      </c>
      <c r="N1773" s="13"/>
      <c r="O1773"/>
      <c r="P1773" t="str">
        <f t="shared" si="428"/>
        <v>NOT EQUAL</v>
      </c>
      <c r="Q1773" t="str">
        <f>IF(ISNA(VLOOKUP(AC1773,#REF!,1)),"//","")</f>
        <v/>
      </c>
      <c r="R1773"/>
      <c r="S1773" s="43">
        <f t="shared" si="447"/>
        <v>555</v>
      </c>
      <c r="T1773" s="92"/>
      <c r="U1773" s="70"/>
      <c r="V1773" s="70"/>
      <c r="W1773" s="44" t="str">
        <f t="shared" si="448"/>
        <v/>
      </c>
      <c r="X1773" s="25" t="str">
        <f t="shared" si="449"/>
        <v/>
      </c>
      <c r="Y1773" s="1">
        <f t="shared" si="450"/>
        <v>1733</v>
      </c>
      <c r="Z1773" t="str">
        <f t="shared" si="451"/>
        <v>ITM_UP1</v>
      </c>
      <c r="AA1773" s="158" t="str">
        <f>IF(ISNA(VLOOKUP(X1773,Sheet2!J:J,1,0)),"//","")</f>
        <v/>
      </c>
      <c r="AC1773" s="108" t="str">
        <f t="shared" si="452"/>
        <v/>
      </c>
      <c r="AD1773" t="b">
        <f t="shared" si="453"/>
        <v>1</v>
      </c>
    </row>
    <row r="1774" spans="1:30">
      <c r="A1774" s="56">
        <f t="shared" si="454"/>
        <v>1774</v>
      </c>
      <c r="B1774" s="55">
        <f t="shared" si="455"/>
        <v>1734</v>
      </c>
      <c r="C1774" s="59" t="s">
        <v>4057</v>
      </c>
      <c r="D1774" s="59" t="s">
        <v>7</v>
      </c>
      <c r="E1774" s="65" t="s">
        <v>2564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4077</v>
      </c>
      <c r="L1774" s="67"/>
      <c r="M1774" s="63" t="s">
        <v>3671</v>
      </c>
      <c r="N1774" s="13"/>
      <c r="O1774"/>
      <c r="P1774" t="str">
        <f t="shared" si="428"/>
        <v>NOT EQUAL</v>
      </c>
      <c r="Q1774" t="str">
        <f>IF(ISNA(VLOOKUP(AC1774,#REF!,1)),"//","")</f>
        <v/>
      </c>
      <c r="R1774"/>
      <c r="S1774" s="43">
        <f t="shared" si="447"/>
        <v>555</v>
      </c>
      <c r="T1774" s="92"/>
      <c r="U1774" s="70"/>
      <c r="V1774" s="70"/>
      <c r="W1774" s="44" t="str">
        <f t="shared" si="448"/>
        <v/>
      </c>
      <c r="X1774" s="25" t="str">
        <f t="shared" si="449"/>
        <v/>
      </c>
      <c r="Y1774" s="1">
        <f t="shared" si="450"/>
        <v>1734</v>
      </c>
      <c r="Z1774" t="str">
        <f t="shared" si="451"/>
        <v>ITM_BST</v>
      </c>
      <c r="AA1774" s="158" t="str">
        <f>IF(ISNA(VLOOKUP(X1774,Sheet2!J:J,1,0)),"//","")</f>
        <v/>
      </c>
      <c r="AC1774" s="108" t="str">
        <f t="shared" si="452"/>
        <v/>
      </c>
      <c r="AD1774" t="b">
        <f t="shared" si="453"/>
        <v>1</v>
      </c>
    </row>
    <row r="1775" spans="1:30">
      <c r="A1775" s="56">
        <f t="shared" si="454"/>
        <v>1775</v>
      </c>
      <c r="B1775" s="55">
        <f t="shared" si="455"/>
        <v>1735</v>
      </c>
      <c r="C1775" s="59" t="s">
        <v>3986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4077</v>
      </c>
      <c r="L1775" s="67"/>
      <c r="M1775" s="63" t="s">
        <v>3672</v>
      </c>
      <c r="N1775" s="13"/>
      <c r="O1775"/>
      <c r="P1775" t="str">
        <f t="shared" si="428"/>
        <v>NOT EQUAL</v>
      </c>
      <c r="Q1775" t="str">
        <f>IF(ISNA(VLOOKUP(AC1775,#REF!,1)),"//","")</f>
        <v/>
      </c>
      <c r="R1775"/>
      <c r="S1775" s="43">
        <f t="shared" si="447"/>
        <v>555</v>
      </c>
      <c r="T1775" s="92"/>
      <c r="U1775" s="70"/>
      <c r="V1775" s="70"/>
      <c r="W1775" s="44" t="str">
        <f t="shared" si="448"/>
        <v/>
      </c>
      <c r="X1775" s="25" t="str">
        <f t="shared" si="449"/>
        <v/>
      </c>
      <c r="Y1775" s="1">
        <f t="shared" si="450"/>
        <v>1735</v>
      </c>
      <c r="Z1775" t="str">
        <f t="shared" si="451"/>
        <v>ITM_DOWN1</v>
      </c>
      <c r="AA1775" s="158" t="str">
        <f>IF(ISNA(VLOOKUP(X1775,Sheet2!J:J,1,0)),"//","")</f>
        <v/>
      </c>
      <c r="AC1775" s="108" t="str">
        <f t="shared" si="452"/>
        <v/>
      </c>
      <c r="AD1775" t="b">
        <f t="shared" si="453"/>
        <v>1</v>
      </c>
    </row>
    <row r="1776" spans="1:30">
      <c r="A1776" s="56">
        <f t="shared" si="454"/>
        <v>1776</v>
      </c>
      <c r="B1776" s="55">
        <f t="shared" si="455"/>
        <v>1736</v>
      </c>
      <c r="C1776" s="59" t="s">
        <v>4057</v>
      </c>
      <c r="D1776" s="59" t="s">
        <v>7</v>
      </c>
      <c r="E1776" s="65" t="s">
        <v>2565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4077</v>
      </c>
      <c r="L1776" s="67"/>
      <c r="M1776" s="63" t="s">
        <v>3673</v>
      </c>
      <c r="N1776" s="13"/>
      <c r="O1776"/>
      <c r="P1776" t="str">
        <f t="shared" si="428"/>
        <v>NOT EQUAL</v>
      </c>
      <c r="Q1776" t="str">
        <f>IF(ISNA(VLOOKUP(AC1776,#REF!,1)),"//","")</f>
        <v/>
      </c>
      <c r="R1776"/>
      <c r="S1776" s="43">
        <f t="shared" si="447"/>
        <v>555</v>
      </c>
      <c r="T1776" s="92"/>
      <c r="U1776" s="70"/>
      <c r="V1776" s="70"/>
      <c r="W1776" s="44" t="str">
        <f t="shared" si="448"/>
        <v/>
      </c>
      <c r="X1776" s="25" t="str">
        <f t="shared" si="449"/>
        <v/>
      </c>
      <c r="Y1776" s="1">
        <f t="shared" si="450"/>
        <v>1736</v>
      </c>
      <c r="Z1776" t="str">
        <f t="shared" si="451"/>
        <v>ITM_SST</v>
      </c>
      <c r="AA1776" s="158" t="str">
        <f>IF(ISNA(VLOOKUP(X1776,Sheet2!J:J,1,0)),"//","")</f>
        <v/>
      </c>
      <c r="AC1776" s="108" t="str">
        <f t="shared" si="452"/>
        <v/>
      </c>
      <c r="AD1776" t="b">
        <f t="shared" si="453"/>
        <v>1</v>
      </c>
    </row>
    <row r="1777" spans="1:30">
      <c r="A1777" s="56">
        <f t="shared" si="454"/>
        <v>1777</v>
      </c>
      <c r="B1777" s="55">
        <f t="shared" si="455"/>
        <v>1737</v>
      </c>
      <c r="C1777" s="59" t="s">
        <v>3987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4077</v>
      </c>
      <c r="L1777" s="67"/>
      <c r="M1777" s="63" t="s">
        <v>3674</v>
      </c>
      <c r="N1777" s="13"/>
      <c r="O1777"/>
      <c r="P1777" t="str">
        <f t="shared" si="428"/>
        <v/>
      </c>
      <c r="Q1777" t="str">
        <f>IF(ISNA(VLOOKUP(AC1777,#REF!,1)),"//","")</f>
        <v/>
      </c>
      <c r="R1777"/>
      <c r="S1777" s="43">
        <f t="shared" si="447"/>
        <v>556</v>
      </c>
      <c r="T1777" s="92"/>
      <c r="U1777" s="70" t="s">
        <v>2823</v>
      </c>
      <c r="V1777" s="70"/>
      <c r="W1777" s="44" t="str">
        <f t="shared" si="448"/>
        <v>"EXIT"</v>
      </c>
      <c r="X1777" s="25" t="str">
        <f t="shared" si="449"/>
        <v>EXIT</v>
      </c>
      <c r="Y1777" s="1">
        <f t="shared" si="450"/>
        <v>1737</v>
      </c>
      <c r="Z1777" t="str">
        <f t="shared" si="451"/>
        <v>ITM_EXIT1</v>
      </c>
      <c r="AA1777" s="158" t="str">
        <f>IF(ISNA(VLOOKUP(X1777,Sheet2!J:J,1,0)),"//","")</f>
        <v/>
      </c>
      <c r="AC1777" s="108" t="str">
        <f t="shared" si="452"/>
        <v>EXIT</v>
      </c>
      <c r="AD1777" t="b">
        <f t="shared" si="453"/>
        <v>1</v>
      </c>
    </row>
    <row r="1778" spans="1:30">
      <c r="A1778" s="56">
        <f t="shared" si="454"/>
        <v>1778</v>
      </c>
      <c r="B1778" s="55">
        <f t="shared" si="455"/>
        <v>1738</v>
      </c>
      <c r="C1778" s="59" t="s">
        <v>3988</v>
      </c>
      <c r="D1778" s="69" t="s">
        <v>3043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4077</v>
      </c>
      <c r="L1778" s="67"/>
      <c r="M1778" s="63" t="s">
        <v>3675</v>
      </c>
      <c r="N1778" s="13"/>
      <c r="O1778"/>
      <c r="P1778" t="str">
        <f t="shared" si="428"/>
        <v>NOT EQUAL</v>
      </c>
      <c r="Q1778" t="str">
        <f>IF(ISNA(VLOOKUP(AC1778,#REF!,1)),"//","")</f>
        <v/>
      </c>
      <c r="R1778"/>
      <c r="S1778" s="43">
        <f t="shared" si="447"/>
        <v>556</v>
      </c>
      <c r="T1778" s="92"/>
      <c r="U1778" s="93"/>
      <c r="V1778" s="94"/>
      <c r="W1778" s="44" t="str">
        <f t="shared" si="448"/>
        <v/>
      </c>
      <c r="X1778" s="25" t="str">
        <f t="shared" si="449"/>
        <v/>
      </c>
      <c r="Y1778" s="1">
        <f t="shared" si="450"/>
        <v>1738</v>
      </c>
      <c r="Z1778" t="str">
        <f t="shared" si="451"/>
        <v>ITM_BACKSPACE</v>
      </c>
      <c r="AA1778" s="158" t="str">
        <f>IF(ISNA(VLOOKUP(X1778,Sheet2!J:J,1,0)),"//","")</f>
        <v/>
      </c>
      <c r="AC1778" s="108" t="str">
        <f t="shared" si="452"/>
        <v/>
      </c>
      <c r="AD1778" t="b">
        <f t="shared" si="453"/>
        <v>1</v>
      </c>
    </row>
    <row r="1779" spans="1:30">
      <c r="A1779" s="56">
        <f t="shared" si="454"/>
        <v>1779</v>
      </c>
      <c r="B1779" s="55">
        <f t="shared" si="455"/>
        <v>1739</v>
      </c>
      <c r="C1779" s="59" t="s">
        <v>5054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28</v>
      </c>
      <c r="J1779" s="65" t="s">
        <v>1549</v>
      </c>
      <c r="K1779" s="66" t="s">
        <v>4241</v>
      </c>
      <c r="L1779" s="67"/>
      <c r="M1779" s="255" t="s">
        <v>2261</v>
      </c>
      <c r="N1779" s="13"/>
      <c r="O1779"/>
      <c r="P1779" t="str">
        <f t="shared" ref="P1779" si="456">IF(E1779=F1779,"","NOT EQUAL")</f>
        <v/>
      </c>
      <c r="Q1779" t="str">
        <f>IF(ISNA(VLOOKUP(AC1779,#REF!,1)),"//","")</f>
        <v/>
      </c>
      <c r="R1779"/>
      <c r="S1779" s="43">
        <f t="shared" si="447"/>
        <v>557</v>
      </c>
      <c r="T1779" s="92" t="s">
        <v>2431</v>
      </c>
      <c r="U1779" s="93"/>
      <c r="V1779" s="94" t="s">
        <v>5070</v>
      </c>
      <c r="W1779" s="44" t="str">
        <f t="shared" si="448"/>
        <v/>
      </c>
      <c r="X1779" s="25" t="str">
        <f t="shared" si="449"/>
        <v>ANGLE</v>
      </c>
      <c r="Y1779" s="1">
        <f t="shared" si="450"/>
        <v>1739</v>
      </c>
      <c r="Z1779" t="str">
        <f t="shared" si="451"/>
        <v>ITM_ANGLE</v>
      </c>
      <c r="AA1779" s="158" t="str">
        <f>IF(ISNA(VLOOKUP(X1779,Sheet2!J:J,1,0)),"//","")</f>
        <v>//</v>
      </c>
      <c r="AC1779" s="108" t="str">
        <f t="shared" si="452"/>
        <v/>
      </c>
      <c r="AD1779" t="b">
        <f t="shared" si="453"/>
        <v>0</v>
      </c>
    </row>
    <row r="1780" spans="1:30">
      <c r="A1780" s="56">
        <f t="shared" si="454"/>
        <v>1780</v>
      </c>
      <c r="B1780" s="55">
        <f t="shared" si="455"/>
        <v>1740</v>
      </c>
      <c r="C1780" s="59" t="s">
        <v>3989</v>
      </c>
      <c r="D1780" s="59" t="s">
        <v>3043</v>
      </c>
      <c r="E1780" s="65" t="s">
        <v>2566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4241</v>
      </c>
      <c r="L1780" s="67" t="s">
        <v>18</v>
      </c>
      <c r="M1780" s="63" t="s">
        <v>1152</v>
      </c>
      <c r="N1780" s="13"/>
      <c r="O1780"/>
      <c r="P1780" t="str">
        <f t="shared" ref="P1780:P1795" si="457">IF(E1780=F1780,"","NOT EQUAL")</f>
        <v>NOT EQUAL</v>
      </c>
      <c r="Q1780" t="str">
        <f>IF(ISNA(VLOOKUP(AC1780,#REF!,1)),"//","")</f>
        <v/>
      </c>
      <c r="R1780"/>
      <c r="S1780" s="43">
        <f t="shared" si="447"/>
        <v>558</v>
      </c>
      <c r="T1780" s="92" t="s">
        <v>2431</v>
      </c>
      <c r="U1780" s="70" t="s">
        <v>2431</v>
      </c>
      <c r="V1780" s="70" t="s">
        <v>2937</v>
      </c>
      <c r="W1780" s="44" t="str">
        <f t="shared" si="448"/>
        <v/>
      </c>
      <c r="X1780" s="25" t="str">
        <f t="shared" si="449"/>
        <v>ALPHA</v>
      </c>
      <c r="Y1780" s="1">
        <f t="shared" si="450"/>
        <v>1740</v>
      </c>
      <c r="Z1780" t="str">
        <f t="shared" si="451"/>
        <v>ITM_AIM</v>
      </c>
      <c r="AA1780" s="158" t="str">
        <f>IF(ISNA(VLOOKUP(X1780,Sheet2!J:J,1,0)),"//","")</f>
        <v/>
      </c>
      <c r="AC1780" s="108" t="str">
        <f t="shared" si="452"/>
        <v/>
      </c>
      <c r="AD1780" t="b">
        <f t="shared" si="453"/>
        <v>0</v>
      </c>
    </row>
    <row r="1781" spans="1:30">
      <c r="A1781" s="56">
        <f t="shared" si="454"/>
        <v>1781</v>
      </c>
      <c r="B1781" s="55">
        <f t="shared" si="455"/>
        <v>1741</v>
      </c>
      <c r="C1781" s="59" t="s">
        <v>3990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4077</v>
      </c>
      <c r="L1781" s="67"/>
      <c r="M1781" s="63" t="s">
        <v>3676</v>
      </c>
      <c r="N1781" s="13"/>
      <c r="O1781"/>
      <c r="P1781" t="str">
        <f t="shared" si="457"/>
        <v/>
      </c>
      <c r="Q1781" t="str">
        <f>IF(ISNA(VLOOKUP(AC1781,#REF!,1)),"//","")</f>
        <v/>
      </c>
      <c r="R1781"/>
      <c r="S1781" s="43">
        <f t="shared" si="447"/>
        <v>559</v>
      </c>
      <c r="T1781" s="92"/>
      <c r="U1781" s="70" t="s">
        <v>2823</v>
      </c>
      <c r="V1781" s="70" t="s">
        <v>4239</v>
      </c>
      <c r="W1781" s="44" t="str">
        <f t="shared" si="448"/>
        <v>".D"</v>
      </c>
      <c r="X1781" s="25" t="str">
        <f t="shared" si="449"/>
        <v>DOTD</v>
      </c>
      <c r="Y1781" s="1">
        <f t="shared" si="450"/>
        <v>1741</v>
      </c>
      <c r="Z1781" t="str">
        <f t="shared" si="451"/>
        <v>ITM_dotD</v>
      </c>
      <c r="AA1781" s="158" t="str">
        <f>IF(ISNA(VLOOKUP(X1781,Sheet2!J:J,1,0)),"//","")</f>
        <v/>
      </c>
      <c r="AC1781" s="108" t="str">
        <f t="shared" si="452"/>
        <v>.D</v>
      </c>
      <c r="AD1781" t="b">
        <f t="shared" si="453"/>
        <v>0</v>
      </c>
    </row>
    <row r="1782" spans="1:30">
      <c r="A1782" s="56">
        <f t="shared" si="454"/>
        <v>1782</v>
      </c>
      <c r="B1782" s="55">
        <f t="shared" si="455"/>
        <v>1742</v>
      </c>
      <c r="C1782" s="59" t="s">
        <v>3991</v>
      </c>
      <c r="D1782" s="59" t="s">
        <v>3043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4241</v>
      </c>
      <c r="L1782" s="59"/>
      <c r="M1782" s="63" t="s">
        <v>2321</v>
      </c>
      <c r="N1782" s="13"/>
      <c r="O1782"/>
      <c r="P1782" t="str">
        <f t="shared" si="457"/>
        <v/>
      </c>
      <c r="Q1782" t="str">
        <f>IF(ISNA(VLOOKUP(AC1782,#REF!,1)),"//","")</f>
        <v/>
      </c>
      <c r="R1782"/>
      <c r="S1782" s="43">
        <f t="shared" si="447"/>
        <v>560</v>
      </c>
      <c r="T1782" s="92" t="s">
        <v>2431</v>
      </c>
      <c r="U1782" s="70" t="s">
        <v>2431</v>
      </c>
      <c r="V1782" s="70" t="s">
        <v>2431</v>
      </c>
      <c r="W1782" s="44" t="str">
        <f t="shared" si="448"/>
        <v>"SHOW"</v>
      </c>
      <c r="X1782" s="25" t="str">
        <f t="shared" si="449"/>
        <v>SHOW</v>
      </c>
      <c r="Y1782" s="1">
        <f t="shared" si="450"/>
        <v>1742</v>
      </c>
      <c r="Z1782" t="str">
        <f t="shared" si="451"/>
        <v>ITM_SHOW</v>
      </c>
      <c r="AA1782" s="158" t="str">
        <f>IF(ISNA(VLOOKUP(X1782,Sheet2!J:J,1,0)),"//","")</f>
        <v>//</v>
      </c>
      <c r="AC1782" s="108" t="str">
        <f t="shared" si="452"/>
        <v>SHOW</v>
      </c>
      <c r="AD1782" t="b">
        <f t="shared" si="453"/>
        <v>1</v>
      </c>
    </row>
    <row r="1783" spans="1:30">
      <c r="A1783" s="56">
        <f t="shared" si="454"/>
        <v>1783</v>
      </c>
      <c r="B1783" s="55">
        <f t="shared" si="455"/>
        <v>1743</v>
      </c>
      <c r="C1783" s="59" t="s">
        <v>4063</v>
      </c>
      <c r="D1783" s="160" t="s">
        <v>5055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4077</v>
      </c>
      <c r="L1783" s="67"/>
      <c r="M1783" s="63" t="s">
        <v>2322</v>
      </c>
      <c r="N1783" s="13"/>
      <c r="O1783"/>
      <c r="P1783" t="str">
        <f t="shared" si="457"/>
        <v/>
      </c>
      <c r="Q1783" t="str">
        <f>IF(ISNA(VLOOKUP(AC1783,#REF!,1)),"//","")</f>
        <v/>
      </c>
      <c r="R1783"/>
      <c r="S1783" s="43">
        <f t="shared" si="447"/>
        <v>561</v>
      </c>
      <c r="T1783" s="92" t="s">
        <v>2431</v>
      </c>
      <c r="U1783" s="70" t="s">
        <v>2431</v>
      </c>
      <c r="V1783" s="70" t="s">
        <v>2431</v>
      </c>
      <c r="W1783" s="44" t="str">
        <f t="shared" si="448"/>
        <v>"SYSTEM"</v>
      </c>
      <c r="X1783" s="25" t="str">
        <f t="shared" si="449"/>
        <v>SYSTEM</v>
      </c>
      <c r="Y1783" s="1">
        <f t="shared" si="450"/>
        <v>1743</v>
      </c>
      <c r="Z1783" t="str">
        <f t="shared" si="451"/>
        <v>ITM_SYSTEM</v>
      </c>
      <c r="AA1783" s="158" t="str">
        <f>IF(ISNA(VLOOKUP(X1783,Sheet2!J:J,1,0)),"//","")</f>
        <v>//</v>
      </c>
      <c r="AC1783" s="108" t="str">
        <f t="shared" si="452"/>
        <v>SYSTEM</v>
      </c>
      <c r="AD1783" t="b">
        <f t="shared" si="453"/>
        <v>1</v>
      </c>
    </row>
    <row r="1784" spans="1:30">
      <c r="A1784" s="56">
        <f t="shared" si="454"/>
        <v>1784</v>
      </c>
      <c r="B1784" s="55">
        <f t="shared" si="455"/>
        <v>1744</v>
      </c>
      <c r="C1784" s="59" t="s">
        <v>3992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4241</v>
      </c>
      <c r="L1784" s="67"/>
      <c r="M1784" s="63" t="s">
        <v>2323</v>
      </c>
      <c r="N1784" s="13"/>
      <c r="O1784"/>
      <c r="P1784" t="str">
        <f t="shared" si="457"/>
        <v/>
      </c>
      <c r="Q1784" t="str">
        <f>IF(ISNA(VLOOKUP(AC1784,#REF!,1)),"//","")</f>
        <v/>
      </c>
      <c r="R1784"/>
      <c r="S1784" s="43">
        <f t="shared" si="447"/>
        <v>562</v>
      </c>
      <c r="T1784" s="92" t="s">
        <v>2888</v>
      </c>
      <c r="U1784" s="70" t="s">
        <v>2431</v>
      </c>
      <c r="V1784" s="70" t="s">
        <v>2431</v>
      </c>
      <c r="W1784" s="44" t="str">
        <f t="shared" si="448"/>
        <v>"D.MS" STD_RIGHT_ARROW "D"</v>
      </c>
      <c r="X1784" s="25" t="str">
        <f t="shared" si="449"/>
        <v>D.MS&gt;D</v>
      </c>
      <c r="Y1784" s="1">
        <f t="shared" si="450"/>
        <v>1744</v>
      </c>
      <c r="Z1784" t="str">
        <f t="shared" si="451"/>
        <v>ITM_DMStoD</v>
      </c>
      <c r="AA1784" s="158" t="str">
        <f>IF(ISNA(VLOOKUP(X1784,Sheet2!J:J,1,0)),"//","")</f>
        <v>//</v>
      </c>
      <c r="AC1784" s="108" t="str">
        <f t="shared" si="452"/>
        <v>D.MS&gt;D</v>
      </c>
      <c r="AD1784" t="b">
        <f t="shared" si="453"/>
        <v>1</v>
      </c>
    </row>
    <row r="1785" spans="1:30">
      <c r="A1785" s="56">
        <f t="shared" si="454"/>
        <v>1785</v>
      </c>
      <c r="B1785" s="55">
        <f t="shared" si="455"/>
        <v>1745</v>
      </c>
      <c r="C1785" s="59" t="s">
        <v>5056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4241</v>
      </c>
      <c r="L1785" s="67"/>
      <c r="M1785" s="63" t="s">
        <v>2324</v>
      </c>
      <c r="N1785" s="13"/>
      <c r="O1785"/>
      <c r="P1785" t="str">
        <f t="shared" si="457"/>
        <v>NOT EQUAL</v>
      </c>
      <c r="Q1785" t="str">
        <f>IF(ISNA(VLOOKUP(AC1785,#REF!,1)),"//","")</f>
        <v/>
      </c>
      <c r="R1785"/>
      <c r="S1785" s="43">
        <f t="shared" si="447"/>
        <v>562</v>
      </c>
      <c r="T1785" s="92" t="s">
        <v>2431</v>
      </c>
      <c r="U1785" s="70" t="s">
        <v>2817</v>
      </c>
      <c r="V1785" s="70" t="s">
        <v>2431</v>
      </c>
      <c r="W1785" s="44" t="str">
        <f t="shared" si="448"/>
        <v/>
      </c>
      <c r="X1785" s="25" t="str">
        <f t="shared" si="449"/>
        <v/>
      </c>
      <c r="Y1785" s="1">
        <f t="shared" si="450"/>
        <v>1745</v>
      </c>
      <c r="Z1785" t="str">
        <f t="shared" si="451"/>
        <v>ITM_VANGLE</v>
      </c>
      <c r="AA1785" s="158" t="str">
        <f>IF(ISNA(VLOOKUP(X1785,Sheet2!J:J,1,0)),"//","")</f>
        <v/>
      </c>
      <c r="AC1785" s="108" t="str">
        <f t="shared" si="452"/>
        <v/>
      </c>
      <c r="AD1785" t="b">
        <f t="shared" si="453"/>
        <v>1</v>
      </c>
    </row>
    <row r="1786" spans="1:30">
      <c r="A1786" s="56">
        <f t="shared" si="454"/>
        <v>1786</v>
      </c>
      <c r="B1786" s="55">
        <f t="shared" si="455"/>
        <v>1746</v>
      </c>
      <c r="C1786" s="59" t="s">
        <v>3993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4241</v>
      </c>
      <c r="L1786" s="67"/>
      <c r="M1786" s="63" t="s">
        <v>2339</v>
      </c>
      <c r="N1786" s="13"/>
      <c r="O1786"/>
      <c r="P1786" t="str">
        <f t="shared" si="457"/>
        <v/>
      </c>
      <c r="Q1786" t="str">
        <f>IF(ISNA(VLOOKUP(AC1786,#REF!,1)),"//","")</f>
        <v/>
      </c>
      <c r="R1786"/>
      <c r="S1786" s="43">
        <f t="shared" si="447"/>
        <v>563</v>
      </c>
      <c r="T1786" s="92" t="s">
        <v>2894</v>
      </c>
      <c r="U1786" s="70" t="s">
        <v>2431</v>
      </c>
      <c r="V1786" s="70" t="s">
        <v>2827</v>
      </c>
      <c r="W1786" s="44" t="str">
        <f t="shared" si="448"/>
        <v>STD_X_BAR STD_SUB_H</v>
      </c>
      <c r="X1786" s="25" t="str">
        <f t="shared" si="449"/>
        <v>X_HARM</v>
      </c>
      <c r="Y1786" s="1">
        <f t="shared" si="450"/>
        <v>1746</v>
      </c>
      <c r="Z1786" t="str">
        <f t="shared" si="451"/>
        <v>ITM_XH</v>
      </c>
      <c r="AA1786" s="158" t="str">
        <f>IF(ISNA(VLOOKUP(X1786,Sheet2!J:J,1,0)),"//","")</f>
        <v>//</v>
      </c>
      <c r="AC1786" s="108" t="str">
        <f t="shared" si="452"/>
        <v>X_H</v>
      </c>
      <c r="AD1786" t="b">
        <f t="shared" si="453"/>
        <v>0</v>
      </c>
    </row>
    <row r="1787" spans="1:30">
      <c r="A1787" s="56">
        <f t="shared" si="454"/>
        <v>1787</v>
      </c>
      <c r="B1787" s="55">
        <f t="shared" si="455"/>
        <v>1747</v>
      </c>
      <c r="C1787" s="59" t="s">
        <v>3994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4241</v>
      </c>
      <c r="L1787" s="67"/>
      <c r="M1787" s="63" t="s">
        <v>2340</v>
      </c>
      <c r="N1787" s="13"/>
      <c r="O1787"/>
      <c r="P1787" t="str">
        <f t="shared" si="457"/>
        <v/>
      </c>
      <c r="Q1787" t="str">
        <f>IF(ISNA(VLOOKUP(AC1787,#REF!,1)),"//","")</f>
        <v/>
      </c>
      <c r="R1787"/>
      <c r="S1787" s="43">
        <f t="shared" si="447"/>
        <v>564</v>
      </c>
      <c r="T1787" s="92" t="s">
        <v>2894</v>
      </c>
      <c r="U1787" s="70" t="s">
        <v>2431</v>
      </c>
      <c r="V1787" s="70" t="s">
        <v>2828</v>
      </c>
      <c r="W1787" s="44" t="str">
        <f t="shared" si="448"/>
        <v>STD_X_BAR STD_SUB_R STD_SUB_M STD_SUB_S</v>
      </c>
      <c r="X1787" s="25" t="str">
        <f t="shared" si="449"/>
        <v>X_RMS</v>
      </c>
      <c r="Y1787" s="1">
        <f t="shared" si="450"/>
        <v>1747</v>
      </c>
      <c r="Z1787" t="str">
        <f t="shared" si="451"/>
        <v>ITM_XRMS</v>
      </c>
      <c r="AA1787" s="158" t="str">
        <f>IF(ISNA(VLOOKUP(X1787,Sheet2!J:J,1,0)),"//","")</f>
        <v>//</v>
      </c>
      <c r="AC1787" s="108" t="str">
        <f t="shared" si="452"/>
        <v>X_RMS</v>
      </c>
      <c r="AD1787" t="b">
        <f t="shared" si="453"/>
        <v>1</v>
      </c>
    </row>
    <row r="1788" spans="1:30">
      <c r="A1788" s="56">
        <f t="shared" si="454"/>
        <v>1788</v>
      </c>
      <c r="B1788" s="55">
        <f t="shared" si="455"/>
        <v>1748</v>
      </c>
      <c r="C1788" s="59" t="s">
        <v>3742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4241</v>
      </c>
      <c r="L1788" s="67"/>
      <c r="M1788" s="63" t="s">
        <v>2358</v>
      </c>
      <c r="N1788" s="13"/>
      <c r="O1788"/>
      <c r="P1788" t="str">
        <f t="shared" si="457"/>
        <v/>
      </c>
      <c r="Q1788" t="str">
        <f>IF(ISNA(VLOOKUP(AC1788,#REF!,1)),"//","")</f>
        <v/>
      </c>
      <c r="R1788"/>
      <c r="S1788" s="43">
        <f t="shared" si="447"/>
        <v>564</v>
      </c>
      <c r="T1788" s="92" t="s">
        <v>2431</v>
      </c>
      <c r="U1788" s="70" t="s">
        <v>2817</v>
      </c>
      <c r="V1788" s="70" t="s">
        <v>2431</v>
      </c>
      <c r="W1788" s="44" t="str">
        <f t="shared" si="448"/>
        <v/>
      </c>
      <c r="X1788" s="25" t="str">
        <f t="shared" si="449"/>
        <v/>
      </c>
      <c r="Y1788" s="1">
        <f t="shared" si="450"/>
        <v>1748</v>
      </c>
      <c r="Z1788" t="str">
        <f t="shared" si="451"/>
        <v>ITM_ACOS</v>
      </c>
      <c r="AA1788" s="158" t="str">
        <f>IF(ISNA(VLOOKUP(X1788,Sheet2!J:J,1,0)),"//","")</f>
        <v/>
      </c>
      <c r="AC1788" s="108" t="str">
        <f t="shared" si="452"/>
        <v/>
      </c>
      <c r="AD1788" t="b">
        <f t="shared" si="453"/>
        <v>1</v>
      </c>
    </row>
    <row r="1789" spans="1:30">
      <c r="A1789" s="56">
        <f t="shared" si="454"/>
        <v>1789</v>
      </c>
      <c r="B1789" s="55">
        <f t="shared" si="455"/>
        <v>1749</v>
      </c>
      <c r="C1789" s="59" t="s">
        <v>3744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4241</v>
      </c>
      <c r="L1789" s="67"/>
      <c r="M1789" s="63" t="s">
        <v>2359</v>
      </c>
      <c r="N1789" s="13"/>
      <c r="O1789"/>
      <c r="P1789" t="str">
        <f t="shared" si="457"/>
        <v/>
      </c>
      <c r="Q1789" t="str">
        <f>IF(ISNA(VLOOKUP(AC1789,#REF!,1)),"//","")</f>
        <v/>
      </c>
      <c r="R1789"/>
      <c r="S1789" s="43">
        <f t="shared" si="447"/>
        <v>564</v>
      </c>
      <c r="T1789" s="92" t="s">
        <v>2431</v>
      </c>
      <c r="U1789" s="70" t="s">
        <v>2817</v>
      </c>
      <c r="V1789" s="70" t="s">
        <v>2431</v>
      </c>
      <c r="W1789" s="44" t="str">
        <f t="shared" si="448"/>
        <v/>
      </c>
      <c r="X1789" s="25" t="str">
        <f t="shared" si="449"/>
        <v/>
      </c>
      <c r="Y1789" s="1">
        <f t="shared" si="450"/>
        <v>1749</v>
      </c>
      <c r="Z1789" t="str">
        <f t="shared" si="451"/>
        <v>ITM_ASIN</v>
      </c>
      <c r="AA1789" s="158" t="str">
        <f>IF(ISNA(VLOOKUP(X1789,Sheet2!J:J,1,0)),"//","")</f>
        <v/>
      </c>
      <c r="AC1789" s="108" t="str">
        <f t="shared" si="452"/>
        <v/>
      </c>
      <c r="AD1789" t="b">
        <f t="shared" si="453"/>
        <v>1</v>
      </c>
    </row>
    <row r="1790" spans="1:30">
      <c r="A1790" s="56">
        <f t="shared" si="454"/>
        <v>1790</v>
      </c>
      <c r="B1790" s="55">
        <f t="shared" si="455"/>
        <v>1750</v>
      </c>
      <c r="C1790" s="59" t="s">
        <v>3746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4241</v>
      </c>
      <c r="L1790" s="67"/>
      <c r="M1790" s="63" t="s">
        <v>2360</v>
      </c>
      <c r="N1790" s="13"/>
      <c r="O1790"/>
      <c r="P1790" t="str">
        <f t="shared" si="457"/>
        <v/>
      </c>
      <c r="Q1790" t="str">
        <f>IF(ISNA(VLOOKUP(AC1790,#REF!,1)),"//","")</f>
        <v/>
      </c>
      <c r="R1790"/>
      <c r="S1790" s="43">
        <f t="shared" si="447"/>
        <v>564</v>
      </c>
      <c r="T1790" s="92" t="s">
        <v>2431</v>
      </c>
      <c r="U1790" s="70" t="s">
        <v>2817</v>
      </c>
      <c r="V1790" s="70" t="s">
        <v>2431</v>
      </c>
      <c r="W1790" s="44" t="str">
        <f t="shared" si="448"/>
        <v/>
      </c>
      <c r="X1790" s="25" t="str">
        <f t="shared" si="449"/>
        <v/>
      </c>
      <c r="Y1790" s="1">
        <f t="shared" si="450"/>
        <v>1750</v>
      </c>
      <c r="Z1790" t="str">
        <f t="shared" si="451"/>
        <v>ITM_ATAN</v>
      </c>
      <c r="AA1790" s="158" t="str">
        <f>IF(ISNA(VLOOKUP(X1790,Sheet2!J:J,1,0)),"//","")</f>
        <v/>
      </c>
      <c r="AC1790" s="108" t="str">
        <f t="shared" si="452"/>
        <v/>
      </c>
      <c r="AD1790" t="b">
        <f t="shared" si="453"/>
        <v>1</v>
      </c>
    </row>
    <row r="1791" spans="1:30">
      <c r="A1791" s="56">
        <f t="shared" si="454"/>
        <v>1791</v>
      </c>
      <c r="B1791" s="55">
        <f t="shared" si="455"/>
        <v>1751</v>
      </c>
      <c r="C1791" s="62" t="s">
        <v>4970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4241</v>
      </c>
      <c r="L1791" s="67"/>
      <c r="M1791" s="63" t="s">
        <v>2361</v>
      </c>
      <c r="N1791" s="13"/>
      <c r="O1791"/>
      <c r="P1791" t="str">
        <f t="shared" si="457"/>
        <v/>
      </c>
      <c r="Q1791" t="str">
        <f>IF(ISNA(VLOOKUP(AC1791,#REF!,1)),"//","")</f>
        <v/>
      </c>
      <c r="R1791"/>
      <c r="S1791" s="43">
        <f t="shared" si="447"/>
        <v>565</v>
      </c>
      <c r="T1791" s="92" t="s">
        <v>2889</v>
      </c>
      <c r="U1791" s="70" t="s">
        <v>2431</v>
      </c>
      <c r="V1791" s="70" t="s">
        <v>2431</v>
      </c>
      <c r="W1791" s="44" t="str">
        <f t="shared" si="448"/>
        <v>"DET"</v>
      </c>
      <c r="X1791" s="25" t="str">
        <f t="shared" si="449"/>
        <v>DET</v>
      </c>
      <c r="Y1791" s="1">
        <f t="shared" si="450"/>
        <v>1751</v>
      </c>
      <c r="Z1791" t="str">
        <f t="shared" si="451"/>
        <v>ITM_DET</v>
      </c>
      <c r="AA1791" s="158" t="str">
        <f>IF(ISNA(VLOOKUP(X1791,Sheet2!J:J,1,0)),"//","")</f>
        <v>//</v>
      </c>
      <c r="AC1791" s="108" t="str">
        <f t="shared" si="452"/>
        <v>DET</v>
      </c>
      <c r="AD1791" t="b">
        <f t="shared" si="453"/>
        <v>1</v>
      </c>
    </row>
    <row r="1792" spans="1:30">
      <c r="A1792" s="56">
        <f t="shared" si="454"/>
        <v>1792</v>
      </c>
      <c r="B1792" s="55">
        <f t="shared" si="455"/>
        <v>1752</v>
      </c>
      <c r="C1792" s="62" t="s">
        <v>4972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4241</v>
      </c>
      <c r="L1792" s="67"/>
      <c r="M1792" s="63" t="s">
        <v>2362</v>
      </c>
      <c r="N1792" s="13"/>
      <c r="O1792"/>
      <c r="P1792" t="str">
        <f t="shared" si="457"/>
        <v/>
      </c>
      <c r="Q1792" t="str">
        <f>IF(ISNA(VLOOKUP(AC1792,#REF!,1)),"//","")</f>
        <v/>
      </c>
      <c r="R1792"/>
      <c r="S1792" s="43">
        <f t="shared" si="447"/>
        <v>566</v>
      </c>
      <c r="T1792" s="92" t="s">
        <v>2889</v>
      </c>
      <c r="U1792" s="70" t="s">
        <v>2431</v>
      </c>
      <c r="V1792" s="70" t="s">
        <v>2431</v>
      </c>
      <c r="W1792" s="44" t="str">
        <f t="shared" si="448"/>
        <v>"INVRT"</v>
      </c>
      <c r="X1792" s="25" t="str">
        <f t="shared" si="449"/>
        <v>INVRT</v>
      </c>
      <c r="Y1792" s="1">
        <f t="shared" si="450"/>
        <v>1752</v>
      </c>
      <c r="Z1792" t="str">
        <f t="shared" si="451"/>
        <v>ITM_INVRT</v>
      </c>
      <c r="AA1792" s="158" t="str">
        <f>IF(ISNA(VLOOKUP(X1792,Sheet2!J:J,1,0)),"//","")</f>
        <v>//</v>
      </c>
      <c r="AC1792" s="108" t="str">
        <f t="shared" si="452"/>
        <v>INVRT</v>
      </c>
      <c r="AD1792" t="b">
        <f t="shared" si="453"/>
        <v>1</v>
      </c>
    </row>
    <row r="1793" spans="1:30">
      <c r="A1793" s="56">
        <f t="shared" si="454"/>
        <v>1793</v>
      </c>
      <c r="B1793" s="55">
        <f t="shared" si="455"/>
        <v>1753</v>
      </c>
      <c r="C1793" s="62" t="s">
        <v>4971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4241</v>
      </c>
      <c r="L1793" s="67"/>
      <c r="M1793" s="63" t="s">
        <v>2363</v>
      </c>
      <c r="N1793" s="13"/>
      <c r="O1793"/>
      <c r="P1793" t="str">
        <f t="shared" si="457"/>
        <v/>
      </c>
      <c r="Q1793" t="str">
        <f>IF(ISNA(VLOOKUP(AC1793,#REF!,1)),"//","")</f>
        <v/>
      </c>
      <c r="R1793"/>
      <c r="S1793" s="43">
        <f t="shared" si="447"/>
        <v>567</v>
      </c>
      <c r="T1793" s="92" t="s">
        <v>2889</v>
      </c>
      <c r="U1793" s="70" t="s">
        <v>2431</v>
      </c>
      <c r="V1793" s="70" t="s">
        <v>2431</v>
      </c>
      <c r="W1793" s="44" t="str">
        <f t="shared" si="448"/>
        <v>"TRANS"</v>
      </c>
      <c r="X1793" s="25" t="str">
        <f t="shared" si="449"/>
        <v>TRANS</v>
      </c>
      <c r="Y1793" s="1">
        <f t="shared" si="450"/>
        <v>1753</v>
      </c>
      <c r="Z1793" t="str">
        <f t="shared" si="451"/>
        <v>ITM_TRANS</v>
      </c>
      <c r="AA1793" s="158" t="str">
        <f>IF(ISNA(VLOOKUP(X1793,Sheet2!J:J,1,0)),"//","")</f>
        <v>//</v>
      </c>
      <c r="AC1793" s="108" t="str">
        <f t="shared" si="452"/>
        <v>TRANS</v>
      </c>
      <c r="AD1793" t="b">
        <f t="shared" si="453"/>
        <v>1</v>
      </c>
    </row>
    <row r="1794" spans="1:30">
      <c r="A1794" s="56">
        <f t="shared" si="454"/>
        <v>1794</v>
      </c>
      <c r="B1794" s="55">
        <f t="shared" si="455"/>
        <v>1754</v>
      </c>
      <c r="C1794" s="59" t="s">
        <v>4057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4241</v>
      </c>
      <c r="L1794" s="67"/>
      <c r="M1794" s="63" t="s">
        <v>2364</v>
      </c>
      <c r="N1794" s="13"/>
      <c r="O1794"/>
      <c r="P1794" t="str">
        <f t="shared" si="457"/>
        <v/>
      </c>
      <c r="Q1794" t="str">
        <f>IF(ISNA(VLOOKUP(AC1794,#REF!,1)),"//","")</f>
        <v/>
      </c>
      <c r="R1794"/>
      <c r="S1794" s="43">
        <f t="shared" si="447"/>
        <v>567</v>
      </c>
      <c r="T1794" s="92" t="s">
        <v>2431</v>
      </c>
      <c r="U1794" s="70" t="s">
        <v>2817</v>
      </c>
      <c r="V1794" s="70" t="s">
        <v>2431</v>
      </c>
      <c r="W1794" s="44" t="str">
        <f t="shared" si="448"/>
        <v/>
      </c>
      <c r="X1794" s="25" t="str">
        <f t="shared" si="449"/>
        <v/>
      </c>
      <c r="Y1794" s="1">
        <f t="shared" si="450"/>
        <v>1754</v>
      </c>
      <c r="Z1794" t="str">
        <f t="shared" si="451"/>
        <v>ITM_XIN</v>
      </c>
      <c r="AA1794" s="158" t="str">
        <f>IF(ISNA(VLOOKUP(X1794,Sheet2!J:J,1,0)),"//","")</f>
        <v/>
      </c>
      <c r="AC1794" s="108" t="str">
        <f t="shared" si="452"/>
        <v/>
      </c>
      <c r="AD1794" t="b">
        <f t="shared" si="453"/>
        <v>1</v>
      </c>
    </row>
    <row r="1795" spans="1:30">
      <c r="A1795" s="56">
        <f t="shared" si="454"/>
        <v>1795</v>
      </c>
      <c r="B1795" s="55">
        <f t="shared" si="455"/>
        <v>1755</v>
      </c>
      <c r="C1795" s="59" t="s">
        <v>4057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4241</v>
      </c>
      <c r="L1795" s="67"/>
      <c r="M1795" s="63" t="s">
        <v>2365</v>
      </c>
      <c r="N1795" s="13"/>
      <c r="O1795"/>
      <c r="P1795" t="str">
        <f t="shared" si="457"/>
        <v/>
      </c>
      <c r="Q1795" t="str">
        <f>IF(ISNA(VLOOKUP(AC1795,#REF!,1)),"//","")</f>
        <v/>
      </c>
      <c r="R1795"/>
      <c r="S1795" s="43">
        <f t="shared" si="447"/>
        <v>567</v>
      </c>
      <c r="T1795" s="92"/>
      <c r="U1795" s="70" t="s">
        <v>2817</v>
      </c>
      <c r="V1795" s="70"/>
      <c r="W1795" s="44" t="str">
        <f t="shared" si="448"/>
        <v/>
      </c>
      <c r="X1795" s="25" t="str">
        <f t="shared" si="449"/>
        <v/>
      </c>
      <c r="Y1795" s="1">
        <f t="shared" si="450"/>
        <v>1755</v>
      </c>
      <c r="Z1795" t="str">
        <f t="shared" si="451"/>
        <v>ITM_XOUT</v>
      </c>
      <c r="AA1795" s="158" t="str">
        <f>IF(ISNA(VLOOKUP(X1795,Sheet2!J:J,1,0)),"//","")</f>
        <v/>
      </c>
      <c r="AC1795" s="108" t="str">
        <f t="shared" si="452"/>
        <v/>
      </c>
      <c r="AD1795" t="b">
        <f t="shared" si="453"/>
        <v>1</v>
      </c>
    </row>
    <row r="1796" spans="1:30" s="17" customFormat="1">
      <c r="A1796" s="56">
        <f t="shared" si="454"/>
        <v>1796</v>
      </c>
      <c r="B1796" s="55">
        <f t="shared" si="455"/>
        <v>1756</v>
      </c>
      <c r="C1796" s="208" t="s">
        <v>4748</v>
      </c>
      <c r="D1796" s="168" t="s">
        <v>4807</v>
      </c>
      <c r="E1796" s="228" t="s">
        <v>533</v>
      </c>
      <c r="F1796" s="169" t="s">
        <v>4761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4241</v>
      </c>
      <c r="M1796" s="170" t="s">
        <v>4860</v>
      </c>
      <c r="N1796" s="16"/>
      <c r="P1796" s="17" t="str">
        <f t="shared" ref="P1796:P1797" si="458">IF(E1796=F1796,"","NOT EQUAL")</f>
        <v>NOT EQUAL</v>
      </c>
      <c r="Q1796" s="17" t="str">
        <f>IF(ISNA(VLOOKUP(AC1796,#REF!,1)),"//","")</f>
        <v/>
      </c>
      <c r="S1796" s="43">
        <f t="shared" si="447"/>
        <v>567</v>
      </c>
      <c r="T1796" s="108" t="s">
        <v>2431</v>
      </c>
      <c r="U1796" s="115" t="s">
        <v>2431</v>
      </c>
      <c r="V1796" s="115" t="s">
        <v>2431</v>
      </c>
      <c r="W1796" s="44" t="str">
        <f t="shared" si="448"/>
        <v/>
      </c>
      <c r="X1796" s="25" t="str">
        <f t="shared" si="449"/>
        <v/>
      </c>
      <c r="Y1796" s="1">
        <f t="shared" si="450"/>
        <v>1756</v>
      </c>
      <c r="Z1796" t="str">
        <f t="shared" si="451"/>
        <v>ITM_PLOT_CENTRL</v>
      </c>
      <c r="AA1796" s="158" t="str">
        <f>IF(ISNA(VLOOKUP(X1796,Sheet2!J:J,1,0)),"//","")</f>
        <v/>
      </c>
      <c r="AC1796" s="108" t="str">
        <f t="shared" si="452"/>
        <v/>
      </c>
      <c r="AD1796" t="b">
        <f t="shared" si="453"/>
        <v>1</v>
      </c>
    </row>
    <row r="1797" spans="1:30">
      <c r="A1797" s="56">
        <f t="shared" si="454"/>
        <v>1797</v>
      </c>
      <c r="B1797" s="55">
        <f t="shared" si="455"/>
        <v>1757</v>
      </c>
      <c r="C1797" s="97" t="s">
        <v>5087</v>
      </c>
      <c r="D1797" s="97" t="s">
        <v>7</v>
      </c>
      <c r="E1797" s="228" t="s">
        <v>533</v>
      </c>
      <c r="F1797" s="100" t="s">
        <v>5088</v>
      </c>
      <c r="G1797" s="104">
        <v>0</v>
      </c>
      <c r="H1797" s="104">
        <v>99</v>
      </c>
      <c r="I1797" s="182" t="s">
        <v>1</v>
      </c>
      <c r="J1797" s="98" t="s">
        <v>1549</v>
      </c>
      <c r="K1797" s="100" t="s">
        <v>4241</v>
      </c>
      <c r="L1797" s="97"/>
      <c r="M1797" s="102" t="s">
        <v>5089</v>
      </c>
      <c r="N1797" s="102"/>
      <c r="O1797"/>
      <c r="P1797" t="str">
        <f t="shared" si="458"/>
        <v>NOT EQUAL</v>
      </c>
      <c r="Q1797" t="str">
        <f>IF(ISNA(VLOOKUP(AC1797,#REF!,1)),"//","")</f>
        <v/>
      </c>
      <c r="R1797"/>
      <c r="S1797" s="43">
        <f t="shared" si="447"/>
        <v>567</v>
      </c>
      <c r="T1797" s="92" t="s">
        <v>2942</v>
      </c>
      <c r="U1797" s="70" t="s">
        <v>2431</v>
      </c>
      <c r="V1797" s="70" t="s">
        <v>2431</v>
      </c>
      <c r="W1797" s="44" t="str">
        <f t="shared" si="448"/>
        <v/>
      </c>
      <c r="X1797" s="25" t="str">
        <f t="shared" si="449"/>
        <v/>
      </c>
      <c r="Y1797" s="1">
        <f t="shared" si="450"/>
        <v>1757</v>
      </c>
      <c r="Z1797" t="str">
        <f t="shared" si="451"/>
        <v>ITM_HIDE</v>
      </c>
      <c r="AA1797" s="158" t="str">
        <f>IF(ISNA(VLOOKUP(X1797,Sheet2!J:J,1,0)),"//","")</f>
        <v/>
      </c>
      <c r="AC1797" s="108" t="str">
        <f t="shared" si="452"/>
        <v/>
      </c>
      <c r="AD1797" t="b">
        <f t="shared" si="453"/>
        <v>1</v>
      </c>
    </row>
    <row r="1798" spans="1:30" s="17" customFormat="1">
      <c r="A1798" s="56">
        <f t="shared" si="454"/>
        <v>1798</v>
      </c>
      <c r="B1798" s="55">
        <f t="shared" si="455"/>
        <v>1758</v>
      </c>
      <c r="C1798" s="168" t="s">
        <v>4759</v>
      </c>
      <c r="D1798" s="168" t="s">
        <v>7</v>
      </c>
      <c r="E1798" s="169" t="s">
        <v>4760</v>
      </c>
      <c r="F1798" s="169" t="s">
        <v>4760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4241</v>
      </c>
      <c r="M1798" s="170" t="s">
        <v>4766</v>
      </c>
      <c r="N1798" s="16"/>
      <c r="P1798" s="17" t="str">
        <f t="shared" ref="P1798:P1806" si="459">IF(E1798=F1798,"","NOT EQUAL")</f>
        <v/>
      </c>
      <c r="Q1798" s="17" t="str">
        <f>IF(ISNA(VLOOKUP(AC1798,#REF!,1)),"//","")</f>
        <v/>
      </c>
      <c r="S1798" s="43">
        <f t="shared" si="447"/>
        <v>567</v>
      </c>
      <c r="T1798" s="108" t="s">
        <v>2431</v>
      </c>
      <c r="U1798" s="115" t="s">
        <v>2431</v>
      </c>
      <c r="V1798" s="115" t="s">
        <v>2431</v>
      </c>
      <c r="W1798" s="44" t="str">
        <f t="shared" si="448"/>
        <v/>
      </c>
      <c r="X1798" s="25" t="str">
        <f t="shared" si="449"/>
        <v/>
      </c>
      <c r="Y1798" s="1">
        <f t="shared" si="450"/>
        <v>1758</v>
      </c>
      <c r="Z1798" t="str">
        <f t="shared" si="451"/>
        <v xml:space="preserve">ITM_SMI         </v>
      </c>
      <c r="AA1798" s="158" t="str">
        <f>IF(ISNA(VLOOKUP(X1798,Sheet2!J:J,1,0)),"//","")</f>
        <v/>
      </c>
      <c r="AC1798" s="108" t="str">
        <f t="shared" si="452"/>
        <v/>
      </c>
      <c r="AD1798" t="b">
        <f t="shared" si="453"/>
        <v>1</v>
      </c>
    </row>
    <row r="1799" spans="1:30" s="202" customFormat="1">
      <c r="A1799" s="56">
        <f t="shared" si="454"/>
        <v>1799</v>
      </c>
      <c r="B1799" s="55">
        <f t="shared" si="455"/>
        <v>1759</v>
      </c>
      <c r="C1799" s="198" t="s">
        <v>4748</v>
      </c>
      <c r="D1799" s="198" t="s">
        <v>4779</v>
      </c>
      <c r="E1799" s="228" t="s">
        <v>4857</v>
      </c>
      <c r="F1799" s="205" t="s">
        <v>4857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4241</v>
      </c>
      <c r="M1799" s="203" t="s">
        <v>4772</v>
      </c>
      <c r="N1799" s="203"/>
      <c r="P1799" s="202" t="str">
        <f t="shared" si="459"/>
        <v/>
      </c>
      <c r="Q1799" s="202" t="str">
        <f>IF(ISNA(VLOOKUP(AC1799,#REF!,1)),"//","")</f>
        <v/>
      </c>
      <c r="S1799" s="43">
        <f t="shared" ref="S1799:S1862" si="460">IF(X1799&lt;&gt;"",S1798+1,S1798)</f>
        <v>567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1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2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3">B1799</f>
        <v>1759</v>
      </c>
      <c r="Z1799" t="str">
        <f t="shared" ref="Z1799:Z1810" si="464">M1799</f>
        <v>ITM_PLOT_LR</v>
      </c>
      <c r="AA1799" s="158" t="str">
        <f>IF(ISNA(VLOOKUP(X1799,Sheet2!J:J,1,0)),"//","")</f>
        <v/>
      </c>
      <c r="AC1799" s="108" t="str">
        <f t="shared" ref="AC1799:AC1810" si="465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6">X1799=AC1799</f>
        <v>1</v>
      </c>
    </row>
    <row r="1800" spans="1:30" s="202" customFormat="1">
      <c r="A1800" s="56">
        <f t="shared" si="454"/>
        <v>1800</v>
      </c>
      <c r="B1800" s="55">
        <f t="shared" si="455"/>
        <v>1760</v>
      </c>
      <c r="C1800" s="198" t="s">
        <v>4748</v>
      </c>
      <c r="D1800" s="206" t="s">
        <v>4855</v>
      </c>
      <c r="E1800" s="228" t="s">
        <v>533</v>
      </c>
      <c r="F1800" s="228" t="s">
        <v>4780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4241</v>
      </c>
      <c r="M1800" s="203" t="s">
        <v>4859</v>
      </c>
      <c r="N1800" s="203"/>
      <c r="P1800" s="202" t="str">
        <f t="shared" si="459"/>
        <v>NOT EQUAL</v>
      </c>
      <c r="Q1800" s="202" t="str">
        <f>IF(ISNA(VLOOKUP(AC1800,#REF!,1)),"//","")</f>
        <v/>
      </c>
      <c r="S1800" s="43">
        <f t="shared" si="460"/>
        <v>567</v>
      </c>
      <c r="T1800" s="197" t="s">
        <v>2431</v>
      </c>
      <c r="U1800" s="204" t="s">
        <v>2431</v>
      </c>
      <c r="V1800" s="204" t="s">
        <v>2431</v>
      </c>
      <c r="W1800" s="44" t="str">
        <f t="shared" si="461"/>
        <v/>
      </c>
      <c r="X1800" s="25" t="str">
        <f t="shared" si="462"/>
        <v/>
      </c>
      <c r="Y1800" s="1">
        <f t="shared" si="463"/>
        <v>1760</v>
      </c>
      <c r="Z1800" t="str">
        <f t="shared" si="464"/>
        <v>ITM_PLOT_NXT</v>
      </c>
      <c r="AA1800" s="158" t="str">
        <f>IF(ISNA(VLOOKUP(X1800,Sheet2!J:J,1,0)),"//","")</f>
        <v/>
      </c>
      <c r="AC1800" s="108" t="str">
        <f t="shared" si="465"/>
        <v/>
      </c>
      <c r="AD1800" t="b">
        <f t="shared" si="466"/>
        <v>1</v>
      </c>
    </row>
    <row r="1801" spans="1:30" s="202" customFormat="1">
      <c r="A1801" s="56">
        <f t="shared" si="454"/>
        <v>1801</v>
      </c>
      <c r="B1801" s="55">
        <f t="shared" si="455"/>
        <v>1761</v>
      </c>
      <c r="C1801" s="198" t="s">
        <v>4748</v>
      </c>
      <c r="D1801" s="206" t="s">
        <v>4856</v>
      </c>
      <c r="E1801" s="228" t="s">
        <v>533</v>
      </c>
      <c r="F1801" s="228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4241</v>
      </c>
      <c r="M1801" s="203" t="s">
        <v>4858</v>
      </c>
      <c r="N1801" s="203"/>
      <c r="P1801" s="202" t="str">
        <f t="shared" si="459"/>
        <v/>
      </c>
      <c r="Q1801" s="202" t="str">
        <f>IF(ISNA(VLOOKUP(AC1801,#REF!,1)),"//","")</f>
        <v/>
      </c>
      <c r="S1801" s="43">
        <f t="shared" si="460"/>
        <v>567</v>
      </c>
      <c r="T1801" s="197" t="s">
        <v>2431</v>
      </c>
      <c r="U1801" s="204" t="s">
        <v>2431</v>
      </c>
      <c r="V1801" s="204" t="s">
        <v>2431</v>
      </c>
      <c r="W1801" s="44" t="str">
        <f t="shared" si="461"/>
        <v/>
      </c>
      <c r="X1801" s="25" t="str">
        <f t="shared" si="462"/>
        <v/>
      </c>
      <c r="Y1801" s="1">
        <f t="shared" si="463"/>
        <v>1761</v>
      </c>
      <c r="Z1801" t="str">
        <f t="shared" si="464"/>
        <v>ITM_PLOT_REV</v>
      </c>
      <c r="AA1801" s="158" t="str">
        <f>IF(ISNA(VLOOKUP(X1801,Sheet2!J:J,1,0)),"//","")</f>
        <v/>
      </c>
      <c r="AC1801" s="108" t="str">
        <f t="shared" si="465"/>
        <v/>
      </c>
      <c r="AD1801" t="b">
        <f t="shared" si="466"/>
        <v>1</v>
      </c>
    </row>
    <row r="1802" spans="1:30" s="202" customFormat="1">
      <c r="A1802" s="56">
        <f t="shared" ref="A1802:A1818" si="467">IF(B1802=INT(B1802),ROW(),"")</f>
        <v>1802</v>
      </c>
      <c r="B1802" s="55">
        <f t="shared" ref="B1802:B1818" si="468">IF(AND(MID(C1802,2,1)&lt;&gt;"/",MID(C1802,1,1)="/"),INT(B1801)+1,B1801+0.01)</f>
        <v>1762</v>
      </c>
      <c r="C1802" s="198" t="s">
        <v>4787</v>
      </c>
      <c r="D1802" s="110" t="s">
        <v>7</v>
      </c>
      <c r="E1802" s="228" t="s">
        <v>533</v>
      </c>
      <c r="F1802" s="205" t="s">
        <v>4788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4241</v>
      </c>
      <c r="M1802" s="203" t="s">
        <v>4793</v>
      </c>
      <c r="N1802" s="203"/>
      <c r="P1802" s="202" t="str">
        <f t="shared" si="459"/>
        <v>NOT EQUAL</v>
      </c>
      <c r="Q1802" s="202" t="str">
        <f>IF(ISNA(VLOOKUP(AC1802,#REF!,1)),"//","")</f>
        <v/>
      </c>
      <c r="S1802" s="43">
        <f t="shared" si="460"/>
        <v>567</v>
      </c>
      <c r="T1802" s="197" t="s">
        <v>2431</v>
      </c>
      <c r="U1802" s="204" t="s">
        <v>2431</v>
      </c>
      <c r="V1802" s="204" t="s">
        <v>2431</v>
      </c>
      <c r="W1802" s="44" t="str">
        <f t="shared" si="461"/>
        <v/>
      </c>
      <c r="X1802" s="25" t="str">
        <f t="shared" si="462"/>
        <v/>
      </c>
      <c r="Y1802" s="1">
        <f t="shared" si="463"/>
        <v>1762</v>
      </c>
      <c r="Z1802" t="str">
        <f t="shared" si="464"/>
        <v>ITM_PLOTZOOM</v>
      </c>
      <c r="AA1802" s="158" t="str">
        <f>IF(ISNA(VLOOKUP(X1802,Sheet2!J:J,1,0)),"//","")</f>
        <v/>
      </c>
      <c r="AC1802" s="108" t="str">
        <f t="shared" si="465"/>
        <v/>
      </c>
      <c r="AD1802" t="b">
        <f t="shared" si="466"/>
        <v>1</v>
      </c>
    </row>
    <row r="1803" spans="1:30">
      <c r="A1803" s="56">
        <f t="shared" si="467"/>
        <v>1803</v>
      </c>
      <c r="B1803" s="55">
        <f t="shared" si="468"/>
        <v>1763</v>
      </c>
      <c r="C1803" s="59" t="s">
        <v>5057</v>
      </c>
      <c r="D1803" s="59" t="s">
        <v>7</v>
      </c>
      <c r="E1803" s="65" t="s">
        <v>5060</v>
      </c>
      <c r="F1803" s="65" t="s">
        <v>5060</v>
      </c>
      <c r="G1803" s="73">
        <v>0</v>
      </c>
      <c r="H1803" s="73">
        <v>0</v>
      </c>
      <c r="I1803" s="174" t="s">
        <v>3</v>
      </c>
      <c r="J1803" s="65" t="s">
        <v>1549</v>
      </c>
      <c r="K1803" s="66" t="s">
        <v>4241</v>
      </c>
      <c r="L1803" s="67"/>
      <c r="M1803" s="63" t="s">
        <v>5067</v>
      </c>
      <c r="N1803" s="13"/>
      <c r="O1803"/>
      <c r="P1803" t="str">
        <f t="shared" si="459"/>
        <v/>
      </c>
      <c r="Q1803" t="str">
        <f>IF(ISNA(VLOOKUP(AC1803,#REF!,1)),"//","")</f>
        <v/>
      </c>
      <c r="R1803"/>
      <c r="S1803" s="43">
        <f t="shared" si="460"/>
        <v>568</v>
      </c>
      <c r="T1803" s="92" t="s">
        <v>2431</v>
      </c>
      <c r="U1803" s="70" t="s">
        <v>2431</v>
      </c>
      <c r="V1803" s="70" t="s">
        <v>2431</v>
      </c>
      <c r="W1803" s="44" t="str">
        <f t="shared" si="461"/>
        <v>"F(" STD_PHI ",M)"</v>
      </c>
      <c r="X1803" s="25" t="str">
        <f t="shared" si="462"/>
        <v>F(PHI,M)</v>
      </c>
      <c r="Y1803" s="1">
        <f t="shared" si="463"/>
        <v>1763</v>
      </c>
      <c r="Z1803" t="str">
        <f t="shared" si="464"/>
        <v>ITM_Fphik</v>
      </c>
      <c r="AA1803" s="158" t="str">
        <f>IF(ISNA(VLOOKUP(X1803,Sheet2!J:J,1,0)),"//","")</f>
        <v>//</v>
      </c>
      <c r="AC1803" s="108" t="str">
        <f t="shared" si="465"/>
        <v>F(PHI,M)</v>
      </c>
      <c r="AD1803" t="b">
        <f t="shared" si="466"/>
        <v>1</v>
      </c>
    </row>
    <row r="1804" spans="1:30">
      <c r="A1804" s="56">
        <f t="shared" si="467"/>
        <v>1804</v>
      </c>
      <c r="B1804" s="55">
        <f t="shared" si="468"/>
        <v>1764</v>
      </c>
      <c r="C1804" s="59" t="s">
        <v>5058</v>
      </c>
      <c r="D1804" s="59" t="s">
        <v>7</v>
      </c>
      <c r="E1804" s="65" t="s">
        <v>5061</v>
      </c>
      <c r="F1804" s="65" t="s">
        <v>5061</v>
      </c>
      <c r="G1804" s="73">
        <v>0</v>
      </c>
      <c r="H1804" s="73">
        <v>0</v>
      </c>
      <c r="I1804" s="174" t="s">
        <v>3</v>
      </c>
      <c r="J1804" s="65" t="s">
        <v>1549</v>
      </c>
      <c r="K1804" s="66" t="s">
        <v>4241</v>
      </c>
      <c r="L1804" s="67"/>
      <c r="M1804" s="63" t="s">
        <v>5068</v>
      </c>
      <c r="N1804" s="13"/>
      <c r="O1804"/>
      <c r="P1804" t="str">
        <f t="shared" si="459"/>
        <v/>
      </c>
      <c r="Q1804" t="str">
        <f>IF(ISNA(VLOOKUP(AC1804,#REF!,1)),"//","")</f>
        <v/>
      </c>
      <c r="R1804"/>
      <c r="S1804" s="43">
        <f t="shared" si="460"/>
        <v>569</v>
      </c>
      <c r="T1804" s="92" t="s">
        <v>2431</v>
      </c>
      <c r="U1804" s="70" t="s">
        <v>2431</v>
      </c>
      <c r="V1804" s="70" t="s">
        <v>2431</v>
      </c>
      <c r="W1804" s="44" t="str">
        <f t="shared" si="461"/>
        <v>"E(" STD_PHI ",M)"</v>
      </c>
      <c r="X1804" s="25" t="str">
        <f t="shared" si="462"/>
        <v>E(PHI,M)</v>
      </c>
      <c r="Y1804" s="1">
        <f t="shared" si="463"/>
        <v>1764</v>
      </c>
      <c r="Z1804" t="str">
        <f t="shared" si="464"/>
        <v>ITM_Ephik</v>
      </c>
      <c r="AA1804" s="158" t="str">
        <f>IF(ISNA(VLOOKUP(X1804,Sheet2!J:J,1,0)),"//","")</f>
        <v>//</v>
      </c>
      <c r="AC1804" s="108" t="str">
        <f t="shared" si="465"/>
        <v>E(PHI,M)</v>
      </c>
      <c r="AD1804" t="b">
        <f t="shared" si="466"/>
        <v>1</v>
      </c>
    </row>
    <row r="1805" spans="1:30">
      <c r="A1805" s="56">
        <f t="shared" si="467"/>
        <v>1805</v>
      </c>
      <c r="B1805" s="55">
        <f t="shared" si="468"/>
        <v>1765</v>
      </c>
      <c r="C1805" s="59" t="s">
        <v>5059</v>
      </c>
      <c r="D1805" s="59" t="s">
        <v>7</v>
      </c>
      <c r="E1805" s="65" t="s">
        <v>5062</v>
      </c>
      <c r="F1805" s="65" t="s">
        <v>5062</v>
      </c>
      <c r="G1805" s="73">
        <v>0</v>
      </c>
      <c r="H1805" s="73">
        <v>0</v>
      </c>
      <c r="I1805" s="174" t="s">
        <v>3</v>
      </c>
      <c r="J1805" s="65" t="s">
        <v>1549</v>
      </c>
      <c r="K1805" s="66" t="s">
        <v>4241</v>
      </c>
      <c r="L1805" s="67"/>
      <c r="M1805" s="63" t="s">
        <v>5069</v>
      </c>
      <c r="N1805" s="13"/>
      <c r="O1805"/>
      <c r="P1805" t="str">
        <f t="shared" si="459"/>
        <v/>
      </c>
      <c r="Q1805" t="str">
        <f>IF(ISNA(VLOOKUP(AC1805,#REF!,1)),"//","")</f>
        <v/>
      </c>
      <c r="R1805"/>
      <c r="S1805" s="43">
        <f t="shared" si="460"/>
        <v>570</v>
      </c>
      <c r="T1805" s="92" t="s">
        <v>2431</v>
      </c>
      <c r="U1805" s="70" t="s">
        <v>2431</v>
      </c>
      <c r="V1805" s="70" t="s">
        <v>2431</v>
      </c>
      <c r="W1805" s="44" t="str">
        <f t="shared" si="461"/>
        <v>STD_ZETA "(" STD_PHI ",M)"</v>
      </c>
      <c r="X1805" s="25" t="str">
        <f t="shared" si="462"/>
        <v>ZETA(PHI,M)</v>
      </c>
      <c r="Y1805" s="1">
        <f t="shared" si="463"/>
        <v>1765</v>
      </c>
      <c r="Z1805" t="str">
        <f t="shared" si="464"/>
        <v>ITM_ZETAphik</v>
      </c>
      <c r="AA1805" s="158" t="str">
        <f>IF(ISNA(VLOOKUP(X1805,Sheet2!J:J,1,0)),"//","")</f>
        <v>//</v>
      </c>
      <c r="AC1805" s="108" t="str">
        <f t="shared" si="465"/>
        <v>ZETA(PHI,M)</v>
      </c>
      <c r="AD1805" t="b">
        <f t="shared" si="466"/>
        <v>1</v>
      </c>
    </row>
    <row r="1806" spans="1:30">
      <c r="A1806" s="56">
        <f t="shared" si="467"/>
        <v>1806</v>
      </c>
      <c r="B1806" s="55">
        <f t="shared" si="468"/>
        <v>1766</v>
      </c>
      <c r="C1806" s="59" t="s">
        <v>5090</v>
      </c>
      <c r="D1806" s="59" t="s">
        <v>7</v>
      </c>
      <c r="E1806" s="65" t="s">
        <v>5091</v>
      </c>
      <c r="F1806" s="65" t="s">
        <v>5091</v>
      </c>
      <c r="G1806" s="190">
        <v>0</v>
      </c>
      <c r="H1806" s="190">
        <v>0</v>
      </c>
      <c r="I1806" s="174" t="s">
        <v>3</v>
      </c>
      <c r="J1806" s="65" t="s">
        <v>1549</v>
      </c>
      <c r="K1806" s="66" t="s">
        <v>4241</v>
      </c>
      <c r="L1806" s="67"/>
      <c r="M1806" s="63" t="s">
        <v>5092</v>
      </c>
      <c r="N1806" s="18"/>
      <c r="O1806"/>
      <c r="P1806" t="str">
        <f t="shared" si="459"/>
        <v/>
      </c>
      <c r="Q1806" t="str">
        <f>IF(ISNA(VLOOKUP(AC1806,#REF!,1)),"//","")</f>
        <v/>
      </c>
      <c r="R1806"/>
      <c r="S1806" s="43">
        <f t="shared" si="460"/>
        <v>571</v>
      </c>
      <c r="T1806" s="92" t="s">
        <v>2910</v>
      </c>
      <c r="U1806" s="70" t="s">
        <v>2431</v>
      </c>
      <c r="V1806" s="70" t="s">
        <v>2431</v>
      </c>
      <c r="W1806" s="44" t="str">
        <f t="shared" si="461"/>
        <v>"HIDE?"</v>
      </c>
      <c r="X1806" s="25" t="str">
        <f t="shared" si="462"/>
        <v>HIDE?</v>
      </c>
      <c r="Y1806" s="1">
        <f t="shared" si="463"/>
        <v>1766</v>
      </c>
      <c r="Z1806" t="str">
        <f t="shared" si="464"/>
        <v>ITM_GETHIDE</v>
      </c>
      <c r="AA1806" s="158" t="str">
        <f>IF(ISNA(VLOOKUP(X1806,Sheet2!J:J,1,0)),"//","")</f>
        <v>//</v>
      </c>
      <c r="AC1806" s="108" t="str">
        <f t="shared" si="465"/>
        <v>HIDE?</v>
      </c>
      <c r="AD1806" t="b">
        <f t="shared" si="466"/>
        <v>1</v>
      </c>
    </row>
    <row r="1807" spans="1:30" s="17" customFormat="1">
      <c r="A1807" s="56">
        <f t="shared" si="467"/>
        <v>1807</v>
      </c>
      <c r="B1807" s="55">
        <f t="shared" si="468"/>
        <v>1767</v>
      </c>
      <c r="C1807" s="110" t="s">
        <v>4057</v>
      </c>
      <c r="D1807" s="110" t="s">
        <v>7</v>
      </c>
      <c r="E1807" s="135" t="str">
        <f t="shared" ref="E1807:E1808" si="469">CHAR(34)&amp;IF(B1807&lt;10,"000",IF(B1807&lt;100,"00",IF(B1807&lt;1000,"0","")))&amp;$B1807&amp;CHAR(34)</f>
        <v>"1767"</v>
      </c>
      <c r="F1807" s="111" t="str">
        <f t="shared" ref="F1807:F1808" si="470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4077</v>
      </c>
      <c r="M1807" s="136" t="str">
        <f t="shared" ref="M1807:M1808" si="471">"ITM_"&amp;IF(B1807&lt;10,"000",IF(B1807&lt;100,"00",IF(B1807&lt;1000,"0","")))&amp;$B1807</f>
        <v>ITM_1767</v>
      </c>
      <c r="N1807" s="16"/>
      <c r="P1807" s="17" t="str">
        <f t="shared" ref="P1807:P1808" si="472">IF(E1807=F1807,"","NOT EQUAL")</f>
        <v/>
      </c>
      <c r="Q1807" s="17" t="str">
        <f>IF(ISNA(VLOOKUP(AC1807,#REF!,1)),"//","")</f>
        <v/>
      </c>
      <c r="S1807" s="43">
        <f t="shared" si="460"/>
        <v>571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7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75">B1807</f>
        <v>1767</v>
      </c>
      <c r="Z1807" t="str">
        <f t="shared" ref="Z1807:Z1808" si="476">M1807</f>
        <v>ITM_1767</v>
      </c>
      <c r="AA1807" s="158" t="str">
        <f>IF(ISNA(VLOOKUP(X1807,Sheet2!J:J,1,0)),"//","")</f>
        <v/>
      </c>
      <c r="AC1807" s="108" t="str">
        <f t="shared" ref="AC1807:AC1808" si="47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78">X1807=AC1807</f>
        <v>1</v>
      </c>
    </row>
    <row r="1808" spans="1:30" s="17" customFormat="1">
      <c r="A1808" s="56">
        <f t="shared" si="467"/>
        <v>1808</v>
      </c>
      <c r="B1808" s="55">
        <f t="shared" si="468"/>
        <v>1768</v>
      </c>
      <c r="C1808" s="110" t="s">
        <v>4057</v>
      </c>
      <c r="D1808" s="110" t="s">
        <v>7</v>
      </c>
      <c r="E1808" s="135" t="str">
        <f t="shared" si="469"/>
        <v>"1768"</v>
      </c>
      <c r="F1808" s="111" t="str">
        <f t="shared" si="470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4077</v>
      </c>
      <c r="M1808" s="136" t="str">
        <f t="shared" si="471"/>
        <v>ITM_1768</v>
      </c>
      <c r="N1808" s="16"/>
      <c r="P1808" s="17" t="str">
        <f t="shared" si="472"/>
        <v/>
      </c>
      <c r="Q1808" s="17" t="str">
        <f>IF(ISNA(VLOOKUP(AC1808,#REF!,1)),"//","")</f>
        <v/>
      </c>
      <c r="S1808" s="43">
        <f t="shared" si="460"/>
        <v>571</v>
      </c>
      <c r="T1808" s="108" t="s">
        <v>2431</v>
      </c>
      <c r="U1808" s="115" t="s">
        <v>2431</v>
      </c>
      <c r="V1808" s="115" t="s">
        <v>2431</v>
      </c>
      <c r="W1808" s="44" t="str">
        <f t="shared" si="473"/>
        <v/>
      </c>
      <c r="X1808" s="25" t="str">
        <f t="shared" si="474"/>
        <v/>
      </c>
      <c r="Y1808" s="1">
        <f t="shared" si="475"/>
        <v>1768</v>
      </c>
      <c r="Z1808" t="str">
        <f t="shared" si="476"/>
        <v>ITM_1768</v>
      </c>
      <c r="AA1808" s="158" t="str">
        <f>IF(ISNA(VLOOKUP(X1808,Sheet2!J:J,1,0)),"//","")</f>
        <v/>
      </c>
      <c r="AC1808" s="108" t="str">
        <f t="shared" si="477"/>
        <v/>
      </c>
      <c r="AD1808" t="b">
        <f t="shared" si="478"/>
        <v>1</v>
      </c>
    </row>
    <row r="1809" spans="1:30" s="49" customFormat="1">
      <c r="A1809" s="56" t="str">
        <f t="shared" si="467"/>
        <v/>
      </c>
      <c r="B1809" s="55">
        <f t="shared" si="468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0"/>
        <v>571</v>
      </c>
      <c r="T1809" s="92" t="s">
        <v>2431</v>
      </c>
      <c r="U1809" s="70" t="s">
        <v>2431</v>
      </c>
      <c r="V1809" s="70" t="s">
        <v>2431</v>
      </c>
      <c r="W1809" s="44" t="str">
        <f t="shared" si="461"/>
        <v/>
      </c>
      <c r="X1809" s="25" t="str">
        <f t="shared" si="462"/>
        <v/>
      </c>
      <c r="Y1809" s="1">
        <f t="shared" si="463"/>
        <v>1768.01</v>
      </c>
      <c r="Z1809" t="str">
        <f t="shared" si="464"/>
        <v/>
      </c>
      <c r="AA1809" s="158" t="str">
        <f>IF(ISNA(VLOOKUP(X1809,Sheet2!J:J,1,0)),"//","")</f>
        <v/>
      </c>
      <c r="AC1809" s="108" t="str">
        <f t="shared" si="465"/>
        <v/>
      </c>
      <c r="AD1809" t="b">
        <f t="shared" si="466"/>
        <v>1</v>
      </c>
    </row>
    <row r="1810" spans="1:30" s="49" customFormat="1">
      <c r="A1810" s="56" t="str">
        <f t="shared" si="467"/>
        <v/>
      </c>
      <c r="B1810" s="55">
        <f t="shared" si="468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0"/>
        <v>571</v>
      </c>
      <c r="T1810" s="92" t="s">
        <v>2431</v>
      </c>
      <c r="U1810" s="70" t="s">
        <v>2431</v>
      </c>
      <c r="V1810" s="70" t="s">
        <v>2431</v>
      </c>
      <c r="W1810" s="44" t="str">
        <f t="shared" si="461"/>
        <v/>
      </c>
      <c r="X1810" s="25" t="str">
        <f t="shared" si="462"/>
        <v/>
      </c>
      <c r="Y1810" s="1">
        <f t="shared" si="463"/>
        <v>1768.02</v>
      </c>
      <c r="Z1810" t="str">
        <f t="shared" si="464"/>
        <v/>
      </c>
      <c r="AA1810" s="158" t="str">
        <f>IF(ISNA(VLOOKUP(X1810,Sheet2!J:J,1,0)),"//","")</f>
        <v/>
      </c>
      <c r="AC1810" s="108" t="str">
        <f t="shared" si="465"/>
        <v/>
      </c>
      <c r="AD1810" t="b">
        <f t="shared" si="466"/>
        <v>1</v>
      </c>
    </row>
    <row r="1811" spans="1:30" s="49" customFormat="1">
      <c r="A1811" s="56" t="str">
        <f t="shared" si="467"/>
        <v/>
      </c>
      <c r="B1811" s="55">
        <f t="shared" si="468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0"/>
        <v>571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79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0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1">B1811</f>
        <v>1768.03</v>
      </c>
      <c r="Z1811" t="str">
        <f t="shared" ref="Z1811:Z1812" si="482">M1811</f>
        <v/>
      </c>
      <c r="AA1811" s="158" t="str">
        <f>IF(ISNA(VLOOKUP(X1811,Sheet2!J:J,1,0)),"//","")</f>
        <v/>
      </c>
      <c r="AC1811" s="108" t="str">
        <f t="shared" ref="AC1811:AC1812" si="483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84">X1811=AC1811</f>
        <v>1</v>
      </c>
    </row>
    <row r="1812" spans="1:30" s="49" customFormat="1">
      <c r="A1812" s="56" t="str">
        <f t="shared" si="467"/>
        <v/>
      </c>
      <c r="B1812" s="55">
        <f t="shared" si="468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0"/>
        <v>571</v>
      </c>
      <c r="T1812" s="92" t="s">
        <v>2431</v>
      </c>
      <c r="U1812" s="70" t="s">
        <v>2431</v>
      </c>
      <c r="V1812" s="70" t="s">
        <v>2431</v>
      </c>
      <c r="W1812" s="44" t="str">
        <f t="shared" si="479"/>
        <v/>
      </c>
      <c r="X1812" s="25" t="str">
        <f t="shared" si="480"/>
        <v/>
      </c>
      <c r="Y1812" s="1">
        <f t="shared" si="481"/>
        <v>1768.04</v>
      </c>
      <c r="Z1812" t="str">
        <f t="shared" si="482"/>
        <v/>
      </c>
      <c r="AA1812" s="158" t="str">
        <f>IF(ISNA(VLOOKUP(X1812,Sheet2!J:J,1,0)),"//","")</f>
        <v/>
      </c>
      <c r="AC1812" s="108" t="str">
        <f t="shared" si="483"/>
        <v/>
      </c>
      <c r="AD1812" t="b">
        <f t="shared" si="484"/>
        <v>1</v>
      </c>
    </row>
    <row r="1813" spans="1:30" s="49" customFormat="1">
      <c r="A1813" s="56" t="str">
        <f t="shared" si="467"/>
        <v/>
      </c>
      <c r="B1813" s="55">
        <f t="shared" si="468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0"/>
        <v>571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85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86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87">B1813</f>
        <v>1768.05</v>
      </c>
      <c r="Z1813" t="str">
        <f t="shared" ref="Z1813:Z1862" si="488">M1813</f>
        <v/>
      </c>
      <c r="AA1813" s="158" t="str">
        <f>IF(ISNA(VLOOKUP(X1813,Sheet2!J:J,1,0)),"//","")</f>
        <v/>
      </c>
      <c r="AC1813" s="108" t="str">
        <f t="shared" ref="AC1813:AC1862" si="489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0">X1813=AC1813</f>
        <v>1</v>
      </c>
    </row>
    <row r="1814" spans="1:30" s="49" customFormat="1">
      <c r="A1814" s="56" t="str">
        <f t="shared" si="467"/>
        <v/>
      </c>
      <c r="B1814" s="55">
        <f t="shared" si="468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0"/>
        <v>571</v>
      </c>
      <c r="T1814" s="92" t="s">
        <v>2431</v>
      </c>
      <c r="U1814" s="70" t="s">
        <v>2431</v>
      </c>
      <c r="V1814" s="70" t="s">
        <v>2431</v>
      </c>
      <c r="W1814" s="44" t="str">
        <f t="shared" si="485"/>
        <v/>
      </c>
      <c r="X1814" s="25" t="str">
        <f t="shared" si="486"/>
        <v/>
      </c>
      <c r="Y1814" s="1">
        <f t="shared" si="487"/>
        <v>1768.06</v>
      </c>
      <c r="Z1814" t="str">
        <f t="shared" si="488"/>
        <v/>
      </c>
      <c r="AA1814" s="158" t="str">
        <f>IF(ISNA(VLOOKUP(X1814,Sheet2!J:J,1,0)),"//","")</f>
        <v/>
      </c>
      <c r="AC1814" s="108" t="str">
        <f t="shared" si="489"/>
        <v/>
      </c>
      <c r="AD1814" t="b">
        <f t="shared" si="490"/>
        <v>1</v>
      </c>
    </row>
    <row r="1815" spans="1:30" s="49" customFormat="1">
      <c r="A1815" s="56" t="str">
        <f t="shared" si="467"/>
        <v/>
      </c>
      <c r="B1815" s="55">
        <f t="shared" si="468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0"/>
        <v>571</v>
      </c>
      <c r="T1815" s="92" t="s">
        <v>2431</v>
      </c>
      <c r="U1815" s="70" t="s">
        <v>2431</v>
      </c>
      <c r="V1815" s="70" t="s">
        <v>2431</v>
      </c>
      <c r="W1815" s="44" t="str">
        <f t="shared" si="485"/>
        <v/>
      </c>
      <c r="X1815" s="25" t="str">
        <f t="shared" si="486"/>
        <v/>
      </c>
      <c r="Y1815" s="1">
        <f t="shared" si="487"/>
        <v>1768.07</v>
      </c>
      <c r="Z1815" t="str">
        <f t="shared" si="488"/>
        <v/>
      </c>
      <c r="AA1815" s="158" t="str">
        <f>IF(ISNA(VLOOKUP(X1815,Sheet2!J:J,1,0)),"//","")</f>
        <v/>
      </c>
      <c r="AC1815" s="108" t="str">
        <f t="shared" si="489"/>
        <v/>
      </c>
      <c r="AD1815" t="b">
        <f t="shared" si="490"/>
        <v>1</v>
      </c>
    </row>
    <row r="1816" spans="1:30" s="49" customFormat="1">
      <c r="A1816" s="56" t="str">
        <f t="shared" si="467"/>
        <v/>
      </c>
      <c r="B1816" s="55">
        <f t="shared" si="468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0"/>
        <v>571</v>
      </c>
      <c r="T1816" s="92" t="s">
        <v>2431</v>
      </c>
      <c r="U1816" s="70" t="s">
        <v>2431</v>
      </c>
      <c r="V1816" s="70" t="s">
        <v>2431</v>
      </c>
      <c r="W1816" s="44" t="str">
        <f t="shared" si="485"/>
        <v/>
      </c>
      <c r="X1816" s="25" t="str">
        <f t="shared" si="486"/>
        <v/>
      </c>
      <c r="Y1816" s="1">
        <f t="shared" si="487"/>
        <v>1768.08</v>
      </c>
      <c r="Z1816" t="str">
        <f t="shared" si="488"/>
        <v/>
      </c>
      <c r="AA1816" s="158" t="str">
        <f>IF(ISNA(VLOOKUP(X1816,Sheet2!J:J,1,0)),"//","")</f>
        <v/>
      </c>
      <c r="AC1816" s="108" t="str">
        <f t="shared" si="489"/>
        <v/>
      </c>
      <c r="AD1816" t="b">
        <f t="shared" si="490"/>
        <v>1</v>
      </c>
    </row>
    <row r="1817" spans="1:30" s="49" customFormat="1">
      <c r="A1817" s="56" t="str">
        <f t="shared" si="467"/>
        <v/>
      </c>
      <c r="B1817" s="55">
        <f t="shared" si="468"/>
        <v>1768.09</v>
      </c>
      <c r="C1817" s="59" t="s">
        <v>4369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0"/>
        <v>571</v>
      </c>
      <c r="T1817" s="92" t="s">
        <v>2431</v>
      </c>
      <c r="U1817" s="70" t="s">
        <v>2431</v>
      </c>
      <c r="V1817" s="70" t="s">
        <v>2431</v>
      </c>
      <c r="W1817" s="44" t="str">
        <f t="shared" si="485"/>
        <v/>
      </c>
      <c r="X1817" s="25" t="str">
        <f t="shared" si="486"/>
        <v/>
      </c>
      <c r="Y1817" s="1">
        <f t="shared" si="487"/>
        <v>1768.09</v>
      </c>
      <c r="Z1817" t="str">
        <f t="shared" si="488"/>
        <v>//Jaymos C43 extensions</v>
      </c>
      <c r="AA1817" s="158" t="str">
        <f>IF(ISNA(VLOOKUP(X1817,Sheet2!J:J,1,0)),"//","")</f>
        <v/>
      </c>
      <c r="AC1817" s="108" t="str">
        <f t="shared" si="489"/>
        <v/>
      </c>
      <c r="AD1817" t="b">
        <f t="shared" si="490"/>
        <v>1</v>
      </c>
    </row>
    <row r="1818" spans="1:30" s="49" customFormat="1">
      <c r="A1818" s="56">
        <f t="shared" si="467"/>
        <v>1818</v>
      </c>
      <c r="B1818" s="55">
        <f t="shared" si="468"/>
        <v>1769</v>
      </c>
      <c r="C1818" s="97" t="s">
        <v>3995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4077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0"/>
        <v>571</v>
      </c>
      <c r="T1818" s="92" t="s">
        <v>2945</v>
      </c>
      <c r="U1818" s="70" t="s">
        <v>2431</v>
      </c>
      <c r="V1818" s="70" t="s">
        <v>2431</v>
      </c>
      <c r="W1818" s="44" t="str">
        <f t="shared" si="485"/>
        <v/>
      </c>
      <c r="X1818" s="25" t="str">
        <f t="shared" si="486"/>
        <v/>
      </c>
      <c r="Y1818" s="1">
        <f t="shared" si="487"/>
        <v>1769</v>
      </c>
      <c r="Z1818" t="str">
        <f t="shared" si="488"/>
        <v>ITM_FG_LINE</v>
      </c>
      <c r="AA1818" s="158" t="str">
        <f>IF(ISNA(VLOOKUP(X1818,Sheet2!J:J,1,0)),"//","")</f>
        <v/>
      </c>
      <c r="AC1818" s="108" t="str">
        <f t="shared" si="489"/>
        <v/>
      </c>
      <c r="AD1818" t="b">
        <f t="shared" si="490"/>
        <v>1</v>
      </c>
    </row>
    <row r="1819" spans="1:30">
      <c r="A1819" s="56">
        <f t="shared" ref="A1819:A1882" si="491">IF(B1819=INT(B1819),ROW(),"")</f>
        <v>1819</v>
      </c>
      <c r="B1819" s="55">
        <f t="shared" ref="B1819:B1882" si="492">IF(AND(MID(C1819,2,1)&lt;&gt;"/",MID(C1819,1,1)="/"),INT(B1818)+1,B1818+0.01)</f>
        <v>1770</v>
      </c>
      <c r="C1819" s="97" t="s">
        <v>3995</v>
      </c>
      <c r="D1819" s="97" t="s">
        <v>4095</v>
      </c>
      <c r="E1819" s="98" t="s">
        <v>4538</v>
      </c>
      <c r="F1819" s="98" t="s">
        <v>4538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4077</v>
      </c>
      <c r="L1819" s="97" t="s">
        <v>3690</v>
      </c>
      <c r="M1819" s="102" t="s">
        <v>4094</v>
      </c>
      <c r="N1819" s="102"/>
      <c r="O1819"/>
      <c r="P1819" t="str">
        <f t="shared" ref="P1819:P1879" si="493">IF(E1819=F1819,"","NOT EQUAL")</f>
        <v/>
      </c>
      <c r="Q1819" t="str">
        <f>IF(ISNA(VLOOKUP(AC1819,#REF!,1)),"//","")</f>
        <v/>
      </c>
      <c r="R1819"/>
      <c r="S1819" s="43">
        <f t="shared" si="460"/>
        <v>571</v>
      </c>
      <c r="T1819" s="92" t="s">
        <v>2945</v>
      </c>
      <c r="U1819" s="70" t="s">
        <v>2431</v>
      </c>
      <c r="V1819" s="70" t="s">
        <v>2431</v>
      </c>
      <c r="W1819" s="44" t="str">
        <f t="shared" si="485"/>
        <v/>
      </c>
      <c r="X1819" s="25" t="str">
        <f t="shared" si="486"/>
        <v/>
      </c>
      <c r="Y1819" s="1">
        <f t="shared" si="487"/>
        <v>1770</v>
      </c>
      <c r="Z1819" t="str">
        <f t="shared" si="488"/>
        <v>ITM_NO_BASE_SCREEN</v>
      </c>
      <c r="AA1819" s="158" t="str">
        <f>IF(ISNA(VLOOKUP(X1819,Sheet2!J:J,1,0)),"//","")</f>
        <v/>
      </c>
      <c r="AC1819" s="108" t="str">
        <f t="shared" si="489"/>
        <v/>
      </c>
      <c r="AD1819" t="b">
        <f t="shared" si="490"/>
        <v>1</v>
      </c>
    </row>
    <row r="1820" spans="1:30">
      <c r="A1820" s="56">
        <f t="shared" si="491"/>
        <v>1820</v>
      </c>
      <c r="B1820" s="55">
        <f t="shared" si="492"/>
        <v>1771</v>
      </c>
      <c r="C1820" s="97" t="s">
        <v>3995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4077</v>
      </c>
      <c r="L1820" s="97" t="s">
        <v>1559</v>
      </c>
      <c r="M1820" s="102" t="s">
        <v>2428</v>
      </c>
      <c r="N1820" s="102"/>
      <c r="O1820"/>
      <c r="P1820" t="str">
        <f t="shared" si="493"/>
        <v/>
      </c>
      <c r="Q1820" t="str">
        <f>IF(ISNA(VLOOKUP(AC1820,#REF!,1)),"//","")</f>
        <v/>
      </c>
      <c r="R1820"/>
      <c r="S1820" s="43">
        <f t="shared" si="460"/>
        <v>571</v>
      </c>
      <c r="T1820" s="92" t="s">
        <v>2945</v>
      </c>
      <c r="U1820" s="70" t="s">
        <v>2431</v>
      </c>
      <c r="V1820" s="70" t="s">
        <v>2431</v>
      </c>
      <c r="W1820" s="44" t="str">
        <f t="shared" si="485"/>
        <v/>
      </c>
      <c r="X1820" s="25" t="str">
        <f t="shared" si="486"/>
        <v/>
      </c>
      <c r="Y1820" s="1">
        <f t="shared" si="487"/>
        <v>1771</v>
      </c>
      <c r="Z1820" t="str">
        <f t="shared" si="488"/>
        <v>ITM_G_DOUBLETAP</v>
      </c>
      <c r="AA1820" s="158" t="str">
        <f>IF(ISNA(VLOOKUP(X1820,Sheet2!J:J,1,0)),"//","")</f>
        <v/>
      </c>
      <c r="AC1820" s="108" t="str">
        <f t="shared" si="489"/>
        <v/>
      </c>
      <c r="AD1820" t="b">
        <f t="shared" si="490"/>
        <v>1</v>
      </c>
    </row>
    <row r="1821" spans="1:30" s="202" customFormat="1">
      <c r="A1821" s="56">
        <f t="shared" si="491"/>
        <v>1821</v>
      </c>
      <c r="B1821" s="55">
        <f t="shared" si="492"/>
        <v>1772</v>
      </c>
      <c r="C1821" s="198" t="s">
        <v>4929</v>
      </c>
      <c r="D1821" s="198" t="s">
        <v>4779</v>
      </c>
      <c r="E1821" s="228" t="s">
        <v>4928</v>
      </c>
      <c r="F1821" s="228" t="s">
        <v>4928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4077</v>
      </c>
      <c r="M1821" s="203" t="s">
        <v>4930</v>
      </c>
      <c r="N1821" s="203"/>
      <c r="P1821" s="202" t="str">
        <f t="shared" si="493"/>
        <v/>
      </c>
      <c r="Q1821" s="202" t="str">
        <f>IF(ISNA(VLOOKUP(AC1821,#REF!,1)),"//","")</f>
        <v/>
      </c>
      <c r="S1821" s="43">
        <f t="shared" si="460"/>
        <v>571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494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95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96">B1821</f>
        <v>1772</v>
      </c>
      <c r="Z1821" t="str">
        <f t="shared" ref="Z1821" si="497">M1821</f>
        <v>ITM_PLOT_LRALL</v>
      </c>
      <c r="AA1821" s="158" t="str">
        <f>IF(ISNA(VLOOKUP(X1821,Sheet2!J:J,1,0)),"//","")</f>
        <v/>
      </c>
      <c r="AC1821" s="108" t="str">
        <f t="shared" ref="AC1821" si="498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99">X1821=AC1821</f>
        <v>1</v>
      </c>
    </row>
    <row r="1822" spans="1:30">
      <c r="A1822" s="56">
        <f t="shared" si="491"/>
        <v>1822</v>
      </c>
      <c r="B1822" s="55">
        <f t="shared" si="492"/>
        <v>1773</v>
      </c>
      <c r="C1822" s="97" t="s">
        <v>3981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4077</v>
      </c>
      <c r="L1822" s="101"/>
      <c r="M1822" s="102" t="s">
        <v>2501</v>
      </c>
      <c r="N1822" s="102"/>
      <c r="O1822"/>
      <c r="P1822" t="str">
        <f t="shared" si="493"/>
        <v/>
      </c>
      <c r="Q1822" t="str">
        <f>IF(ISNA(VLOOKUP(AC1822,#REF!,1)),"//","")</f>
        <v/>
      </c>
      <c r="R1822"/>
      <c r="S1822" s="43">
        <f t="shared" si="460"/>
        <v>571</v>
      </c>
      <c r="T1822" s="92" t="s">
        <v>2945</v>
      </c>
      <c r="U1822" s="70" t="s">
        <v>2431</v>
      </c>
      <c r="V1822" s="70" t="s">
        <v>2431</v>
      </c>
      <c r="W1822" s="44" t="str">
        <f t="shared" si="485"/>
        <v/>
      </c>
      <c r="X1822" s="25" t="str">
        <f t="shared" si="486"/>
        <v/>
      </c>
      <c r="Y1822" s="1">
        <f t="shared" si="487"/>
        <v>1773</v>
      </c>
      <c r="Z1822" t="str">
        <f t="shared" si="488"/>
        <v>ITM_P_ALLREGS</v>
      </c>
      <c r="AA1822" s="158" t="str">
        <f>IF(ISNA(VLOOKUP(X1822,Sheet2!J:J,1,0)),"//","")</f>
        <v/>
      </c>
      <c r="AC1822" s="108" t="str">
        <f t="shared" si="489"/>
        <v/>
      </c>
      <c r="AD1822" t="b">
        <f t="shared" si="490"/>
        <v>1</v>
      </c>
    </row>
    <row r="1823" spans="1:30">
      <c r="A1823" s="56">
        <f t="shared" si="491"/>
        <v>1823</v>
      </c>
      <c r="B1823" s="55">
        <f t="shared" si="492"/>
        <v>1774</v>
      </c>
      <c r="C1823" s="97" t="s">
        <v>3996</v>
      </c>
      <c r="D1823" s="97">
        <v>85</v>
      </c>
      <c r="E1823" s="228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4241</v>
      </c>
      <c r="L1823" s="101" t="s">
        <v>2451</v>
      </c>
      <c r="M1823" s="102" t="s">
        <v>2505</v>
      </c>
      <c r="N1823" s="102"/>
      <c r="O1823"/>
      <c r="P1823" t="str">
        <f t="shared" si="493"/>
        <v>NOT EQUAL</v>
      </c>
      <c r="Q1823" t="str">
        <f>IF(ISNA(VLOOKUP(AC1823,#REF!,1)),"//","")</f>
        <v/>
      </c>
      <c r="R1823"/>
      <c r="S1823" s="43">
        <f t="shared" si="460"/>
        <v>571</v>
      </c>
      <c r="T1823" s="92" t="s">
        <v>2948</v>
      </c>
      <c r="U1823" s="70" t="s">
        <v>2431</v>
      </c>
      <c r="V1823" s="70" t="s">
        <v>2431</v>
      </c>
      <c r="W1823" s="44" t="str">
        <f t="shared" si="485"/>
        <v/>
      </c>
      <c r="X1823" s="25" t="str">
        <f t="shared" si="486"/>
        <v/>
      </c>
      <c r="Y1823" s="1">
        <f t="shared" si="487"/>
        <v>1774</v>
      </c>
      <c r="Z1823" t="str">
        <f t="shared" si="488"/>
        <v>ITM_SI_f</v>
      </c>
      <c r="AA1823" s="158" t="str">
        <f>IF(ISNA(VLOOKUP(X1823,Sheet2!J:J,1,0)),"//","")</f>
        <v/>
      </c>
      <c r="AC1823" s="108" t="str">
        <f t="shared" si="489"/>
        <v/>
      </c>
      <c r="AD1823" t="b">
        <f t="shared" si="490"/>
        <v>1</v>
      </c>
    </row>
    <row r="1824" spans="1:30">
      <c r="A1824" s="56">
        <f t="shared" si="491"/>
        <v>1824</v>
      </c>
      <c r="B1824" s="55">
        <f t="shared" si="492"/>
        <v>1775</v>
      </c>
      <c r="C1824" s="97" t="s">
        <v>3996</v>
      </c>
      <c r="D1824" s="97">
        <v>88</v>
      </c>
      <c r="E1824" s="228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4241</v>
      </c>
      <c r="L1824" s="97" t="s">
        <v>2451</v>
      </c>
      <c r="M1824" s="102" t="s">
        <v>2452</v>
      </c>
      <c r="N1824" s="98"/>
      <c r="O1824"/>
      <c r="P1824" t="str">
        <f t="shared" si="493"/>
        <v>NOT EQUAL</v>
      </c>
      <c r="Q1824" t="str">
        <f>IF(ISNA(VLOOKUP(AC1824,#REF!,1)),"//","")</f>
        <v/>
      </c>
      <c r="R1824"/>
      <c r="S1824" s="43">
        <f t="shared" si="460"/>
        <v>571</v>
      </c>
      <c r="T1824" s="92" t="s">
        <v>2948</v>
      </c>
      <c r="U1824" s="70" t="s">
        <v>2431</v>
      </c>
      <c r="V1824" s="70" t="s">
        <v>2431</v>
      </c>
      <c r="W1824" s="44" t="str">
        <f t="shared" si="485"/>
        <v/>
      </c>
      <c r="X1824" s="25" t="str">
        <f t="shared" si="486"/>
        <v/>
      </c>
      <c r="Y1824" s="1">
        <f t="shared" si="487"/>
        <v>1775</v>
      </c>
      <c r="Z1824" t="str">
        <f t="shared" si="488"/>
        <v>ITM_SI_p</v>
      </c>
      <c r="AA1824" s="158" t="str">
        <f>IF(ISNA(VLOOKUP(X1824,Sheet2!J:J,1,0)),"//","")</f>
        <v/>
      </c>
      <c r="AC1824" s="108" t="str">
        <f t="shared" si="489"/>
        <v/>
      </c>
      <c r="AD1824" t="b">
        <f t="shared" si="490"/>
        <v>1</v>
      </c>
    </row>
    <row r="1825" spans="1:30">
      <c r="A1825" s="56">
        <f t="shared" si="491"/>
        <v>1825</v>
      </c>
      <c r="B1825" s="55">
        <f t="shared" si="492"/>
        <v>1776</v>
      </c>
      <c r="C1825" s="97" t="s">
        <v>3996</v>
      </c>
      <c r="D1825" s="97">
        <v>91</v>
      </c>
      <c r="E1825" s="228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4241</v>
      </c>
      <c r="L1825" s="97" t="s">
        <v>2451</v>
      </c>
      <c r="M1825" s="102" t="s">
        <v>2453</v>
      </c>
      <c r="N1825" s="98"/>
      <c r="O1825"/>
      <c r="P1825" t="str">
        <f t="shared" si="493"/>
        <v>NOT EQUAL</v>
      </c>
      <c r="Q1825" t="str">
        <f>IF(ISNA(VLOOKUP(AC1825,#REF!,1)),"//","")</f>
        <v/>
      </c>
      <c r="R1825"/>
      <c r="S1825" s="43">
        <f t="shared" si="460"/>
        <v>571</v>
      </c>
      <c r="T1825" s="92" t="s">
        <v>2948</v>
      </c>
      <c r="U1825" s="70" t="s">
        <v>2431</v>
      </c>
      <c r="V1825" s="70" t="s">
        <v>2431</v>
      </c>
      <c r="W1825" s="44" t="str">
        <f t="shared" si="485"/>
        <v/>
      </c>
      <c r="X1825" s="25" t="str">
        <f t="shared" si="486"/>
        <v/>
      </c>
      <c r="Y1825" s="1">
        <f t="shared" si="487"/>
        <v>1776</v>
      </c>
      <c r="Z1825" t="str">
        <f t="shared" si="488"/>
        <v>ITM_SI_n</v>
      </c>
      <c r="AA1825" s="158" t="str">
        <f>IF(ISNA(VLOOKUP(X1825,Sheet2!J:J,1,0)),"//","")</f>
        <v/>
      </c>
      <c r="AC1825" s="108" t="str">
        <f t="shared" si="489"/>
        <v/>
      </c>
      <c r="AD1825" t="b">
        <f t="shared" si="490"/>
        <v>1</v>
      </c>
    </row>
    <row r="1826" spans="1:30">
      <c r="A1826" s="56">
        <f t="shared" si="491"/>
        <v>1826</v>
      </c>
      <c r="B1826" s="55">
        <f t="shared" si="492"/>
        <v>1777</v>
      </c>
      <c r="C1826" s="97" t="s">
        <v>3996</v>
      </c>
      <c r="D1826" s="97">
        <v>94</v>
      </c>
      <c r="E1826" s="228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4241</v>
      </c>
      <c r="L1826" s="97" t="s">
        <v>2451</v>
      </c>
      <c r="M1826" s="102" t="s">
        <v>2454</v>
      </c>
      <c r="N1826" s="98"/>
      <c r="O1826"/>
      <c r="P1826" t="str">
        <f t="shared" si="493"/>
        <v>NOT EQUAL</v>
      </c>
      <c r="Q1826" t="str">
        <f>IF(ISNA(VLOOKUP(AC1826,#REF!,1)),"//","")</f>
        <v/>
      </c>
      <c r="R1826"/>
      <c r="S1826" s="43">
        <f t="shared" si="460"/>
        <v>571</v>
      </c>
      <c r="T1826" s="92" t="s">
        <v>2948</v>
      </c>
      <c r="U1826" s="70" t="s">
        <v>2431</v>
      </c>
      <c r="V1826" s="70" t="s">
        <v>2431</v>
      </c>
      <c r="W1826" s="44" t="str">
        <f t="shared" si="485"/>
        <v/>
      </c>
      <c r="X1826" s="25" t="str">
        <f t="shared" si="486"/>
        <v/>
      </c>
      <c r="Y1826" s="1">
        <f t="shared" si="487"/>
        <v>1777</v>
      </c>
      <c r="Z1826" t="str">
        <f t="shared" si="488"/>
        <v>ITM_SI_u</v>
      </c>
      <c r="AA1826" s="158" t="str">
        <f>IF(ISNA(VLOOKUP(X1826,Sheet2!J:J,1,0)),"//","")</f>
        <v/>
      </c>
      <c r="AC1826" s="108" t="str">
        <f t="shared" si="489"/>
        <v/>
      </c>
      <c r="AD1826" t="b">
        <f t="shared" si="490"/>
        <v>1</v>
      </c>
    </row>
    <row r="1827" spans="1:30">
      <c r="A1827" s="56">
        <f t="shared" si="491"/>
        <v>1827</v>
      </c>
      <c r="B1827" s="55">
        <f t="shared" si="492"/>
        <v>1778</v>
      </c>
      <c r="C1827" s="97" t="s">
        <v>3996</v>
      </c>
      <c r="D1827" s="97">
        <v>97</v>
      </c>
      <c r="E1827" s="228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4241</v>
      </c>
      <c r="L1827" s="97" t="s">
        <v>2451</v>
      </c>
      <c r="M1827" s="102" t="s">
        <v>2455</v>
      </c>
      <c r="N1827" s="98"/>
      <c r="O1827"/>
      <c r="P1827" t="str">
        <f t="shared" si="493"/>
        <v>NOT EQUAL</v>
      </c>
      <c r="Q1827" t="str">
        <f>IF(ISNA(VLOOKUP(AC1827,#REF!,1)),"//","")</f>
        <v/>
      </c>
      <c r="R1827"/>
      <c r="S1827" s="43">
        <f t="shared" si="460"/>
        <v>571</v>
      </c>
      <c r="T1827" s="92" t="s">
        <v>2948</v>
      </c>
      <c r="U1827" s="70" t="s">
        <v>2431</v>
      </c>
      <c r="V1827" s="70" t="s">
        <v>2431</v>
      </c>
      <c r="W1827" s="44" t="str">
        <f t="shared" si="485"/>
        <v/>
      </c>
      <c r="X1827" s="25" t="str">
        <f t="shared" si="486"/>
        <v/>
      </c>
      <c r="Y1827" s="1">
        <f t="shared" si="487"/>
        <v>1778</v>
      </c>
      <c r="Z1827" t="str">
        <f t="shared" si="488"/>
        <v>ITM_SI_m</v>
      </c>
      <c r="AA1827" s="158" t="str">
        <f>IF(ISNA(VLOOKUP(X1827,Sheet2!J:J,1,0)),"//","")</f>
        <v/>
      </c>
      <c r="AC1827" s="108" t="str">
        <f t="shared" si="489"/>
        <v/>
      </c>
      <c r="AD1827" t="b">
        <f t="shared" si="490"/>
        <v>1</v>
      </c>
    </row>
    <row r="1828" spans="1:30">
      <c r="A1828" s="56">
        <f t="shared" si="491"/>
        <v>1828</v>
      </c>
      <c r="B1828" s="55">
        <f t="shared" si="492"/>
        <v>1779</v>
      </c>
      <c r="C1828" s="97" t="s">
        <v>3996</v>
      </c>
      <c r="D1828" s="97">
        <v>103</v>
      </c>
      <c r="E1828" s="228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4241</v>
      </c>
      <c r="L1828" s="97" t="s">
        <v>2451</v>
      </c>
      <c r="M1828" s="102" t="s">
        <v>2456</v>
      </c>
      <c r="N1828" s="98"/>
      <c r="O1828"/>
      <c r="P1828" t="str">
        <f t="shared" si="493"/>
        <v>NOT EQUAL</v>
      </c>
      <c r="Q1828" t="str">
        <f>IF(ISNA(VLOOKUP(AC1828,#REF!,1)),"//","")</f>
        <v/>
      </c>
      <c r="R1828"/>
      <c r="S1828" s="43">
        <f t="shared" si="460"/>
        <v>571</v>
      </c>
      <c r="T1828" s="92" t="s">
        <v>2948</v>
      </c>
      <c r="U1828" s="70" t="s">
        <v>2431</v>
      </c>
      <c r="V1828" s="70" t="s">
        <v>2431</v>
      </c>
      <c r="W1828" s="44" t="str">
        <f t="shared" si="485"/>
        <v/>
      </c>
      <c r="X1828" s="25" t="str">
        <f t="shared" si="486"/>
        <v/>
      </c>
      <c r="Y1828" s="1">
        <f t="shared" si="487"/>
        <v>1779</v>
      </c>
      <c r="Z1828" t="str">
        <f t="shared" si="488"/>
        <v>ITM_SI_k</v>
      </c>
      <c r="AA1828" s="158" t="str">
        <f>IF(ISNA(VLOOKUP(X1828,Sheet2!J:J,1,0)),"//","")</f>
        <v/>
      </c>
      <c r="AC1828" s="108" t="str">
        <f t="shared" si="489"/>
        <v/>
      </c>
      <c r="AD1828" t="b">
        <f t="shared" si="490"/>
        <v>1</v>
      </c>
    </row>
    <row r="1829" spans="1:30">
      <c r="A1829" s="56">
        <f t="shared" si="491"/>
        <v>1829</v>
      </c>
      <c r="B1829" s="55">
        <f t="shared" si="492"/>
        <v>1780</v>
      </c>
      <c r="C1829" s="97" t="s">
        <v>3996</v>
      </c>
      <c r="D1829" s="97">
        <v>106</v>
      </c>
      <c r="E1829" s="228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4241</v>
      </c>
      <c r="L1829" s="97" t="s">
        <v>2451</v>
      </c>
      <c r="M1829" s="102" t="s">
        <v>2457</v>
      </c>
      <c r="N1829" s="98"/>
      <c r="O1829"/>
      <c r="P1829" t="str">
        <f t="shared" si="493"/>
        <v>NOT EQUAL</v>
      </c>
      <c r="Q1829" t="str">
        <f>IF(ISNA(VLOOKUP(AC1829,#REF!,1)),"//","")</f>
        <v/>
      </c>
      <c r="R1829"/>
      <c r="S1829" s="43">
        <f t="shared" si="460"/>
        <v>571</v>
      </c>
      <c r="T1829" s="92" t="s">
        <v>2948</v>
      </c>
      <c r="U1829" s="70" t="s">
        <v>2431</v>
      </c>
      <c r="V1829" s="70" t="s">
        <v>2431</v>
      </c>
      <c r="W1829" s="44" t="str">
        <f t="shared" si="485"/>
        <v/>
      </c>
      <c r="X1829" s="25" t="str">
        <f t="shared" si="486"/>
        <v/>
      </c>
      <c r="Y1829" s="1">
        <f t="shared" si="487"/>
        <v>1780</v>
      </c>
      <c r="Z1829" t="str">
        <f t="shared" si="488"/>
        <v>ITM_SI_M</v>
      </c>
      <c r="AA1829" s="158" t="str">
        <f>IF(ISNA(VLOOKUP(X1829,Sheet2!J:J,1,0)),"//","")</f>
        <v/>
      </c>
      <c r="AC1829" s="108" t="str">
        <f t="shared" si="489"/>
        <v/>
      </c>
      <c r="AD1829" t="b">
        <f t="shared" si="490"/>
        <v>1</v>
      </c>
    </row>
    <row r="1830" spans="1:30">
      <c r="A1830" s="56">
        <f t="shared" si="491"/>
        <v>1830</v>
      </c>
      <c r="B1830" s="55">
        <f t="shared" si="492"/>
        <v>1781</v>
      </c>
      <c r="C1830" s="97" t="s">
        <v>3996</v>
      </c>
      <c r="D1830" s="97">
        <v>109</v>
      </c>
      <c r="E1830" s="228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4241</v>
      </c>
      <c r="L1830" s="97" t="s">
        <v>2451</v>
      </c>
      <c r="M1830" s="102" t="s">
        <v>2506</v>
      </c>
      <c r="N1830" s="98"/>
      <c r="O1830"/>
      <c r="P1830" t="str">
        <f t="shared" si="493"/>
        <v>NOT EQUAL</v>
      </c>
      <c r="Q1830" t="str">
        <f>IF(ISNA(VLOOKUP(AC1830,#REF!,1)),"//","")</f>
        <v/>
      </c>
      <c r="R1830"/>
      <c r="S1830" s="43">
        <f t="shared" si="460"/>
        <v>571</v>
      </c>
      <c r="T1830" s="92" t="s">
        <v>2948</v>
      </c>
      <c r="U1830" s="70" t="s">
        <v>2431</v>
      </c>
      <c r="V1830" s="70" t="s">
        <v>2431</v>
      </c>
      <c r="W1830" s="44" t="str">
        <f t="shared" si="485"/>
        <v/>
      </c>
      <c r="X1830" s="25" t="str">
        <f t="shared" si="486"/>
        <v/>
      </c>
      <c r="Y1830" s="1">
        <f t="shared" si="487"/>
        <v>1781</v>
      </c>
      <c r="Z1830" t="str">
        <f t="shared" si="488"/>
        <v>ITM_SI_G</v>
      </c>
      <c r="AA1830" s="158" t="str">
        <f>IF(ISNA(VLOOKUP(X1830,Sheet2!J:J,1,0)),"//","")</f>
        <v/>
      </c>
      <c r="AC1830" s="108" t="str">
        <f t="shared" si="489"/>
        <v/>
      </c>
      <c r="AD1830" t="b">
        <f t="shared" si="490"/>
        <v>1</v>
      </c>
    </row>
    <row r="1831" spans="1:30">
      <c r="A1831" s="56">
        <f t="shared" si="491"/>
        <v>1831</v>
      </c>
      <c r="B1831" s="55">
        <f t="shared" si="492"/>
        <v>1782</v>
      </c>
      <c r="C1831" s="97" t="s">
        <v>3996</v>
      </c>
      <c r="D1831" s="97">
        <v>112</v>
      </c>
      <c r="E1831" s="228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4241</v>
      </c>
      <c r="L1831" s="97" t="s">
        <v>2451</v>
      </c>
      <c r="M1831" s="102" t="s">
        <v>2507</v>
      </c>
      <c r="N1831" s="98"/>
      <c r="O1831"/>
      <c r="P1831" t="str">
        <f t="shared" si="493"/>
        <v>NOT EQUAL</v>
      </c>
      <c r="Q1831" t="str">
        <f>IF(ISNA(VLOOKUP(AC1831,#REF!,1)),"//","")</f>
        <v/>
      </c>
      <c r="R1831"/>
      <c r="S1831" s="43">
        <f t="shared" si="460"/>
        <v>571</v>
      </c>
      <c r="T1831" s="92" t="s">
        <v>2948</v>
      </c>
      <c r="U1831" s="70" t="s">
        <v>2431</v>
      </c>
      <c r="V1831" s="70" t="s">
        <v>2431</v>
      </c>
      <c r="W1831" s="44" t="str">
        <f t="shared" si="485"/>
        <v/>
      </c>
      <c r="X1831" s="25" t="str">
        <f t="shared" si="486"/>
        <v/>
      </c>
      <c r="Y1831" s="1">
        <f t="shared" si="487"/>
        <v>1782</v>
      </c>
      <c r="Z1831" t="str">
        <f t="shared" si="488"/>
        <v>ITM_SI_T</v>
      </c>
      <c r="AA1831" s="158" t="str">
        <f>IF(ISNA(VLOOKUP(X1831,Sheet2!J:J,1,0)),"//","")</f>
        <v/>
      </c>
      <c r="AC1831" s="108" t="str">
        <f t="shared" si="489"/>
        <v/>
      </c>
      <c r="AD1831" t="b">
        <f t="shared" si="490"/>
        <v>1</v>
      </c>
    </row>
    <row r="1832" spans="1:30">
      <c r="A1832" s="56">
        <f t="shared" si="491"/>
        <v>1832</v>
      </c>
      <c r="B1832" s="55">
        <f t="shared" si="492"/>
        <v>1783</v>
      </c>
      <c r="C1832" s="97" t="s">
        <v>4058</v>
      </c>
      <c r="D1832" s="226" t="s">
        <v>3440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4077</v>
      </c>
      <c r="L1832" s="97" t="s">
        <v>1068</v>
      </c>
      <c r="M1832" s="102" t="s">
        <v>3440</v>
      </c>
      <c r="N1832" s="98"/>
      <c r="O1832"/>
      <c r="P1832" t="str">
        <f t="shared" si="493"/>
        <v>NOT EQUAL</v>
      </c>
      <c r="Q1832" t="str">
        <f>IF(ISNA(VLOOKUP(AC1832,#REF!,1)),"//","")</f>
        <v/>
      </c>
      <c r="R1832"/>
      <c r="S1832" s="43">
        <f t="shared" si="460"/>
        <v>571</v>
      </c>
      <c r="T1832" s="92"/>
      <c r="U1832" s="70"/>
      <c r="V1832" s="70"/>
      <c r="W1832" s="44" t="str">
        <f t="shared" si="485"/>
        <v/>
      </c>
      <c r="X1832" s="25" t="str">
        <f t="shared" si="486"/>
        <v/>
      </c>
      <c r="Y1832" s="1">
        <f t="shared" si="487"/>
        <v>1783</v>
      </c>
      <c r="Z1832" t="str">
        <f t="shared" si="488"/>
        <v>ITM_QOPPA</v>
      </c>
      <c r="AA1832" s="158" t="str">
        <f>IF(ISNA(VLOOKUP(X1832,Sheet2!J:J,1,0)),"//","")</f>
        <v/>
      </c>
      <c r="AC1832" s="108" t="str">
        <f t="shared" si="489"/>
        <v/>
      </c>
      <c r="AD1832" t="b">
        <f t="shared" si="490"/>
        <v>1</v>
      </c>
    </row>
    <row r="1833" spans="1:30">
      <c r="A1833" s="56">
        <f t="shared" si="491"/>
        <v>1833</v>
      </c>
      <c r="B1833" s="55">
        <f t="shared" si="492"/>
        <v>1784</v>
      </c>
      <c r="C1833" s="97" t="s">
        <v>4058</v>
      </c>
      <c r="D1833" s="226" t="s">
        <v>3441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4077</v>
      </c>
      <c r="L1833" s="97" t="s">
        <v>1068</v>
      </c>
      <c r="M1833" s="102" t="s">
        <v>3441</v>
      </c>
      <c r="N1833" s="102"/>
      <c r="O1833"/>
      <c r="P1833" t="str">
        <f t="shared" si="493"/>
        <v>NOT EQUAL</v>
      </c>
      <c r="Q1833" t="str">
        <f>IF(ISNA(VLOOKUP(AC1833,#REF!,1)),"//","")</f>
        <v/>
      </c>
      <c r="R1833"/>
      <c r="S1833" s="43">
        <f t="shared" si="460"/>
        <v>571</v>
      </c>
      <c r="T1833" s="92"/>
      <c r="U1833" s="70"/>
      <c r="V1833" s="70"/>
      <c r="W1833" s="44" t="str">
        <f t="shared" si="485"/>
        <v/>
      </c>
      <c r="X1833" s="25" t="str">
        <f t="shared" si="486"/>
        <v/>
      </c>
      <c r="Y1833" s="1">
        <f t="shared" si="487"/>
        <v>1784</v>
      </c>
      <c r="Z1833" t="str">
        <f t="shared" si="488"/>
        <v>ITM_DIGAMMA</v>
      </c>
      <c r="AA1833" s="158" t="str">
        <f>IF(ISNA(VLOOKUP(X1833,Sheet2!J:J,1,0)),"//","")</f>
        <v/>
      </c>
      <c r="AC1833" s="108" t="str">
        <f t="shared" si="489"/>
        <v/>
      </c>
      <c r="AD1833" t="b">
        <f t="shared" si="490"/>
        <v>1</v>
      </c>
    </row>
    <row r="1834" spans="1:30">
      <c r="A1834" s="56">
        <f t="shared" si="491"/>
        <v>1834</v>
      </c>
      <c r="B1834" s="55">
        <f t="shared" si="492"/>
        <v>1785</v>
      </c>
      <c r="C1834" s="97" t="s">
        <v>4058</v>
      </c>
      <c r="D1834" s="226" t="s">
        <v>3442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4077</v>
      </c>
      <c r="L1834" s="97" t="s">
        <v>1068</v>
      </c>
      <c r="M1834" s="102" t="s">
        <v>3442</v>
      </c>
      <c r="N1834" s="102"/>
      <c r="O1834"/>
      <c r="P1834" t="str">
        <f t="shared" si="493"/>
        <v>NOT EQUAL</v>
      </c>
      <c r="Q1834" t="str">
        <f>IF(ISNA(VLOOKUP(AC1834,#REF!,1)),"//","")</f>
        <v/>
      </c>
      <c r="R1834"/>
      <c r="S1834" s="43">
        <f t="shared" si="460"/>
        <v>571</v>
      </c>
      <c r="T1834" s="92"/>
      <c r="U1834" s="70"/>
      <c r="V1834" s="70"/>
      <c r="W1834" s="44" t="str">
        <f t="shared" si="485"/>
        <v/>
      </c>
      <c r="X1834" s="25" t="str">
        <f t="shared" si="486"/>
        <v/>
      </c>
      <c r="Y1834" s="1">
        <f t="shared" si="487"/>
        <v>1785</v>
      </c>
      <c r="Z1834" t="str">
        <f t="shared" si="488"/>
        <v>ITM_SAMPI</v>
      </c>
      <c r="AA1834" s="158" t="str">
        <f>IF(ISNA(VLOOKUP(X1834,Sheet2!J:J,1,0)),"//","")</f>
        <v/>
      </c>
      <c r="AC1834" s="108" t="str">
        <f t="shared" si="489"/>
        <v/>
      </c>
      <c r="AD1834" t="b">
        <f t="shared" si="490"/>
        <v>1</v>
      </c>
    </row>
    <row r="1835" spans="1:30">
      <c r="A1835" s="56">
        <f t="shared" si="491"/>
        <v>1835</v>
      </c>
      <c r="B1835" s="55">
        <f t="shared" si="492"/>
        <v>1786</v>
      </c>
      <c r="C1835" s="97" t="s">
        <v>4000</v>
      </c>
      <c r="D1835" s="226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4077</v>
      </c>
      <c r="L1835" s="97" t="s">
        <v>1080</v>
      </c>
      <c r="M1835" s="102" t="s">
        <v>2393</v>
      </c>
      <c r="N1835" s="102"/>
      <c r="O1835"/>
      <c r="P1835" t="str">
        <f t="shared" si="493"/>
        <v/>
      </c>
      <c r="Q1835" t="str">
        <f>IF(ISNA(VLOOKUP(AC1835,#REF!,1)),"//","")</f>
        <v/>
      </c>
      <c r="R1835"/>
      <c r="S1835" s="43">
        <f t="shared" si="460"/>
        <v>572</v>
      </c>
      <c r="T1835" s="92" t="s">
        <v>2895</v>
      </c>
      <c r="U1835" s="70" t="s">
        <v>2431</v>
      </c>
      <c r="V1835" s="70" t="s">
        <v>2821</v>
      </c>
      <c r="W1835" s="44" t="str">
        <f t="shared" si="485"/>
        <v>"Y" STD_SPACE_3_PER_EM STD_RIGHT_ARROW STD_SPACE_3_PER_EM STD_DELTA</v>
      </c>
      <c r="X1835" s="25" t="str">
        <f t="shared" si="486"/>
        <v>D&gt;Y</v>
      </c>
      <c r="Y1835" s="1">
        <f t="shared" si="487"/>
        <v>1786</v>
      </c>
      <c r="Z1835" t="str">
        <f t="shared" si="488"/>
        <v>ITM_EE_D2Y</v>
      </c>
      <c r="AA1835" s="158" t="str">
        <f>IF(ISNA(VLOOKUP(X1835,Sheet2!J:J,1,0)),"//","")</f>
        <v>//</v>
      </c>
      <c r="AC1835" s="108" t="str">
        <f t="shared" si="489"/>
        <v>Y&gt;DELTA</v>
      </c>
      <c r="AD1835" t="b">
        <f t="shared" si="490"/>
        <v>0</v>
      </c>
    </row>
    <row r="1836" spans="1:30">
      <c r="A1836" s="56">
        <f t="shared" si="491"/>
        <v>1836</v>
      </c>
      <c r="B1836" s="55">
        <f t="shared" si="492"/>
        <v>1787</v>
      </c>
      <c r="C1836" s="97" t="s">
        <v>4000</v>
      </c>
      <c r="D1836" s="226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4241</v>
      </c>
      <c r="L1836" s="97" t="s">
        <v>1080</v>
      </c>
      <c r="M1836" s="102" t="s">
        <v>2394</v>
      </c>
      <c r="N1836" s="102"/>
      <c r="O1836"/>
      <c r="P1836" t="str">
        <f t="shared" si="493"/>
        <v/>
      </c>
      <c r="Q1836" t="str">
        <f>IF(ISNA(VLOOKUP(AC1836,#REF!,1)),"//","")</f>
        <v/>
      </c>
      <c r="R1836"/>
      <c r="S1836" s="43">
        <f t="shared" si="460"/>
        <v>573</v>
      </c>
      <c r="T1836" s="92" t="s">
        <v>2895</v>
      </c>
      <c r="U1836" s="70" t="s">
        <v>2431</v>
      </c>
      <c r="V1836" s="70" t="s">
        <v>2822</v>
      </c>
      <c r="W1836" s="44" t="str">
        <f t="shared" si="485"/>
        <v>STD_DELTA STD_SPACE_3_PER_EM STD_RIGHT_ARROW STD_SPACE_3_PER_EM "Y"</v>
      </c>
      <c r="X1836" s="25" t="str">
        <f t="shared" si="486"/>
        <v>Y&gt;D</v>
      </c>
      <c r="Y1836" s="1">
        <f t="shared" si="487"/>
        <v>1787</v>
      </c>
      <c r="Z1836" t="str">
        <f t="shared" si="488"/>
        <v>ITM_EE_Y2D</v>
      </c>
      <c r="AA1836" s="158" t="str">
        <f>IF(ISNA(VLOOKUP(X1836,Sheet2!J:J,1,0)),"//","")</f>
        <v>//</v>
      </c>
      <c r="AC1836" s="108" t="str">
        <f t="shared" si="489"/>
        <v>DELTA&gt;Y</v>
      </c>
      <c r="AD1836" t="b">
        <f t="shared" si="490"/>
        <v>0</v>
      </c>
    </row>
    <row r="1837" spans="1:30">
      <c r="A1837" s="56">
        <f t="shared" si="491"/>
        <v>1837</v>
      </c>
      <c r="B1837" s="55">
        <f t="shared" si="492"/>
        <v>1788</v>
      </c>
      <c r="C1837" s="97" t="s">
        <v>4000</v>
      </c>
      <c r="D1837" s="226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4241</v>
      </c>
      <c r="L1837" s="97" t="s">
        <v>1080</v>
      </c>
      <c r="M1837" s="102" t="s">
        <v>2395</v>
      </c>
      <c r="N1837" s="102"/>
      <c r="O1837"/>
      <c r="P1837" t="str">
        <f t="shared" si="493"/>
        <v>NOT EQUAL</v>
      </c>
      <c r="Q1837" t="str">
        <f>IF(ISNA(VLOOKUP(AC1837,#REF!,1)),"//","")</f>
        <v/>
      </c>
      <c r="R1837"/>
      <c r="S1837" s="43">
        <f t="shared" si="460"/>
        <v>574</v>
      </c>
      <c r="T1837" s="92" t="s">
        <v>2895</v>
      </c>
      <c r="U1837" s="70" t="s">
        <v>2431</v>
      </c>
      <c r="V1837" s="70" t="s">
        <v>2431</v>
      </c>
      <c r="W1837" s="44" t="str">
        <f t="shared" si="485"/>
        <v>"ATOSYM"</v>
      </c>
      <c r="X1837" s="25" t="str">
        <f t="shared" si="486"/>
        <v>ATOSYM</v>
      </c>
      <c r="Y1837" s="1">
        <f t="shared" si="487"/>
        <v>1788</v>
      </c>
      <c r="Z1837" t="str">
        <f t="shared" si="488"/>
        <v>ITM_EE_A2S</v>
      </c>
      <c r="AA1837" s="158" t="str">
        <f>IF(ISNA(VLOOKUP(X1837,Sheet2!J:J,1,0)),"//","")</f>
        <v>//</v>
      </c>
      <c r="AC1837" s="108" t="str">
        <f t="shared" si="489"/>
        <v>ATOSYM</v>
      </c>
      <c r="AD1837" t="b">
        <f t="shared" si="490"/>
        <v>1</v>
      </c>
    </row>
    <row r="1838" spans="1:30">
      <c r="A1838" s="56">
        <f t="shared" si="491"/>
        <v>1838</v>
      </c>
      <c r="B1838" s="55">
        <f t="shared" si="492"/>
        <v>1789</v>
      </c>
      <c r="C1838" s="97" t="s">
        <v>4000</v>
      </c>
      <c r="D1838" s="226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4241</v>
      </c>
      <c r="L1838" s="97" t="s">
        <v>1080</v>
      </c>
      <c r="M1838" s="102" t="s">
        <v>2396</v>
      </c>
      <c r="N1838" s="102"/>
      <c r="O1838"/>
      <c r="P1838" t="str">
        <f t="shared" si="493"/>
        <v>NOT EQUAL</v>
      </c>
      <c r="Q1838" t="str">
        <f>IF(ISNA(VLOOKUP(AC1838,#REF!,1)),"//","")</f>
        <v/>
      </c>
      <c r="R1838"/>
      <c r="S1838" s="43">
        <f t="shared" si="460"/>
        <v>575</v>
      </c>
      <c r="T1838" s="92" t="s">
        <v>2895</v>
      </c>
      <c r="U1838" s="70" t="s">
        <v>2431</v>
      </c>
      <c r="V1838" s="70" t="s">
        <v>2431</v>
      </c>
      <c r="W1838" s="44" t="str">
        <f t="shared" si="485"/>
        <v>"SYMTOA"</v>
      </c>
      <c r="X1838" s="25" t="str">
        <f t="shared" si="486"/>
        <v>SYMTOA</v>
      </c>
      <c r="Y1838" s="1">
        <f t="shared" si="487"/>
        <v>1789</v>
      </c>
      <c r="Z1838" t="str">
        <f t="shared" si="488"/>
        <v>ITM_EE_S2A</v>
      </c>
      <c r="AA1838" s="158" t="str">
        <f>IF(ISNA(VLOOKUP(X1838,Sheet2!J:J,1,0)),"//","")</f>
        <v>//</v>
      </c>
      <c r="AC1838" s="108" t="str">
        <f t="shared" si="489"/>
        <v>SYMTOA</v>
      </c>
      <c r="AD1838" t="b">
        <f t="shared" si="490"/>
        <v>1</v>
      </c>
    </row>
    <row r="1839" spans="1:30">
      <c r="A1839" s="56">
        <f t="shared" si="491"/>
        <v>1839</v>
      </c>
      <c r="B1839" s="55">
        <f t="shared" si="492"/>
        <v>1790</v>
      </c>
      <c r="C1839" s="97" t="s">
        <v>4000</v>
      </c>
      <c r="D1839" s="226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4241</v>
      </c>
      <c r="L1839" s="97" t="s">
        <v>1080</v>
      </c>
      <c r="M1839" s="102" t="s">
        <v>2398</v>
      </c>
      <c r="N1839" s="102"/>
      <c r="O1839"/>
      <c r="P1839" t="str">
        <f t="shared" si="493"/>
        <v/>
      </c>
      <c r="Q1839" t="str">
        <f>IF(ISNA(VLOOKUP(AC1839,#REF!,1)),"//","")</f>
        <v/>
      </c>
      <c r="R1839"/>
      <c r="S1839" s="43">
        <f t="shared" si="460"/>
        <v>576</v>
      </c>
      <c r="T1839" s="92" t="s">
        <v>2895</v>
      </c>
      <c r="U1839" s="70" t="s">
        <v>2431</v>
      </c>
      <c r="V1839" s="70" t="s">
        <v>2431</v>
      </c>
      <c r="W1839" s="44" t="str">
        <f t="shared" si="485"/>
        <v>"E^" STD_THETA "J"</v>
      </c>
      <c r="X1839" s="25" t="str">
        <f t="shared" si="486"/>
        <v>E^THETAJ</v>
      </c>
      <c r="Y1839" s="1">
        <f t="shared" si="487"/>
        <v>1790</v>
      </c>
      <c r="Z1839" t="str">
        <f t="shared" si="488"/>
        <v>ITM_EE_EXP_TH</v>
      </c>
      <c r="AA1839" s="158" t="str">
        <f>IF(ISNA(VLOOKUP(X1839,Sheet2!J:J,1,0)),"//","")</f>
        <v>//</v>
      </c>
      <c r="AC1839" s="108" t="str">
        <f t="shared" si="489"/>
        <v>E^THETAJ</v>
      </c>
      <c r="AD1839" t="b">
        <f t="shared" si="490"/>
        <v>1</v>
      </c>
    </row>
    <row r="1840" spans="1:30">
      <c r="A1840" s="56">
        <f t="shared" si="491"/>
        <v>1840</v>
      </c>
      <c r="B1840" s="55">
        <f t="shared" si="492"/>
        <v>1791</v>
      </c>
      <c r="C1840" s="97" t="s">
        <v>4000</v>
      </c>
      <c r="D1840" s="226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4241</v>
      </c>
      <c r="L1840" s="97" t="s">
        <v>1080</v>
      </c>
      <c r="M1840" s="102" t="s">
        <v>2399</v>
      </c>
      <c r="N1840" s="102"/>
      <c r="O1840"/>
      <c r="P1840" t="str">
        <f t="shared" si="493"/>
        <v/>
      </c>
      <c r="Q1840" t="str">
        <f>IF(ISNA(VLOOKUP(AC1840,#REF!,1)),"//","")</f>
        <v/>
      </c>
      <c r="R1840"/>
      <c r="S1840" s="43">
        <f t="shared" si="460"/>
        <v>577</v>
      </c>
      <c r="T1840" s="92" t="s">
        <v>2895</v>
      </c>
      <c r="U1840" s="70" t="s">
        <v>2431</v>
      </c>
      <c r="V1840" s="70" t="s">
        <v>2431</v>
      </c>
      <c r="W1840" s="44" t="str">
        <f t="shared" si="485"/>
        <v>"STO" STD_SPACE_3_PER_EM "3Z"</v>
      </c>
      <c r="X1840" s="25" t="str">
        <f t="shared" si="486"/>
        <v>STO3Z</v>
      </c>
      <c r="Y1840" s="1">
        <f t="shared" si="487"/>
        <v>1791</v>
      </c>
      <c r="Z1840" t="str">
        <f t="shared" si="488"/>
        <v>ITM_EE_STO_Z</v>
      </c>
      <c r="AA1840" s="158" t="str">
        <f>IF(ISNA(VLOOKUP(X1840,Sheet2!J:J,1,0)),"//","")</f>
        <v>//</v>
      </c>
      <c r="AC1840" s="108" t="str">
        <f t="shared" si="489"/>
        <v>STO3Z</v>
      </c>
      <c r="AD1840" t="b">
        <f t="shared" si="490"/>
        <v>1</v>
      </c>
    </row>
    <row r="1841" spans="1:30">
      <c r="A1841" s="56">
        <f t="shared" si="491"/>
        <v>1841</v>
      </c>
      <c r="B1841" s="55">
        <f t="shared" si="492"/>
        <v>1792</v>
      </c>
      <c r="C1841" s="97" t="s">
        <v>4000</v>
      </c>
      <c r="D1841" s="226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4241</v>
      </c>
      <c r="L1841" s="97" t="s">
        <v>1080</v>
      </c>
      <c r="M1841" s="102" t="s">
        <v>2400</v>
      </c>
      <c r="N1841" s="102"/>
      <c r="O1841"/>
      <c r="P1841" t="str">
        <f t="shared" si="493"/>
        <v/>
      </c>
      <c r="Q1841" t="str">
        <f>IF(ISNA(VLOOKUP(AC1841,#REF!,1)),"//","")</f>
        <v/>
      </c>
      <c r="R1841"/>
      <c r="S1841" s="43">
        <f t="shared" si="460"/>
        <v>578</v>
      </c>
      <c r="T1841" s="92" t="s">
        <v>2895</v>
      </c>
      <c r="U1841" s="70" t="s">
        <v>2431</v>
      </c>
      <c r="V1841" s="70" t="s">
        <v>2431</v>
      </c>
      <c r="W1841" s="44" t="str">
        <f t="shared" si="485"/>
        <v>"RCL" STD_SPACE_3_PER_EM "3Z"</v>
      </c>
      <c r="X1841" s="25" t="str">
        <f t="shared" si="486"/>
        <v>RCL3Z</v>
      </c>
      <c r="Y1841" s="1">
        <f t="shared" si="487"/>
        <v>1792</v>
      </c>
      <c r="Z1841" t="str">
        <f t="shared" si="488"/>
        <v>ITM_EE_RCL_Z</v>
      </c>
      <c r="AA1841" s="158" t="str">
        <f>IF(ISNA(VLOOKUP(X1841,Sheet2!J:J,1,0)),"//","")</f>
        <v>//</v>
      </c>
      <c r="AC1841" s="108" t="str">
        <f t="shared" si="489"/>
        <v>RCL3Z</v>
      </c>
      <c r="AD1841" t="b">
        <f t="shared" si="490"/>
        <v>1</v>
      </c>
    </row>
    <row r="1842" spans="1:30">
      <c r="A1842" s="56">
        <f t="shared" si="491"/>
        <v>1842</v>
      </c>
      <c r="B1842" s="55">
        <f t="shared" si="492"/>
        <v>1793</v>
      </c>
      <c r="C1842" s="97" t="s">
        <v>4000</v>
      </c>
      <c r="D1842" s="226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4241</v>
      </c>
      <c r="L1842" s="97" t="s">
        <v>1080</v>
      </c>
      <c r="M1842" s="102" t="s">
        <v>2401</v>
      </c>
      <c r="N1842" s="102"/>
      <c r="O1842"/>
      <c r="P1842" t="str">
        <f t="shared" si="493"/>
        <v/>
      </c>
      <c r="Q1842" t="str">
        <f>IF(ISNA(VLOOKUP(AC1842,#REF!,1)),"//","")</f>
        <v/>
      </c>
      <c r="R1842"/>
      <c r="S1842" s="43">
        <f t="shared" si="460"/>
        <v>579</v>
      </c>
      <c r="T1842" s="92" t="s">
        <v>2895</v>
      </c>
      <c r="U1842" s="70" t="s">
        <v>2431</v>
      </c>
      <c r="V1842" s="70" t="s">
        <v>2431</v>
      </c>
      <c r="W1842" s="44" t="str">
        <f t="shared" si="485"/>
        <v>"STO" STD_SPACE_3_PER_EM "3V"</v>
      </c>
      <c r="X1842" s="25" t="str">
        <f t="shared" si="486"/>
        <v>STO3V</v>
      </c>
      <c r="Y1842" s="1">
        <f t="shared" si="487"/>
        <v>1793</v>
      </c>
      <c r="Z1842" t="str">
        <f t="shared" si="488"/>
        <v>ITM_EE_STO_V</v>
      </c>
      <c r="AA1842" s="158" t="str">
        <f>IF(ISNA(VLOOKUP(X1842,Sheet2!J:J,1,0)),"//","")</f>
        <v>//</v>
      </c>
      <c r="AC1842" s="108" t="str">
        <f t="shared" si="489"/>
        <v>STO3V</v>
      </c>
      <c r="AD1842" t="b">
        <f t="shared" si="490"/>
        <v>1</v>
      </c>
    </row>
    <row r="1843" spans="1:30">
      <c r="A1843" s="56">
        <f t="shared" si="491"/>
        <v>1843</v>
      </c>
      <c r="B1843" s="55">
        <f t="shared" si="492"/>
        <v>1794</v>
      </c>
      <c r="C1843" s="97" t="s">
        <v>4000</v>
      </c>
      <c r="D1843" s="226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4241</v>
      </c>
      <c r="L1843" s="97" t="s">
        <v>1080</v>
      </c>
      <c r="M1843" s="102" t="s">
        <v>2402</v>
      </c>
      <c r="N1843" s="102"/>
      <c r="O1843"/>
      <c r="P1843" t="str">
        <f t="shared" si="493"/>
        <v/>
      </c>
      <c r="Q1843" t="str">
        <f>IF(ISNA(VLOOKUP(AC1843,#REF!,1)),"//","")</f>
        <v/>
      </c>
      <c r="R1843"/>
      <c r="S1843" s="43">
        <f t="shared" si="460"/>
        <v>580</v>
      </c>
      <c r="T1843" s="92" t="s">
        <v>2895</v>
      </c>
      <c r="U1843" s="70" t="s">
        <v>2431</v>
      </c>
      <c r="V1843" s="70" t="s">
        <v>2431</v>
      </c>
      <c r="W1843" s="44" t="str">
        <f t="shared" si="485"/>
        <v>"RCL" STD_SPACE_3_PER_EM "3V"</v>
      </c>
      <c r="X1843" s="25" t="str">
        <f t="shared" si="486"/>
        <v>RCL3V</v>
      </c>
      <c r="Y1843" s="1">
        <f t="shared" si="487"/>
        <v>1794</v>
      </c>
      <c r="Z1843" t="str">
        <f t="shared" si="488"/>
        <v>ITM_EE_RCL_V</v>
      </c>
      <c r="AA1843" s="158" t="str">
        <f>IF(ISNA(VLOOKUP(X1843,Sheet2!J:J,1,0)),"//","")</f>
        <v>//</v>
      </c>
      <c r="AC1843" s="108" t="str">
        <f t="shared" si="489"/>
        <v>RCL3V</v>
      </c>
      <c r="AD1843" t="b">
        <f t="shared" si="490"/>
        <v>1</v>
      </c>
    </row>
    <row r="1844" spans="1:30">
      <c r="A1844" s="56">
        <f t="shared" si="491"/>
        <v>1844</v>
      </c>
      <c r="B1844" s="55">
        <f t="shared" si="492"/>
        <v>1795</v>
      </c>
      <c r="C1844" s="97" t="s">
        <v>4000</v>
      </c>
      <c r="D1844" s="226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4241</v>
      </c>
      <c r="L1844" s="97" t="s">
        <v>1080</v>
      </c>
      <c r="M1844" s="102" t="s">
        <v>2403</v>
      </c>
      <c r="N1844" s="102"/>
      <c r="O1844"/>
      <c r="P1844" t="str">
        <f t="shared" si="493"/>
        <v/>
      </c>
      <c r="Q1844" t="str">
        <f>IF(ISNA(VLOOKUP(AC1844,#REF!,1)),"//","")</f>
        <v/>
      </c>
      <c r="R1844"/>
      <c r="S1844" s="43">
        <f t="shared" si="460"/>
        <v>581</v>
      </c>
      <c r="T1844" s="92" t="s">
        <v>2895</v>
      </c>
      <c r="U1844" s="70" t="s">
        <v>2431</v>
      </c>
      <c r="V1844" s="70" t="s">
        <v>2431</v>
      </c>
      <c r="W1844" s="44" t="str">
        <f t="shared" si="485"/>
        <v>"STO" STD_SPACE_3_PER_EM "3I"</v>
      </c>
      <c r="X1844" s="25" t="str">
        <f t="shared" si="486"/>
        <v>STO3I</v>
      </c>
      <c r="Y1844" s="1">
        <f t="shared" si="487"/>
        <v>1795</v>
      </c>
      <c r="Z1844" t="str">
        <f t="shared" si="488"/>
        <v>ITM_EE_STO_I</v>
      </c>
      <c r="AA1844" s="158" t="str">
        <f>IF(ISNA(VLOOKUP(X1844,Sheet2!J:J,1,0)),"//","")</f>
        <v>//</v>
      </c>
      <c r="AC1844" s="108" t="str">
        <f t="shared" si="489"/>
        <v>STO3I</v>
      </c>
      <c r="AD1844" t="b">
        <f t="shared" si="490"/>
        <v>1</v>
      </c>
    </row>
    <row r="1845" spans="1:30">
      <c r="A1845" s="56">
        <f t="shared" si="491"/>
        <v>1845</v>
      </c>
      <c r="B1845" s="55">
        <f t="shared" si="492"/>
        <v>1796</v>
      </c>
      <c r="C1845" s="97" t="s">
        <v>4000</v>
      </c>
      <c r="D1845" s="226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4241</v>
      </c>
      <c r="L1845" s="97" t="s">
        <v>1080</v>
      </c>
      <c r="M1845" s="102" t="s">
        <v>2404</v>
      </c>
      <c r="N1845" s="102"/>
      <c r="O1845"/>
      <c r="P1845" t="str">
        <f t="shared" si="493"/>
        <v/>
      </c>
      <c r="Q1845" t="str">
        <f>IF(ISNA(VLOOKUP(AC1845,#REF!,1)),"//","")</f>
        <v/>
      </c>
      <c r="R1845"/>
      <c r="S1845" s="43">
        <f t="shared" si="460"/>
        <v>582</v>
      </c>
      <c r="T1845" s="92" t="s">
        <v>2895</v>
      </c>
      <c r="U1845" s="70" t="s">
        <v>2431</v>
      </c>
      <c r="V1845" s="70" t="s">
        <v>2431</v>
      </c>
      <c r="W1845" s="44" t="str">
        <f t="shared" si="485"/>
        <v>"RCL" STD_SPACE_3_PER_EM "3I"</v>
      </c>
      <c r="X1845" s="25" t="str">
        <f t="shared" si="486"/>
        <v>RCL3I</v>
      </c>
      <c r="Y1845" s="1">
        <f t="shared" si="487"/>
        <v>1796</v>
      </c>
      <c r="Z1845" t="str">
        <f t="shared" si="488"/>
        <v>ITM_EE_RCL_I</v>
      </c>
      <c r="AA1845" s="158" t="str">
        <f>IF(ISNA(VLOOKUP(X1845,Sheet2!J:J,1,0)),"//","")</f>
        <v>//</v>
      </c>
      <c r="AC1845" s="108" t="str">
        <f t="shared" si="489"/>
        <v>RCL3I</v>
      </c>
      <c r="AD1845" t="b">
        <f t="shared" si="490"/>
        <v>1</v>
      </c>
    </row>
    <row r="1846" spans="1:30">
      <c r="A1846" s="56">
        <f t="shared" si="491"/>
        <v>1846</v>
      </c>
      <c r="B1846" s="55">
        <f t="shared" si="492"/>
        <v>1797</v>
      </c>
      <c r="C1846" s="97" t="s">
        <v>4000</v>
      </c>
      <c r="D1846" s="226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4241</v>
      </c>
      <c r="L1846" s="97" t="s">
        <v>1080</v>
      </c>
      <c r="M1846" s="102" t="s">
        <v>2405</v>
      </c>
      <c r="N1846" s="102"/>
      <c r="O1846"/>
      <c r="P1846" t="str">
        <f t="shared" si="493"/>
        <v>NOT EQUAL</v>
      </c>
      <c r="Q1846" t="str">
        <f>IF(ISNA(VLOOKUP(AC1846,#REF!,1)),"//","")</f>
        <v/>
      </c>
      <c r="R1846"/>
      <c r="S1846" s="43">
        <f t="shared" si="460"/>
        <v>583</v>
      </c>
      <c r="T1846" s="92" t="s">
        <v>2895</v>
      </c>
      <c r="U1846" s="70" t="s">
        <v>2431</v>
      </c>
      <c r="V1846" s="70" t="s">
        <v>2431</v>
      </c>
      <c r="W1846" s="44" t="str">
        <f t="shared" si="485"/>
        <v>"3V" STD_DIVIDE "3I"</v>
      </c>
      <c r="X1846" s="25" t="str">
        <f t="shared" si="486"/>
        <v>3V/3I</v>
      </c>
      <c r="Y1846" s="1">
        <f t="shared" si="487"/>
        <v>1797</v>
      </c>
      <c r="Z1846" t="str">
        <f t="shared" si="488"/>
        <v>ITM_EE_STO_V_I</v>
      </c>
      <c r="AA1846" s="158" t="str">
        <f>IF(ISNA(VLOOKUP(X1846,Sheet2!J:J,1,0)),"//","")</f>
        <v>//</v>
      </c>
      <c r="AC1846" s="108" t="str">
        <f t="shared" si="489"/>
        <v>3V/3I</v>
      </c>
      <c r="AD1846" t="b">
        <f t="shared" si="490"/>
        <v>1</v>
      </c>
    </row>
    <row r="1847" spans="1:30">
      <c r="A1847" s="56">
        <f t="shared" si="491"/>
        <v>1847</v>
      </c>
      <c r="B1847" s="55">
        <f t="shared" si="492"/>
        <v>1798</v>
      </c>
      <c r="C1847" s="97" t="s">
        <v>4000</v>
      </c>
      <c r="D1847" s="226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4241</v>
      </c>
      <c r="L1847" s="97" t="s">
        <v>1080</v>
      </c>
      <c r="M1847" s="102" t="s">
        <v>2406</v>
      </c>
      <c r="N1847" s="102"/>
      <c r="O1847"/>
      <c r="P1847" t="str">
        <f t="shared" si="493"/>
        <v>NOT EQUAL</v>
      </c>
      <c r="Q1847" t="str">
        <f>IF(ISNA(VLOOKUP(AC1847,#REF!,1)),"//","")</f>
        <v/>
      </c>
      <c r="R1847"/>
      <c r="S1847" s="43">
        <f t="shared" si="460"/>
        <v>584</v>
      </c>
      <c r="T1847" s="92" t="s">
        <v>2895</v>
      </c>
      <c r="U1847" s="70" t="s">
        <v>2431</v>
      </c>
      <c r="V1847" s="70" t="s">
        <v>2831</v>
      </c>
      <c r="W1847" s="44" t="str">
        <f t="shared" si="485"/>
        <v>"3I" STD_CROSS "3Z"</v>
      </c>
      <c r="X1847" s="25" t="str">
        <f t="shared" si="486"/>
        <v>3Ix3Z</v>
      </c>
      <c r="Y1847" s="1">
        <f t="shared" si="487"/>
        <v>1798</v>
      </c>
      <c r="Z1847" t="str">
        <f t="shared" si="488"/>
        <v>ITM_EE_STO_IR</v>
      </c>
      <c r="AA1847" s="158" t="str">
        <f>IF(ISNA(VLOOKUP(X1847,Sheet2!J:J,1,0)),"//","")</f>
        <v>//</v>
      </c>
      <c r="AC1847" s="108" t="str">
        <f t="shared" si="489"/>
        <v>3I*3Z</v>
      </c>
      <c r="AD1847" t="b">
        <f t="shared" si="490"/>
        <v>0</v>
      </c>
    </row>
    <row r="1848" spans="1:30">
      <c r="A1848" s="56">
        <f t="shared" si="491"/>
        <v>1848</v>
      </c>
      <c r="B1848" s="55">
        <f t="shared" si="492"/>
        <v>1799</v>
      </c>
      <c r="C1848" s="97" t="s">
        <v>4000</v>
      </c>
      <c r="D1848" s="226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4241</v>
      </c>
      <c r="L1848" s="97" t="s">
        <v>1080</v>
      </c>
      <c r="M1848" s="102" t="s">
        <v>2407</v>
      </c>
      <c r="N1848" s="102"/>
      <c r="O1848"/>
      <c r="P1848" t="str">
        <f t="shared" si="493"/>
        <v>NOT EQUAL</v>
      </c>
      <c r="Q1848" t="str">
        <f>IF(ISNA(VLOOKUP(AC1848,#REF!,1)),"//","")</f>
        <v/>
      </c>
      <c r="R1848"/>
      <c r="S1848" s="43">
        <f t="shared" si="460"/>
        <v>585</v>
      </c>
      <c r="T1848" s="92" t="s">
        <v>2895</v>
      </c>
      <c r="U1848" s="70" t="s">
        <v>2431</v>
      </c>
      <c r="V1848" s="70" t="s">
        <v>2431</v>
      </c>
      <c r="W1848" s="44" t="str">
        <f t="shared" si="485"/>
        <v>"3V" STD_DIVIDE "3Z"</v>
      </c>
      <c r="X1848" s="25" t="str">
        <f t="shared" si="486"/>
        <v>3V/3Z</v>
      </c>
      <c r="Y1848" s="1">
        <f t="shared" si="487"/>
        <v>1799</v>
      </c>
      <c r="Z1848" t="str">
        <f t="shared" si="488"/>
        <v>ITM_EE_STO_V_Z</v>
      </c>
      <c r="AA1848" s="158" t="str">
        <f>IF(ISNA(VLOOKUP(X1848,Sheet2!J:J,1,0)),"//","")</f>
        <v>//</v>
      </c>
      <c r="AC1848" s="108" t="str">
        <f t="shared" si="489"/>
        <v>3V/3Z</v>
      </c>
      <c r="AD1848" t="b">
        <f t="shared" si="490"/>
        <v>1</v>
      </c>
    </row>
    <row r="1849" spans="1:30">
      <c r="A1849" s="56">
        <f t="shared" si="491"/>
        <v>1849</v>
      </c>
      <c r="B1849" s="55">
        <f t="shared" si="492"/>
        <v>1800</v>
      </c>
      <c r="C1849" s="97" t="s">
        <v>4000</v>
      </c>
      <c r="D1849" s="226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4241</v>
      </c>
      <c r="L1849" s="97" t="s">
        <v>1080</v>
      </c>
      <c r="M1849" s="102" t="s">
        <v>2408</v>
      </c>
      <c r="N1849" s="102"/>
      <c r="O1849"/>
      <c r="P1849" t="str">
        <f t="shared" si="493"/>
        <v/>
      </c>
      <c r="Q1849" t="str">
        <f>IF(ISNA(VLOOKUP(AC1849,#REF!,1)),"//","")</f>
        <v/>
      </c>
      <c r="R1849"/>
      <c r="S1849" s="43">
        <f t="shared" si="460"/>
        <v>586</v>
      </c>
      <c r="T1849" s="92" t="s">
        <v>2895</v>
      </c>
      <c r="U1849" s="70" t="s">
        <v>2431</v>
      </c>
      <c r="V1849" s="70" t="s">
        <v>2431</v>
      </c>
      <c r="W1849" s="44" t="str">
        <f t="shared" si="485"/>
        <v>"X" STD_SPACE_3_PER_EM STD_RIGHT_ARROW STD_SPACE_3_PER_EM "BAL"</v>
      </c>
      <c r="X1849" s="25" t="str">
        <f t="shared" si="486"/>
        <v>X&gt;BAL</v>
      </c>
      <c r="Y1849" s="1">
        <f t="shared" si="487"/>
        <v>1800</v>
      </c>
      <c r="Z1849" t="str">
        <f t="shared" si="488"/>
        <v>ITM_EE_X2BAL</v>
      </c>
      <c r="AA1849" s="158" t="str">
        <f>IF(ISNA(VLOOKUP(X1849,Sheet2!J:J,1,0)),"//","")</f>
        <v>//</v>
      </c>
      <c r="AC1849" s="108" t="str">
        <f t="shared" si="489"/>
        <v>X&gt;BAL</v>
      </c>
      <c r="AD1849" t="b">
        <f t="shared" si="490"/>
        <v>1</v>
      </c>
    </row>
    <row r="1850" spans="1:30">
      <c r="A1850" s="56">
        <f t="shared" si="491"/>
        <v>1850</v>
      </c>
      <c r="B1850" s="55">
        <f t="shared" si="492"/>
        <v>1801</v>
      </c>
      <c r="C1850" s="97" t="s">
        <v>4000</v>
      </c>
      <c r="D1850" s="226">
        <v>45</v>
      </c>
      <c r="E1850" s="98" t="s">
        <v>533</v>
      </c>
      <c r="F1850" s="98" t="s">
        <v>349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4077</v>
      </c>
      <c r="L1850" s="97"/>
      <c r="M1850" s="102" t="s">
        <v>5081</v>
      </c>
      <c r="N1850" s="102"/>
      <c r="O1850"/>
      <c r="P1850" t="str">
        <f t="shared" si="493"/>
        <v>NOT EQUAL</v>
      </c>
      <c r="Q1850" t="str">
        <f>IF(ISNA(VLOOKUP(AC1850,#REF!,1)),"//","")</f>
        <v/>
      </c>
      <c r="R1850"/>
      <c r="S1850" s="43">
        <f t="shared" si="460"/>
        <v>587</v>
      </c>
      <c r="T1850" s="92" t="s">
        <v>2939</v>
      </c>
      <c r="U1850" s="70" t="s">
        <v>2431</v>
      </c>
      <c r="V1850" s="70" t="s">
        <v>5086</v>
      </c>
      <c r="W1850" s="44" t="str">
        <f t="shared" si="485"/>
        <v/>
      </c>
      <c r="X1850" s="25" t="str">
        <f t="shared" si="486"/>
        <v>M.A</v>
      </c>
      <c r="Y1850" s="1">
        <f t="shared" si="487"/>
        <v>1801</v>
      </c>
      <c r="Z1850" t="str">
        <f t="shared" si="488"/>
        <v>ITM_MATX_A</v>
      </c>
      <c r="AA1850" s="158" t="str">
        <f>IF(ISNA(VLOOKUP(X1850,Sheet2!J:J,1,0)),"//","")</f>
        <v>//</v>
      </c>
      <c r="AC1850" s="108" t="str">
        <f t="shared" si="489"/>
        <v/>
      </c>
      <c r="AD1850" t="b">
        <f t="shared" si="490"/>
        <v>0</v>
      </c>
    </row>
    <row r="1851" spans="1:30">
      <c r="A1851" s="56">
        <f t="shared" si="491"/>
        <v>1851</v>
      </c>
      <c r="B1851" s="55">
        <f t="shared" si="492"/>
        <v>1802</v>
      </c>
      <c r="C1851" s="97" t="s">
        <v>4005</v>
      </c>
      <c r="D1851" s="226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4241</v>
      </c>
      <c r="L1851" s="105" t="s">
        <v>1074</v>
      </c>
      <c r="M1851" s="102" t="s">
        <v>2388</v>
      </c>
      <c r="N1851" s="102"/>
      <c r="O1851" s="43"/>
      <c r="P1851" t="str">
        <f t="shared" ref="P1851:P1867" si="500">IF(E1851=F1851,"","NOT EQUAL")</f>
        <v>NOT EQUAL</v>
      </c>
      <c r="Q1851" s="43" t="str">
        <f>IF(ISNA(VLOOKUP(AC1851,#REF!,1)),"//","")</f>
        <v/>
      </c>
      <c r="R1851" s="43"/>
      <c r="S1851" s="43">
        <f t="shared" si="460"/>
        <v>588</v>
      </c>
      <c r="T1851" s="92" t="s">
        <v>2895</v>
      </c>
      <c r="U1851" s="70" t="s">
        <v>2431</v>
      </c>
      <c r="V1851" s="70" t="s">
        <v>2431</v>
      </c>
      <c r="W1851" s="44" t="str">
        <f t="shared" si="485"/>
        <v>"OP_A"</v>
      </c>
      <c r="X1851" s="25" t="str">
        <f t="shared" si="486"/>
        <v>OP_A</v>
      </c>
      <c r="Y1851" s="1">
        <f t="shared" si="487"/>
        <v>1802</v>
      </c>
      <c r="Z1851" t="str">
        <f t="shared" si="488"/>
        <v>ITM_op_a</v>
      </c>
      <c r="AA1851" s="158" t="str">
        <f>IF(ISNA(VLOOKUP(X1851,Sheet2!J:J,1,0)),"//","")</f>
        <v>//</v>
      </c>
      <c r="AC1851" s="108" t="str">
        <f t="shared" si="489"/>
        <v>OP_A</v>
      </c>
      <c r="AD1851" t="b">
        <f t="shared" si="490"/>
        <v>1</v>
      </c>
    </row>
    <row r="1852" spans="1:30">
      <c r="A1852" s="56">
        <f t="shared" si="491"/>
        <v>1852</v>
      </c>
      <c r="B1852" s="55">
        <f t="shared" si="492"/>
        <v>1803</v>
      </c>
      <c r="C1852" s="97" t="s">
        <v>4006</v>
      </c>
      <c r="D1852" s="226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4241</v>
      </c>
      <c r="L1852" s="97" t="s">
        <v>1554</v>
      </c>
      <c r="M1852" s="102" t="s">
        <v>2389</v>
      </c>
      <c r="N1852" s="102"/>
      <c r="O1852"/>
      <c r="P1852" t="str">
        <f t="shared" si="500"/>
        <v>NOT EQUAL</v>
      </c>
      <c r="Q1852" t="str">
        <f>IF(ISNA(VLOOKUP(AC1852,#REF!,1)),"//","")</f>
        <v/>
      </c>
      <c r="R1852"/>
      <c r="S1852" s="43">
        <f t="shared" si="460"/>
        <v>589</v>
      </c>
      <c r="T1852" s="92" t="s">
        <v>2895</v>
      </c>
      <c r="U1852" s="70" t="s">
        <v>2431</v>
      </c>
      <c r="V1852" s="70" t="s">
        <v>2431</v>
      </c>
      <c r="W1852" s="44" t="str">
        <f t="shared" si="485"/>
        <v>"OP_A" STD_SUP_2</v>
      </c>
      <c r="X1852" s="25" t="str">
        <f t="shared" si="486"/>
        <v>OP_A^2</v>
      </c>
      <c r="Y1852" s="1">
        <f t="shared" si="487"/>
        <v>1803</v>
      </c>
      <c r="Z1852" t="str">
        <f t="shared" si="488"/>
        <v>ITM_op_a2</v>
      </c>
      <c r="AA1852" s="158" t="str">
        <f>IF(ISNA(VLOOKUP(X1852,Sheet2!J:J,1,0)),"//","")</f>
        <v>//</v>
      </c>
      <c r="AC1852" s="108" t="str">
        <f t="shared" si="489"/>
        <v>OP_A^2</v>
      </c>
      <c r="AD1852" t="b">
        <f t="shared" si="490"/>
        <v>1</v>
      </c>
    </row>
    <row r="1853" spans="1:30">
      <c r="A1853" s="56">
        <f t="shared" si="491"/>
        <v>1853</v>
      </c>
      <c r="B1853" s="55">
        <f t="shared" si="492"/>
        <v>1804</v>
      </c>
      <c r="C1853" s="97" t="s">
        <v>4007</v>
      </c>
      <c r="D1853" s="226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4241</v>
      </c>
      <c r="L1853" s="97" t="s">
        <v>1555</v>
      </c>
      <c r="M1853" s="102" t="s">
        <v>2390</v>
      </c>
      <c r="N1853" s="102"/>
      <c r="O1853"/>
      <c r="P1853" t="str">
        <f t="shared" si="500"/>
        <v>NOT EQUAL</v>
      </c>
      <c r="Q1853" t="str">
        <f>IF(ISNA(VLOOKUP(AC1853,#REF!,1)),"//","")</f>
        <v/>
      </c>
      <c r="R1853"/>
      <c r="S1853" s="43">
        <f t="shared" si="460"/>
        <v>590</v>
      </c>
      <c r="T1853" s="92" t="s">
        <v>2895</v>
      </c>
      <c r="U1853" s="70" t="s">
        <v>2431</v>
      </c>
      <c r="V1853" s="70" t="s">
        <v>2431</v>
      </c>
      <c r="W1853" s="44" t="str">
        <f t="shared" si="485"/>
        <v>"OP_J"</v>
      </c>
      <c r="X1853" s="25" t="str">
        <f t="shared" si="486"/>
        <v>OP_J</v>
      </c>
      <c r="Y1853" s="1">
        <f t="shared" si="487"/>
        <v>1804</v>
      </c>
      <c r="Z1853" t="str">
        <f t="shared" si="488"/>
        <v>ITM_op_j</v>
      </c>
      <c r="AA1853" s="158" t="str">
        <f>IF(ISNA(VLOOKUP(X1853,Sheet2!J:J,1,0)),"//","")</f>
        <v>//</v>
      </c>
      <c r="AC1853" s="108" t="str">
        <f t="shared" si="489"/>
        <v>OP_J</v>
      </c>
      <c r="AD1853" t="b">
        <f t="shared" si="490"/>
        <v>1</v>
      </c>
    </row>
    <row r="1854" spans="1:30">
      <c r="A1854" s="56">
        <f t="shared" si="491"/>
        <v>1854</v>
      </c>
      <c r="B1854" s="55">
        <f t="shared" si="492"/>
        <v>1805</v>
      </c>
      <c r="C1854" s="97" t="s">
        <v>4009</v>
      </c>
      <c r="D1854" s="226">
        <v>2</v>
      </c>
      <c r="E1854" s="100" t="s">
        <v>2881</v>
      </c>
      <c r="F1854" s="100" t="s">
        <v>2881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4241</v>
      </c>
      <c r="L1854" s="97" t="s">
        <v>1058</v>
      </c>
      <c r="M1854" s="102" t="s">
        <v>2376</v>
      </c>
      <c r="N1854" s="102"/>
      <c r="O1854"/>
      <c r="P1854" t="str">
        <f t="shared" si="500"/>
        <v/>
      </c>
      <c r="Q1854" t="str">
        <f>IF(ISNA(VLOOKUP(AC1854,#REF!,1)),"//","")</f>
        <v/>
      </c>
      <c r="R1854"/>
      <c r="S1854" s="43">
        <f t="shared" si="460"/>
        <v>591</v>
      </c>
      <c r="T1854" s="92" t="s">
        <v>2938</v>
      </c>
      <c r="U1854" s="70" t="s">
        <v>2431</v>
      </c>
      <c r="V1854" s="70" t="s">
        <v>2952</v>
      </c>
      <c r="W1854" s="44" t="str">
        <f t="shared" si="485"/>
        <v>"BIN"</v>
      </c>
      <c r="X1854" s="25" t="str">
        <f t="shared" si="486"/>
        <v>&gt;BIN</v>
      </c>
      <c r="Y1854" s="1">
        <f t="shared" si="487"/>
        <v>1805</v>
      </c>
      <c r="Z1854" t="str">
        <f t="shared" si="488"/>
        <v>ITM_2BIN</v>
      </c>
      <c r="AA1854" s="158" t="str">
        <f>IF(ISNA(VLOOKUP(X1854,Sheet2!J:J,1,0)),"//","")</f>
        <v>//</v>
      </c>
      <c r="AC1854" s="108" t="str">
        <f t="shared" si="489"/>
        <v>BIN</v>
      </c>
      <c r="AD1854" t="b">
        <f t="shared" si="490"/>
        <v>0</v>
      </c>
    </row>
    <row r="1855" spans="1:30">
      <c r="A1855" s="56">
        <f t="shared" si="491"/>
        <v>1855</v>
      </c>
      <c r="B1855" s="55">
        <f t="shared" si="492"/>
        <v>1806</v>
      </c>
      <c r="C1855" s="97" t="s">
        <v>4009</v>
      </c>
      <c r="D1855" s="226">
        <v>8</v>
      </c>
      <c r="E1855" s="98" t="s">
        <v>2882</v>
      </c>
      <c r="F1855" s="98" t="s">
        <v>2882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4241</v>
      </c>
      <c r="L1855" s="97" t="s">
        <v>1058</v>
      </c>
      <c r="M1855" s="102" t="s">
        <v>2377</v>
      </c>
      <c r="N1855" s="102"/>
      <c r="O1855"/>
      <c r="P1855" t="str">
        <f t="shared" si="500"/>
        <v/>
      </c>
      <c r="Q1855" t="str">
        <f>IF(ISNA(VLOOKUP(AC1855,#REF!,1)),"//","")</f>
        <v/>
      </c>
      <c r="R1855"/>
      <c r="S1855" s="43">
        <f t="shared" si="460"/>
        <v>592</v>
      </c>
      <c r="T1855" s="92" t="s">
        <v>2938</v>
      </c>
      <c r="U1855" s="70" t="s">
        <v>2431</v>
      </c>
      <c r="V1855" s="70" t="s">
        <v>2953</v>
      </c>
      <c r="W1855" s="44" t="str">
        <f t="shared" si="485"/>
        <v>"OCT"</v>
      </c>
      <c r="X1855" s="25" t="str">
        <f t="shared" si="486"/>
        <v>&gt;OCT</v>
      </c>
      <c r="Y1855" s="1">
        <f t="shared" si="487"/>
        <v>1806</v>
      </c>
      <c r="Z1855" t="str">
        <f t="shared" si="488"/>
        <v>ITM_2OCT</v>
      </c>
      <c r="AA1855" s="158" t="str">
        <f>IF(ISNA(VLOOKUP(X1855,Sheet2!J:J,1,0)),"//","")</f>
        <v>//</v>
      </c>
      <c r="AC1855" s="108" t="str">
        <f t="shared" si="489"/>
        <v>OCT</v>
      </c>
      <c r="AD1855" t="b">
        <f t="shared" si="490"/>
        <v>0</v>
      </c>
    </row>
    <row r="1856" spans="1:30">
      <c r="A1856" s="56">
        <f t="shared" si="491"/>
        <v>1856</v>
      </c>
      <c r="B1856" s="55">
        <f t="shared" si="492"/>
        <v>1807</v>
      </c>
      <c r="C1856" s="97" t="s">
        <v>4009</v>
      </c>
      <c r="D1856" s="226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4241</v>
      </c>
      <c r="L1856" s="97" t="s">
        <v>1058</v>
      </c>
      <c r="M1856" s="102" t="s">
        <v>2378</v>
      </c>
      <c r="N1856" s="102"/>
      <c r="O1856"/>
      <c r="P1856" t="str">
        <f t="shared" si="500"/>
        <v/>
      </c>
      <c r="Q1856" t="str">
        <f>IF(ISNA(VLOOKUP(AC1856,#REF!,1)),"//","")</f>
        <v/>
      </c>
      <c r="R1856"/>
      <c r="S1856" s="43">
        <f t="shared" si="460"/>
        <v>593</v>
      </c>
      <c r="T1856" s="92" t="s">
        <v>2938</v>
      </c>
      <c r="U1856" s="70" t="s">
        <v>2431</v>
      </c>
      <c r="V1856" s="96" t="s">
        <v>2954</v>
      </c>
      <c r="W1856" s="44" t="str">
        <f t="shared" si="485"/>
        <v>"DEC"</v>
      </c>
      <c r="X1856" s="25" t="str">
        <f t="shared" si="486"/>
        <v>&gt;DEC</v>
      </c>
      <c r="Y1856" s="1">
        <f t="shared" si="487"/>
        <v>1807</v>
      </c>
      <c r="Z1856" t="str">
        <f t="shared" si="488"/>
        <v>ITM_2DEC</v>
      </c>
      <c r="AA1856" s="158" t="str">
        <f>IF(ISNA(VLOOKUP(X1856,Sheet2!J:J,1,0)),"//","")</f>
        <v>//</v>
      </c>
      <c r="AC1856" s="108" t="str">
        <f t="shared" si="489"/>
        <v>DEC</v>
      </c>
      <c r="AD1856" t="b">
        <f t="shared" si="490"/>
        <v>0</v>
      </c>
    </row>
    <row r="1857" spans="1:30">
      <c r="A1857" s="56">
        <f t="shared" si="491"/>
        <v>1857</v>
      </c>
      <c r="B1857" s="55">
        <f t="shared" si="492"/>
        <v>1808</v>
      </c>
      <c r="C1857" s="97" t="s">
        <v>4009</v>
      </c>
      <c r="D1857" s="226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4241</v>
      </c>
      <c r="L1857" s="97" t="s">
        <v>1058</v>
      </c>
      <c r="M1857" s="102" t="s">
        <v>2379</v>
      </c>
      <c r="N1857" s="102"/>
      <c r="O1857"/>
      <c r="P1857" t="str">
        <f t="shared" si="500"/>
        <v/>
      </c>
      <c r="Q1857" t="str">
        <f>IF(ISNA(VLOOKUP(AC1857,#REF!,1)),"//","")</f>
        <v/>
      </c>
      <c r="R1857"/>
      <c r="S1857" s="43">
        <f t="shared" si="460"/>
        <v>594</v>
      </c>
      <c r="T1857" s="92" t="s">
        <v>2938</v>
      </c>
      <c r="U1857" s="70" t="s">
        <v>2431</v>
      </c>
      <c r="V1857" s="96" t="s">
        <v>2955</v>
      </c>
      <c r="W1857" s="44" t="str">
        <f t="shared" si="485"/>
        <v>"HEX"</v>
      </c>
      <c r="X1857" s="25" t="str">
        <f t="shared" si="486"/>
        <v>&gt;HEX</v>
      </c>
      <c r="Y1857" s="1">
        <f t="shared" si="487"/>
        <v>1808</v>
      </c>
      <c r="Z1857" t="str">
        <f t="shared" si="488"/>
        <v>ITM_2HEX</v>
      </c>
      <c r="AA1857" s="158" t="str">
        <f>IF(ISNA(VLOOKUP(X1857,Sheet2!J:J,1,0)),"//","")</f>
        <v>//</v>
      </c>
      <c r="AC1857" s="108" t="str">
        <f t="shared" si="489"/>
        <v>HEX</v>
      </c>
      <c r="AD1857" t="b">
        <f t="shared" si="490"/>
        <v>0</v>
      </c>
    </row>
    <row r="1858" spans="1:30">
      <c r="A1858" s="56">
        <f t="shared" si="491"/>
        <v>1858</v>
      </c>
      <c r="B1858" s="55">
        <f t="shared" si="492"/>
        <v>1809</v>
      </c>
      <c r="C1858" s="97" t="s">
        <v>3937</v>
      </c>
      <c r="D1858" s="226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4077</v>
      </c>
      <c r="L1858" s="97" t="s">
        <v>1058</v>
      </c>
      <c r="M1858" s="102" t="s">
        <v>2380</v>
      </c>
      <c r="N1858" s="102"/>
      <c r="O1858"/>
      <c r="P1858" t="str">
        <f t="shared" si="500"/>
        <v/>
      </c>
      <c r="Q1858" t="str">
        <f>IF(ISNA(VLOOKUP(AC1858,#REF!,1)),"//","")</f>
        <v/>
      </c>
      <c r="R1858"/>
      <c r="S1858" s="43">
        <f t="shared" si="460"/>
        <v>594</v>
      </c>
      <c r="T1858" s="92" t="s">
        <v>2938</v>
      </c>
      <c r="U1858" s="70" t="s">
        <v>2431</v>
      </c>
      <c r="V1858" s="96" t="s">
        <v>2431</v>
      </c>
      <c r="W1858" s="44" t="str">
        <f t="shared" si="485"/>
        <v/>
      </c>
      <c r="X1858" s="25" t="str">
        <f t="shared" si="486"/>
        <v/>
      </c>
      <c r="Y1858" s="1">
        <f t="shared" si="487"/>
        <v>1809</v>
      </c>
      <c r="Z1858" t="str">
        <f t="shared" si="488"/>
        <v>ITM_WS8</v>
      </c>
      <c r="AA1858" s="158" t="str">
        <f>IF(ISNA(VLOOKUP(X1858,Sheet2!J:J,1,0)),"//","")</f>
        <v/>
      </c>
      <c r="AC1858" s="108" t="str">
        <f t="shared" si="489"/>
        <v/>
      </c>
      <c r="AD1858" t="b">
        <f t="shared" si="490"/>
        <v>1</v>
      </c>
    </row>
    <row r="1859" spans="1:30">
      <c r="A1859" s="56">
        <f t="shared" si="491"/>
        <v>1859</v>
      </c>
      <c r="B1859" s="55">
        <f t="shared" si="492"/>
        <v>1810</v>
      </c>
      <c r="C1859" s="97" t="s">
        <v>3937</v>
      </c>
      <c r="D1859" s="226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4077</v>
      </c>
      <c r="L1859" s="97" t="s">
        <v>1058</v>
      </c>
      <c r="M1859" s="102" t="s">
        <v>2381</v>
      </c>
      <c r="N1859" s="102"/>
      <c r="O1859"/>
      <c r="P1859" t="str">
        <f t="shared" si="500"/>
        <v/>
      </c>
      <c r="Q1859" t="str">
        <f>IF(ISNA(VLOOKUP(AC1859,#REF!,1)),"//","")</f>
        <v/>
      </c>
      <c r="R1859"/>
      <c r="S1859" s="43">
        <f t="shared" si="460"/>
        <v>594</v>
      </c>
      <c r="T1859" s="92" t="s">
        <v>2938</v>
      </c>
      <c r="U1859" s="70" t="s">
        <v>2431</v>
      </c>
      <c r="V1859" s="70" t="s">
        <v>2431</v>
      </c>
      <c r="W1859" s="44" t="str">
        <f t="shared" si="485"/>
        <v/>
      </c>
      <c r="X1859" s="25" t="str">
        <f t="shared" si="486"/>
        <v/>
      </c>
      <c r="Y1859" s="1">
        <f t="shared" si="487"/>
        <v>1810</v>
      </c>
      <c r="Z1859" t="str">
        <f t="shared" si="488"/>
        <v>ITM_WS16</v>
      </c>
      <c r="AA1859" s="158" t="str">
        <f>IF(ISNA(VLOOKUP(X1859,Sheet2!J:J,1,0)),"//","")</f>
        <v/>
      </c>
      <c r="AC1859" s="108" t="str">
        <f t="shared" si="489"/>
        <v/>
      </c>
      <c r="AD1859" t="b">
        <f t="shared" si="490"/>
        <v>1</v>
      </c>
    </row>
    <row r="1860" spans="1:30">
      <c r="A1860" s="56">
        <f t="shared" si="491"/>
        <v>1860</v>
      </c>
      <c r="B1860" s="55">
        <f t="shared" si="492"/>
        <v>1811</v>
      </c>
      <c r="C1860" s="97" t="s">
        <v>3937</v>
      </c>
      <c r="D1860" s="226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4077</v>
      </c>
      <c r="L1860" s="97" t="s">
        <v>1058</v>
      </c>
      <c r="M1860" s="102" t="s">
        <v>2382</v>
      </c>
      <c r="N1860" s="102"/>
      <c r="O1860"/>
      <c r="P1860" t="str">
        <f t="shared" si="500"/>
        <v/>
      </c>
      <c r="Q1860" t="str">
        <f>IF(ISNA(VLOOKUP(AC1860,#REF!,1)),"//","")</f>
        <v/>
      </c>
      <c r="R1860"/>
      <c r="S1860" s="43">
        <f t="shared" si="460"/>
        <v>594</v>
      </c>
      <c r="T1860" s="92" t="s">
        <v>2938</v>
      </c>
      <c r="U1860" s="70" t="s">
        <v>2431</v>
      </c>
      <c r="V1860" s="70" t="s">
        <v>2431</v>
      </c>
      <c r="W1860" s="44" t="str">
        <f t="shared" si="485"/>
        <v/>
      </c>
      <c r="X1860" s="25" t="str">
        <f t="shared" si="486"/>
        <v/>
      </c>
      <c r="Y1860" s="1">
        <f t="shared" si="487"/>
        <v>1811</v>
      </c>
      <c r="Z1860" t="str">
        <f t="shared" si="488"/>
        <v>ITM_WS32</v>
      </c>
      <c r="AA1860" s="158" t="str">
        <f>IF(ISNA(VLOOKUP(X1860,Sheet2!J:J,1,0)),"//","")</f>
        <v/>
      </c>
      <c r="AC1860" s="108" t="str">
        <f t="shared" si="489"/>
        <v/>
      </c>
      <c r="AD1860" t="b">
        <f t="shared" si="490"/>
        <v>1</v>
      </c>
    </row>
    <row r="1861" spans="1:30">
      <c r="A1861" s="56">
        <f t="shared" si="491"/>
        <v>1861</v>
      </c>
      <c r="B1861" s="55">
        <f t="shared" si="492"/>
        <v>1812</v>
      </c>
      <c r="C1861" s="97" t="s">
        <v>3937</v>
      </c>
      <c r="D1861" s="226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4077</v>
      </c>
      <c r="L1861" s="97" t="s">
        <v>1058</v>
      </c>
      <c r="M1861" s="102" t="s">
        <v>2383</v>
      </c>
      <c r="N1861" s="102"/>
      <c r="O1861"/>
      <c r="P1861" t="str">
        <f t="shared" si="500"/>
        <v/>
      </c>
      <c r="Q1861" t="str">
        <f>IF(ISNA(VLOOKUP(AC1861,#REF!,1)),"//","")</f>
        <v/>
      </c>
      <c r="R1861"/>
      <c r="S1861" s="43">
        <f t="shared" si="460"/>
        <v>594</v>
      </c>
      <c r="T1861" s="92" t="s">
        <v>2938</v>
      </c>
      <c r="U1861" s="70" t="s">
        <v>2431</v>
      </c>
      <c r="V1861" s="70" t="s">
        <v>2431</v>
      </c>
      <c r="W1861" s="44" t="str">
        <f t="shared" si="485"/>
        <v/>
      </c>
      <c r="X1861" s="25" t="str">
        <f t="shared" si="486"/>
        <v/>
      </c>
      <c r="Y1861" s="1">
        <f t="shared" si="487"/>
        <v>1812</v>
      </c>
      <c r="Z1861" t="str">
        <f t="shared" si="488"/>
        <v>ITM_WS64</v>
      </c>
      <c r="AA1861" s="158" t="str">
        <f>IF(ISNA(VLOOKUP(X1861,Sheet2!J:J,1,0)),"//","")</f>
        <v/>
      </c>
      <c r="AC1861" s="108" t="str">
        <f t="shared" si="489"/>
        <v/>
      </c>
      <c r="AD1861" t="b">
        <f t="shared" si="490"/>
        <v>1</v>
      </c>
    </row>
    <row r="1862" spans="1:30">
      <c r="A1862" s="56">
        <f t="shared" si="491"/>
        <v>1862</v>
      </c>
      <c r="B1862" s="55">
        <f t="shared" si="492"/>
        <v>1813</v>
      </c>
      <c r="C1862" s="59" t="s">
        <v>4574</v>
      </c>
      <c r="D1862" s="227" t="s">
        <v>7</v>
      </c>
      <c r="E1862" s="87" t="s">
        <v>4582</v>
      </c>
      <c r="F1862" s="87" t="s">
        <v>4582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4241</v>
      </c>
      <c r="L1862" s="67"/>
      <c r="M1862" s="63" t="s">
        <v>4575</v>
      </c>
      <c r="N1862" s="13"/>
      <c r="O1862"/>
      <c r="P1862" t="str">
        <f t="shared" si="500"/>
        <v/>
      </c>
      <c r="Q1862" t="str">
        <f>IF(ISNA(VLOOKUP(AC1862,#REF!,1)),"//","")</f>
        <v/>
      </c>
      <c r="R1862"/>
      <c r="S1862" s="43">
        <f t="shared" si="460"/>
        <v>595</v>
      </c>
      <c r="T1862" s="92" t="s">
        <v>2431</v>
      </c>
      <c r="U1862" s="70" t="s">
        <v>2431</v>
      </c>
      <c r="V1862" s="70" t="s">
        <v>2431</v>
      </c>
      <c r="W1862" s="44" t="str">
        <f t="shared" si="485"/>
        <v>"HOUR"</v>
      </c>
      <c r="X1862" s="25" t="str">
        <f t="shared" si="486"/>
        <v>HOUR</v>
      </c>
      <c r="Y1862" s="1">
        <f t="shared" si="487"/>
        <v>1813</v>
      </c>
      <c r="Z1862" t="str">
        <f t="shared" si="488"/>
        <v>ITM_HR_DEG</v>
      </c>
      <c r="AA1862" s="158" t="str">
        <f>IF(ISNA(VLOOKUP(X1862,Sheet2!J:J,1,0)),"//","")</f>
        <v>//</v>
      </c>
      <c r="AC1862" s="108" t="str">
        <f t="shared" si="489"/>
        <v>HOUR</v>
      </c>
      <c r="AD1862" t="b">
        <f t="shared" si="490"/>
        <v>1</v>
      </c>
    </row>
    <row r="1863" spans="1:30">
      <c r="A1863" s="56">
        <f t="shared" si="491"/>
        <v>1863</v>
      </c>
      <c r="B1863" s="55">
        <f t="shared" si="492"/>
        <v>1814</v>
      </c>
      <c r="C1863" s="59" t="s">
        <v>4570</v>
      </c>
      <c r="D1863" s="227" t="s">
        <v>7</v>
      </c>
      <c r="E1863" s="87" t="s">
        <v>4568</v>
      </c>
      <c r="F1863" s="87" t="s">
        <v>4568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4241</v>
      </c>
      <c r="L1863" s="67"/>
      <c r="M1863" s="63" t="s">
        <v>4572</v>
      </c>
      <c r="N1863" s="13"/>
      <c r="O1863"/>
      <c r="P1863" t="str">
        <f t="shared" si="500"/>
        <v/>
      </c>
      <c r="Q1863" t="str">
        <f>IF(ISNA(VLOOKUP(AC1863,#REF!,1)),"//","")</f>
        <v/>
      </c>
      <c r="R1863"/>
      <c r="S1863" s="43">
        <f t="shared" ref="S1863:S1926" si="501">IF(X1863&lt;&gt;"",S1862+1,S1862)</f>
        <v>596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2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3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04">B1863</f>
        <v>1814</v>
      </c>
      <c r="Z1863" t="str">
        <f t="shared" ref="Z1863:Z1926" si="505">M1863</f>
        <v>ITM_MINUTE</v>
      </c>
      <c r="AA1863" s="158" t="str">
        <f>IF(ISNA(VLOOKUP(X1863,Sheet2!J:J,1,0)),"//","")</f>
        <v/>
      </c>
      <c r="AC1863" s="108" t="str">
        <f t="shared" ref="AC1863:AC1926" si="506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07">X1863=AC1863</f>
        <v>1</v>
      </c>
    </row>
    <row r="1864" spans="1:30">
      <c r="A1864" s="56">
        <f t="shared" si="491"/>
        <v>1864</v>
      </c>
      <c r="B1864" s="55">
        <f t="shared" si="492"/>
        <v>1815</v>
      </c>
      <c r="C1864" s="59" t="s">
        <v>4571</v>
      </c>
      <c r="D1864" s="227" t="s">
        <v>7</v>
      </c>
      <c r="E1864" s="87" t="s">
        <v>4569</v>
      </c>
      <c r="F1864" s="87" t="s">
        <v>4569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4241</v>
      </c>
      <c r="L1864" s="67"/>
      <c r="M1864" s="63" t="s">
        <v>4573</v>
      </c>
      <c r="N1864" s="13"/>
      <c r="O1864"/>
      <c r="P1864" t="str">
        <f t="shared" si="500"/>
        <v/>
      </c>
      <c r="Q1864" t="str">
        <f>IF(ISNA(VLOOKUP(AC1864,#REF!,1)),"//","")</f>
        <v/>
      </c>
      <c r="R1864"/>
      <c r="S1864" s="43">
        <f t="shared" si="501"/>
        <v>597</v>
      </c>
      <c r="T1864" s="92" t="s">
        <v>2431</v>
      </c>
      <c r="U1864" s="70" t="s">
        <v>2431</v>
      </c>
      <c r="V1864" s="70" t="s">
        <v>2431</v>
      </c>
      <c r="W1864" s="44" t="str">
        <f t="shared" si="502"/>
        <v>"SEC"</v>
      </c>
      <c r="X1864" s="25" t="str">
        <f t="shared" si="503"/>
        <v>SEC</v>
      </c>
      <c r="Y1864" s="1">
        <f t="shared" si="504"/>
        <v>1815</v>
      </c>
      <c r="Z1864" t="str">
        <f t="shared" si="505"/>
        <v>ITM_SECOND</v>
      </c>
      <c r="AA1864" s="158" t="str">
        <f>IF(ISNA(VLOOKUP(X1864,Sheet2!J:J,1,0)),"//","")</f>
        <v>//</v>
      </c>
      <c r="AC1864" s="108" t="str">
        <f t="shared" si="506"/>
        <v>SEC</v>
      </c>
      <c r="AD1864" t="b">
        <f t="shared" si="507"/>
        <v>1</v>
      </c>
    </row>
    <row r="1865" spans="1:30">
      <c r="A1865" s="56">
        <f t="shared" si="491"/>
        <v>1865</v>
      </c>
      <c r="B1865" s="55">
        <f t="shared" si="492"/>
        <v>1816</v>
      </c>
      <c r="C1865" s="59" t="s">
        <v>4576</v>
      </c>
      <c r="D1865" s="227" t="s">
        <v>7</v>
      </c>
      <c r="E1865" s="65" t="s">
        <v>4578</v>
      </c>
      <c r="F1865" s="65" t="s">
        <v>4578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4241</v>
      </c>
      <c r="L1865" s="67"/>
      <c r="M1865" s="63" t="s">
        <v>4579</v>
      </c>
      <c r="N1865" s="13"/>
      <c r="O1865"/>
      <c r="P1865" t="str">
        <f t="shared" si="500"/>
        <v/>
      </c>
      <c r="Q1865" t="str">
        <f>IF(ISNA(VLOOKUP(AC1865,#REF!,1)),"//","")</f>
        <v/>
      </c>
      <c r="R1865"/>
      <c r="S1865" s="43">
        <f t="shared" si="501"/>
        <v>598</v>
      </c>
      <c r="T1865" s="92" t="s">
        <v>2431</v>
      </c>
      <c r="U1865" s="70" t="s">
        <v>2431</v>
      </c>
      <c r="V1865" s="70" t="s">
        <v>2431</v>
      </c>
      <c r="W1865" s="44" t="str">
        <f t="shared" si="502"/>
        <v>STD_RIGHT_ARROW "TIME"</v>
      </c>
      <c r="X1865" s="25" t="str">
        <f t="shared" si="503"/>
        <v>&gt;TIME</v>
      </c>
      <c r="Y1865" s="1">
        <f t="shared" si="504"/>
        <v>1816</v>
      </c>
      <c r="Z1865" t="str">
        <f t="shared" si="505"/>
        <v>ITM_toTIME</v>
      </c>
      <c r="AA1865" s="158" t="str">
        <f>IF(ISNA(VLOOKUP(X1865,Sheet2!J:J,1,0)),"//","")</f>
        <v>//</v>
      </c>
      <c r="AC1865" s="108" t="str">
        <f t="shared" si="506"/>
        <v>&gt;TIME</v>
      </c>
      <c r="AD1865" t="b">
        <f t="shared" si="507"/>
        <v>1</v>
      </c>
    </row>
    <row r="1866" spans="1:30">
      <c r="A1866" s="56">
        <f t="shared" si="491"/>
        <v>1866</v>
      </c>
      <c r="B1866" s="55">
        <f t="shared" si="492"/>
        <v>1817</v>
      </c>
      <c r="C1866" s="59" t="s">
        <v>4577</v>
      </c>
      <c r="D1866" s="227" t="s">
        <v>7</v>
      </c>
      <c r="E1866" s="151" t="s">
        <v>4580</v>
      </c>
      <c r="F1866" s="151" t="s">
        <v>4580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4241</v>
      </c>
      <c r="L1866" s="67"/>
      <c r="M1866" s="63" t="s">
        <v>4581</v>
      </c>
      <c r="N1866" s="13"/>
      <c r="O1866"/>
      <c r="P1866" t="str">
        <f t="shared" si="500"/>
        <v/>
      </c>
      <c r="Q1866" t="str">
        <f>IF(ISNA(VLOOKUP(AC1866,#REF!,1)),"//","")</f>
        <v/>
      </c>
      <c r="R1866"/>
      <c r="S1866" s="43">
        <f t="shared" si="501"/>
        <v>599</v>
      </c>
      <c r="T1866" s="92" t="s">
        <v>2431</v>
      </c>
      <c r="U1866" s="70" t="s">
        <v>2431</v>
      </c>
      <c r="V1866" s="70" t="s">
        <v>2431</v>
      </c>
      <c r="W1866" s="44" t="str">
        <f t="shared" si="502"/>
        <v>"TIME" STD_RIGHT_ARROW</v>
      </c>
      <c r="X1866" s="25" t="str">
        <f t="shared" si="503"/>
        <v>TIME&gt;</v>
      </c>
      <c r="Y1866" s="1">
        <f t="shared" si="504"/>
        <v>1817</v>
      </c>
      <c r="Z1866" t="str">
        <f t="shared" si="505"/>
        <v>ITM_TIMEto</v>
      </c>
      <c r="AA1866" s="158" t="str">
        <f>IF(ISNA(VLOOKUP(X1866,Sheet2!J:J,1,0)),"//","")</f>
        <v>//</v>
      </c>
      <c r="AC1866" s="108" t="str">
        <f t="shared" si="506"/>
        <v>TIME&gt;</v>
      </c>
      <c r="AD1866" t="b">
        <f t="shared" si="507"/>
        <v>1</v>
      </c>
    </row>
    <row r="1867" spans="1:30">
      <c r="A1867" s="56">
        <f t="shared" si="491"/>
        <v>1867</v>
      </c>
      <c r="B1867" s="55">
        <f t="shared" si="492"/>
        <v>1818</v>
      </c>
      <c r="C1867" s="97" t="s">
        <v>3995</v>
      </c>
      <c r="D1867" s="162" t="s">
        <v>4597</v>
      </c>
      <c r="E1867" s="98" t="s">
        <v>4594</v>
      </c>
      <c r="F1867" s="98" t="s">
        <v>4594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4077</v>
      </c>
      <c r="L1867" s="97" t="s">
        <v>4595</v>
      </c>
      <c r="M1867" s="102" t="s">
        <v>4596</v>
      </c>
      <c r="N1867" s="102"/>
      <c r="O1867"/>
      <c r="P1867" t="str">
        <f t="shared" si="500"/>
        <v/>
      </c>
      <c r="Q1867" t="str">
        <f>IF(ISNA(VLOOKUP(AC1867,#REF!,1)),"//","")</f>
        <v/>
      </c>
      <c r="R1867"/>
      <c r="S1867" s="43">
        <f t="shared" si="501"/>
        <v>599</v>
      </c>
      <c r="T1867" s="92" t="s">
        <v>2910</v>
      </c>
      <c r="U1867" s="70" t="s">
        <v>2431</v>
      </c>
      <c r="V1867" s="70" t="s">
        <v>2431</v>
      </c>
      <c r="W1867" s="44" t="str">
        <f t="shared" si="502"/>
        <v/>
      </c>
      <c r="X1867" s="25" t="str">
        <f t="shared" si="503"/>
        <v/>
      </c>
      <c r="Y1867" s="1">
        <f t="shared" si="504"/>
        <v>1818</v>
      </c>
      <c r="Z1867" t="str">
        <f t="shared" si="505"/>
        <v>ITM_GGREEK</v>
      </c>
      <c r="AA1867" s="158" t="str">
        <f>IF(ISNA(VLOOKUP(X1867,Sheet2!J:J,1,0)),"//","")</f>
        <v/>
      </c>
      <c r="AC1867" s="108" t="str">
        <f t="shared" si="506"/>
        <v/>
      </c>
      <c r="AD1867" t="b">
        <f t="shared" si="507"/>
        <v>1</v>
      </c>
    </row>
    <row r="1868" spans="1:30">
      <c r="A1868" s="56">
        <f t="shared" si="491"/>
        <v>1868</v>
      </c>
      <c r="B1868" s="55">
        <f t="shared" si="492"/>
        <v>1819</v>
      </c>
      <c r="C1868" s="97" t="s">
        <v>4058</v>
      </c>
      <c r="D1868" s="226" t="s">
        <v>3443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4077</v>
      </c>
      <c r="L1868" s="97" t="s">
        <v>1068</v>
      </c>
      <c r="M1868" s="102" t="s">
        <v>3443</v>
      </c>
      <c r="N1868" s="102"/>
      <c r="O1868"/>
      <c r="P1868" t="str">
        <f t="shared" si="493"/>
        <v>NOT EQUAL</v>
      </c>
      <c r="Q1868" t="str">
        <f>IF(ISNA(VLOOKUP(AC1868,#REF!,1)),"//","")</f>
        <v/>
      </c>
      <c r="R1868"/>
      <c r="S1868" s="43">
        <f t="shared" si="501"/>
        <v>599</v>
      </c>
      <c r="T1868" s="92"/>
      <c r="U1868" s="70"/>
      <c r="V1868" s="70"/>
      <c r="W1868" s="44" t="str">
        <f t="shared" si="502"/>
        <v/>
      </c>
      <c r="X1868" s="25" t="str">
        <f t="shared" si="503"/>
        <v/>
      </c>
      <c r="Y1868" s="1">
        <f t="shared" si="504"/>
        <v>1819</v>
      </c>
      <c r="Z1868" t="str">
        <f t="shared" si="505"/>
        <v>ITM_qoppa</v>
      </c>
      <c r="AA1868" s="158" t="str">
        <f>IF(ISNA(VLOOKUP(X1868,Sheet2!J:J,1,0)),"//","")</f>
        <v/>
      </c>
      <c r="AC1868" s="108" t="str">
        <f t="shared" si="506"/>
        <v/>
      </c>
      <c r="AD1868" t="b">
        <f t="shared" si="507"/>
        <v>1</v>
      </c>
    </row>
    <row r="1869" spans="1:30">
      <c r="A1869" s="56">
        <f t="shared" si="491"/>
        <v>1869</v>
      </c>
      <c r="B1869" s="55">
        <f t="shared" si="492"/>
        <v>1820</v>
      </c>
      <c r="C1869" s="97" t="s">
        <v>4058</v>
      </c>
      <c r="D1869" s="226" t="s">
        <v>3444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4077</v>
      </c>
      <c r="L1869" s="97" t="s">
        <v>1068</v>
      </c>
      <c r="M1869" s="102" t="s">
        <v>3444</v>
      </c>
      <c r="N1869" s="102"/>
      <c r="O1869"/>
      <c r="P1869" t="str">
        <f t="shared" si="493"/>
        <v>NOT EQUAL</v>
      </c>
      <c r="Q1869" t="str">
        <f>IF(ISNA(VLOOKUP(AC1869,#REF!,1)),"//","")</f>
        <v/>
      </c>
      <c r="R1869"/>
      <c r="S1869" s="43">
        <f t="shared" si="501"/>
        <v>599</v>
      </c>
      <c r="T1869" s="92"/>
      <c r="U1869" s="70"/>
      <c r="V1869" s="70"/>
      <c r="W1869" s="44" t="str">
        <f t="shared" si="502"/>
        <v/>
      </c>
      <c r="X1869" s="25" t="str">
        <f t="shared" si="503"/>
        <v/>
      </c>
      <c r="Y1869" s="1">
        <f t="shared" si="504"/>
        <v>1820</v>
      </c>
      <c r="Z1869" t="str">
        <f t="shared" si="505"/>
        <v>ITM_digamma</v>
      </c>
      <c r="AA1869" s="158" t="str">
        <f>IF(ISNA(VLOOKUP(X1869,Sheet2!J:J,1,0)),"//","")</f>
        <v/>
      </c>
      <c r="AC1869" s="108" t="str">
        <f t="shared" si="506"/>
        <v/>
      </c>
      <c r="AD1869" t="b">
        <f t="shared" si="507"/>
        <v>1</v>
      </c>
    </row>
    <row r="1870" spans="1:30">
      <c r="A1870" s="56">
        <f t="shared" si="491"/>
        <v>1870</v>
      </c>
      <c r="B1870" s="55">
        <f t="shared" si="492"/>
        <v>1821</v>
      </c>
      <c r="C1870" s="97" t="s">
        <v>4058</v>
      </c>
      <c r="D1870" s="226" t="s">
        <v>3445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4077</v>
      </c>
      <c r="L1870" s="97" t="s">
        <v>1068</v>
      </c>
      <c r="M1870" s="102" t="s">
        <v>3445</v>
      </c>
      <c r="N1870" s="102"/>
      <c r="O1870"/>
      <c r="P1870" t="str">
        <f t="shared" si="493"/>
        <v>NOT EQUAL</v>
      </c>
      <c r="Q1870" t="str">
        <f>IF(ISNA(VLOOKUP(AC1870,#REF!,1)),"//","")</f>
        <v/>
      </c>
      <c r="R1870"/>
      <c r="S1870" s="43">
        <f t="shared" si="501"/>
        <v>599</v>
      </c>
      <c r="T1870" s="92"/>
      <c r="U1870" s="70"/>
      <c r="V1870" s="70"/>
      <c r="W1870" s="44" t="str">
        <f t="shared" si="502"/>
        <v/>
      </c>
      <c r="X1870" s="25" t="str">
        <f t="shared" si="503"/>
        <v/>
      </c>
      <c r="Y1870" s="1">
        <f t="shared" si="504"/>
        <v>1821</v>
      </c>
      <c r="Z1870" t="str">
        <f t="shared" si="505"/>
        <v>ITM_sampi</v>
      </c>
      <c r="AA1870" s="158" t="str">
        <f>IF(ISNA(VLOOKUP(X1870,Sheet2!J:J,1,0)),"//","")</f>
        <v/>
      </c>
      <c r="AC1870" s="108" t="str">
        <f t="shared" si="506"/>
        <v/>
      </c>
      <c r="AD1870" t="b">
        <f t="shared" si="507"/>
        <v>1</v>
      </c>
    </row>
    <row r="1871" spans="1:30">
      <c r="A1871" s="56">
        <f t="shared" si="491"/>
        <v>1871</v>
      </c>
      <c r="B1871" s="55">
        <f t="shared" si="492"/>
        <v>1822</v>
      </c>
      <c r="C1871" s="97" t="s">
        <v>3984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4241</v>
      </c>
      <c r="L1871" s="97" t="s">
        <v>1013</v>
      </c>
      <c r="M1871" s="102" t="s">
        <v>2409</v>
      </c>
      <c r="N1871" s="102"/>
      <c r="O1871"/>
      <c r="P1871" t="str">
        <f t="shared" si="493"/>
        <v/>
      </c>
      <c r="Q1871" t="str">
        <f>IF(ISNA(VLOOKUP(AC1871,#REF!,1)),"//","")</f>
        <v/>
      </c>
      <c r="R1871"/>
      <c r="S1871" s="43">
        <f t="shared" si="501"/>
        <v>600</v>
      </c>
      <c r="T1871" s="92" t="s">
        <v>2893</v>
      </c>
      <c r="U1871" s="70" t="s">
        <v>2823</v>
      </c>
      <c r="V1871" s="70" t="s">
        <v>2431</v>
      </c>
      <c r="W1871" s="44" t="str">
        <f t="shared" si="502"/>
        <v>"COMPLEX"</v>
      </c>
      <c r="X1871" s="25" t="str">
        <f t="shared" si="503"/>
        <v>COMPLEX</v>
      </c>
      <c r="Y1871" s="1">
        <f t="shared" si="504"/>
        <v>1822</v>
      </c>
      <c r="Z1871" t="str">
        <f t="shared" si="505"/>
        <v>KEY_COMPLEX</v>
      </c>
      <c r="AA1871" s="158" t="str">
        <f>IF(ISNA(VLOOKUP(X1871,Sheet2!J:J,1,0)),"//","")</f>
        <v/>
      </c>
      <c r="AC1871" s="108" t="str">
        <f t="shared" si="506"/>
        <v>COMPLEX</v>
      </c>
      <c r="AD1871" t="b">
        <f t="shared" si="507"/>
        <v>1</v>
      </c>
    </row>
    <row r="1872" spans="1:30">
      <c r="A1872" s="56">
        <f t="shared" si="491"/>
        <v>1872</v>
      </c>
      <c r="B1872" s="55">
        <f t="shared" si="492"/>
        <v>1823</v>
      </c>
      <c r="C1872" s="97" t="s">
        <v>3997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4241</v>
      </c>
      <c r="L1872" s="97" t="s">
        <v>2441</v>
      </c>
      <c r="M1872" s="102" t="s">
        <v>2567</v>
      </c>
      <c r="N1872" s="102"/>
      <c r="O1872"/>
      <c r="P1872" t="str">
        <f t="shared" si="493"/>
        <v>NOT EQUAL</v>
      </c>
      <c r="Q1872" t="str">
        <f>IF(ISNA(VLOOKUP(AC1872,#REF!,1)),"//","")</f>
        <v/>
      </c>
      <c r="R1872"/>
      <c r="S1872" s="43">
        <f t="shared" si="501"/>
        <v>601</v>
      </c>
      <c r="T1872" s="92" t="s">
        <v>2893</v>
      </c>
      <c r="U1872" s="70" t="s">
        <v>2431</v>
      </c>
      <c r="V1872" s="70" t="s">
        <v>2431</v>
      </c>
      <c r="W1872" s="44" t="str">
        <f t="shared" si="502"/>
        <v>STD_RIGHT_ARROW "POLAR"</v>
      </c>
      <c r="X1872" s="25" t="str">
        <f t="shared" si="503"/>
        <v>&gt;POLAR</v>
      </c>
      <c r="Y1872" s="1">
        <f t="shared" si="504"/>
        <v>1823</v>
      </c>
      <c r="Z1872" t="str">
        <f t="shared" si="505"/>
        <v>ITM_toPOL2</v>
      </c>
      <c r="AA1872" s="158" t="str">
        <f>IF(ISNA(VLOOKUP(X1872,Sheet2!J:J,1,0)),"//","")</f>
        <v/>
      </c>
      <c r="AC1872" s="108" t="str">
        <f t="shared" si="506"/>
        <v>&gt;POLAR</v>
      </c>
      <c r="AD1872" t="b">
        <f t="shared" si="507"/>
        <v>1</v>
      </c>
    </row>
    <row r="1873" spans="1:30">
      <c r="A1873" s="56">
        <f t="shared" si="491"/>
        <v>1873</v>
      </c>
      <c r="B1873" s="55">
        <f t="shared" si="492"/>
        <v>1824</v>
      </c>
      <c r="C1873" s="97" t="s">
        <v>3998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4241</v>
      </c>
      <c r="L1873" s="97" t="s">
        <v>2442</v>
      </c>
      <c r="M1873" s="102" t="s">
        <v>2568</v>
      </c>
      <c r="N1873" s="102"/>
      <c r="O1873"/>
      <c r="P1873" t="str">
        <f t="shared" si="493"/>
        <v>NOT EQUAL</v>
      </c>
      <c r="Q1873" t="str">
        <f>IF(ISNA(VLOOKUP(AC1873,#REF!,1)),"//","")</f>
        <v/>
      </c>
      <c r="R1873"/>
      <c r="S1873" s="43">
        <f t="shared" si="501"/>
        <v>602</v>
      </c>
      <c r="T1873" s="92" t="s">
        <v>2893</v>
      </c>
      <c r="U1873" s="70" t="s">
        <v>2431</v>
      </c>
      <c r="V1873" s="70" t="s">
        <v>2431</v>
      </c>
      <c r="W1873" s="44" t="str">
        <f t="shared" si="502"/>
        <v>STD_RIGHT_ARROW "RECT"</v>
      </c>
      <c r="X1873" s="25" t="str">
        <f t="shared" si="503"/>
        <v>&gt;RECT</v>
      </c>
      <c r="Y1873" s="1">
        <f t="shared" si="504"/>
        <v>1824</v>
      </c>
      <c r="Z1873" t="str">
        <f t="shared" si="505"/>
        <v>ITM_toREC2</v>
      </c>
      <c r="AA1873" s="158" t="str">
        <f>IF(ISNA(VLOOKUP(X1873,Sheet2!J:J,1,0)),"//","")</f>
        <v/>
      </c>
      <c r="AC1873" s="108" t="str">
        <f t="shared" si="506"/>
        <v>&gt;RECT</v>
      </c>
      <c r="AD1873" t="b">
        <f t="shared" si="507"/>
        <v>1</v>
      </c>
    </row>
    <row r="1874" spans="1:30">
      <c r="A1874" s="56">
        <f t="shared" si="491"/>
        <v>1874</v>
      </c>
      <c r="B1874" s="55">
        <f t="shared" si="492"/>
        <v>1825</v>
      </c>
      <c r="C1874" s="97" t="s">
        <v>3999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4077</v>
      </c>
      <c r="L1874" s="97"/>
      <c r="M1874" s="102" t="s">
        <v>2840</v>
      </c>
      <c r="N1874" s="102"/>
      <c r="O1874"/>
      <c r="P1874" t="str">
        <f t="shared" si="493"/>
        <v>NOT EQUAL</v>
      </c>
      <c r="Q1874" t="str">
        <f>IF(ISNA(VLOOKUP(AC1874,#REF!,1)),"//","")</f>
        <v/>
      </c>
      <c r="R1874"/>
      <c r="S1874" s="43">
        <f t="shared" si="501"/>
        <v>603</v>
      </c>
      <c r="T1874" s="92" t="s">
        <v>2910</v>
      </c>
      <c r="U1874" s="70" t="s">
        <v>2823</v>
      </c>
      <c r="V1874" s="70" t="s">
        <v>2431</v>
      </c>
      <c r="W1874" s="44" t="str">
        <f t="shared" si="502"/>
        <v>"ERPN"</v>
      </c>
      <c r="X1874" s="25" t="str">
        <f t="shared" si="503"/>
        <v>ERPN</v>
      </c>
      <c r="Y1874" s="1">
        <f t="shared" si="504"/>
        <v>1825</v>
      </c>
      <c r="Z1874" t="str">
        <f t="shared" si="505"/>
        <v>ITM_eRPN_ON</v>
      </c>
      <c r="AA1874" s="158" t="str">
        <f>IF(ISNA(VLOOKUP(X1874,Sheet2!J:J,1,0)),"//","")</f>
        <v/>
      </c>
      <c r="AC1874" s="108" t="str">
        <f t="shared" si="506"/>
        <v>ERPN</v>
      </c>
      <c r="AD1874" t="b">
        <f t="shared" si="507"/>
        <v>1</v>
      </c>
    </row>
    <row r="1875" spans="1:30">
      <c r="A1875" s="56">
        <f t="shared" si="491"/>
        <v>1875</v>
      </c>
      <c r="B1875" s="55">
        <f t="shared" si="492"/>
        <v>1826</v>
      </c>
      <c r="C1875" s="97" t="s">
        <v>3999</v>
      </c>
      <c r="D1875" s="97">
        <v>0</v>
      </c>
      <c r="E1875" s="98" t="s">
        <v>533</v>
      </c>
      <c r="F1875" s="100" t="s">
        <v>2842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4077</v>
      </c>
      <c r="L1875" s="97"/>
      <c r="M1875" s="102" t="s">
        <v>2841</v>
      </c>
      <c r="N1875" s="102"/>
      <c r="O1875"/>
      <c r="P1875" t="str">
        <f t="shared" si="493"/>
        <v>NOT EQUAL</v>
      </c>
      <c r="Q1875" t="str">
        <f>IF(ISNA(VLOOKUP(AC1875,#REF!,1)),"//","")</f>
        <v/>
      </c>
      <c r="R1875"/>
      <c r="S1875" s="43">
        <f t="shared" si="501"/>
        <v>604</v>
      </c>
      <c r="T1875" s="92" t="s">
        <v>2910</v>
      </c>
      <c r="U1875" s="70" t="s">
        <v>2823</v>
      </c>
      <c r="V1875" s="70" t="s">
        <v>2431</v>
      </c>
      <c r="W1875" s="44" t="str">
        <f t="shared" si="502"/>
        <v>"RPN"</v>
      </c>
      <c r="X1875" s="25" t="str">
        <f t="shared" si="503"/>
        <v>RPN</v>
      </c>
      <c r="Y1875" s="1">
        <f t="shared" si="504"/>
        <v>1826</v>
      </c>
      <c r="Z1875" t="str">
        <f t="shared" si="505"/>
        <v>ITM_eRPN_OFF</v>
      </c>
      <c r="AA1875" s="158" t="str">
        <f>IF(ISNA(VLOOKUP(X1875,Sheet2!J:J,1,0)),"//","")</f>
        <v/>
      </c>
      <c r="AC1875" s="108" t="str">
        <f t="shared" si="506"/>
        <v>RPN</v>
      </c>
      <c r="AD1875" t="b">
        <f t="shared" si="507"/>
        <v>1</v>
      </c>
    </row>
    <row r="1876" spans="1:30">
      <c r="A1876" s="56">
        <f t="shared" si="491"/>
        <v>1876</v>
      </c>
      <c r="B1876" s="55">
        <f t="shared" si="492"/>
        <v>1827</v>
      </c>
      <c r="C1876" s="97" t="s">
        <v>3995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4077</v>
      </c>
      <c r="L1876" s="97" t="s">
        <v>1047</v>
      </c>
      <c r="M1876" s="102" t="s">
        <v>2369</v>
      </c>
      <c r="N1876" s="102"/>
      <c r="O1876"/>
      <c r="P1876" t="str">
        <f t="shared" si="493"/>
        <v/>
      </c>
      <c r="Q1876" t="str">
        <f>IF(ISNA(VLOOKUP(AC1876,#REF!,1)),"//","")</f>
        <v/>
      </c>
      <c r="R1876"/>
      <c r="S1876" s="43">
        <f t="shared" si="501"/>
        <v>604</v>
      </c>
      <c r="T1876" s="92" t="s">
        <v>2910</v>
      </c>
      <c r="U1876" s="70" t="s">
        <v>2431</v>
      </c>
      <c r="V1876" s="70" t="s">
        <v>2431</v>
      </c>
      <c r="W1876" s="44" t="str">
        <f t="shared" si="502"/>
        <v/>
      </c>
      <c r="X1876" s="25" t="str">
        <f t="shared" si="503"/>
        <v/>
      </c>
      <c r="Y1876" s="1">
        <f t="shared" si="504"/>
        <v>1827</v>
      </c>
      <c r="Z1876" t="str">
        <f t="shared" si="505"/>
        <v>ITM_ERPN</v>
      </c>
      <c r="AA1876" s="158" t="str">
        <f>IF(ISNA(VLOOKUP(X1876,Sheet2!J:J,1,0)),"//","")</f>
        <v/>
      </c>
      <c r="AC1876" s="108" t="str">
        <f t="shared" si="506"/>
        <v/>
      </c>
      <c r="AD1876" t="b">
        <f t="shared" si="507"/>
        <v>1</v>
      </c>
    </row>
    <row r="1877" spans="1:30">
      <c r="A1877" s="56">
        <f t="shared" si="491"/>
        <v>1877</v>
      </c>
      <c r="B1877" s="55">
        <f t="shared" si="492"/>
        <v>1828</v>
      </c>
      <c r="C1877" s="97" t="s">
        <v>3995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4077</v>
      </c>
      <c r="L1877" s="97" t="s">
        <v>1049</v>
      </c>
      <c r="M1877" s="102" t="s">
        <v>2370</v>
      </c>
      <c r="N1877" s="102"/>
      <c r="O1877"/>
      <c r="P1877" t="str">
        <f t="shared" si="493"/>
        <v/>
      </c>
      <c r="Q1877" t="str">
        <f>IF(ISNA(VLOOKUP(AC1877,#REF!,1)),"//","")</f>
        <v/>
      </c>
      <c r="R1877"/>
      <c r="S1877" s="43">
        <f t="shared" si="501"/>
        <v>604</v>
      </c>
      <c r="T1877" s="92" t="s">
        <v>2910</v>
      </c>
      <c r="U1877" s="70" t="s">
        <v>2431</v>
      </c>
      <c r="V1877" s="70" t="s">
        <v>2431</v>
      </c>
      <c r="W1877" s="44" t="str">
        <f t="shared" si="502"/>
        <v/>
      </c>
      <c r="X1877" s="25" t="str">
        <f t="shared" si="503"/>
        <v/>
      </c>
      <c r="Y1877" s="1">
        <f t="shared" si="504"/>
        <v>1828</v>
      </c>
      <c r="Z1877" t="str">
        <f t="shared" si="505"/>
        <v>ITM_HOMEx3</v>
      </c>
      <c r="AA1877" s="158" t="str">
        <f>IF(ISNA(VLOOKUP(X1877,Sheet2!J:J,1,0)),"//","")</f>
        <v/>
      </c>
      <c r="AC1877" s="108" t="str">
        <f t="shared" si="506"/>
        <v/>
      </c>
      <c r="AD1877" t="b">
        <f t="shared" si="507"/>
        <v>1</v>
      </c>
    </row>
    <row r="1878" spans="1:30">
      <c r="A1878" s="56">
        <f t="shared" si="491"/>
        <v>1878</v>
      </c>
      <c r="B1878" s="55">
        <f t="shared" si="492"/>
        <v>1829</v>
      </c>
      <c r="C1878" s="97" t="s">
        <v>3995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4077</v>
      </c>
      <c r="L1878" s="97" t="s">
        <v>1051</v>
      </c>
      <c r="M1878" s="102" t="s">
        <v>2371</v>
      </c>
      <c r="N1878" s="102"/>
      <c r="O1878"/>
      <c r="P1878" t="str">
        <f t="shared" si="493"/>
        <v>NOT EQUAL</v>
      </c>
      <c r="Q1878" t="str">
        <f>IF(ISNA(VLOOKUP(AC1878,#REF!,1)),"//","")</f>
        <v/>
      </c>
      <c r="R1878"/>
      <c r="S1878" s="43">
        <f t="shared" si="501"/>
        <v>604</v>
      </c>
      <c r="T1878" s="92" t="s">
        <v>2910</v>
      </c>
      <c r="U1878" s="70" t="s">
        <v>2431</v>
      </c>
      <c r="V1878" s="70" t="s">
        <v>2431</v>
      </c>
      <c r="W1878" s="44" t="str">
        <f t="shared" si="502"/>
        <v/>
      </c>
      <c r="X1878" s="25" t="str">
        <f t="shared" si="503"/>
        <v/>
      </c>
      <c r="Y1878" s="1">
        <f t="shared" si="504"/>
        <v>1829</v>
      </c>
      <c r="Z1878" t="str">
        <f t="shared" si="505"/>
        <v>ITM_SHTIM</v>
      </c>
      <c r="AA1878" s="158" t="str">
        <f>IF(ISNA(VLOOKUP(X1878,Sheet2!J:J,1,0)),"//","")</f>
        <v/>
      </c>
      <c r="AC1878" s="108" t="str">
        <f t="shared" si="506"/>
        <v/>
      </c>
      <c r="AD1878" t="b">
        <f t="shared" si="507"/>
        <v>1</v>
      </c>
    </row>
    <row r="1879" spans="1:30">
      <c r="A1879" s="56">
        <f t="shared" si="491"/>
        <v>1879</v>
      </c>
      <c r="B1879" s="55">
        <f t="shared" si="492"/>
        <v>1830</v>
      </c>
      <c r="C1879" s="97" t="s">
        <v>3995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4077</v>
      </c>
      <c r="L1879" s="97" t="s">
        <v>62</v>
      </c>
      <c r="M1879" s="102" t="s">
        <v>2386</v>
      </c>
      <c r="N1879" s="102"/>
      <c r="O1879"/>
      <c r="P1879" t="str">
        <f t="shared" si="493"/>
        <v>NOT EQUAL</v>
      </c>
      <c r="Q1879" t="str">
        <f>IF(ISNA(VLOOKUP(AC1879,#REF!,1)),"//","")</f>
        <v/>
      </c>
      <c r="R1879"/>
      <c r="S1879" s="43">
        <f t="shared" si="501"/>
        <v>604</v>
      </c>
      <c r="T1879" s="92" t="s">
        <v>2910</v>
      </c>
      <c r="U1879" s="70" t="s">
        <v>2431</v>
      </c>
      <c r="V1879" s="70" t="s">
        <v>2431</v>
      </c>
      <c r="W1879" s="44" t="str">
        <f t="shared" si="502"/>
        <v/>
      </c>
      <c r="X1879" s="25" t="str">
        <f t="shared" si="503"/>
        <v/>
      </c>
      <c r="Y1879" s="1">
        <f t="shared" si="504"/>
        <v>1830</v>
      </c>
      <c r="Z1879" t="str">
        <f t="shared" si="505"/>
        <v>ITM_CB_CPXRES</v>
      </c>
      <c r="AA1879" s="158" t="str">
        <f>IF(ISNA(VLOOKUP(X1879,Sheet2!J:J,1,0)),"//","")</f>
        <v/>
      </c>
      <c r="AC1879" s="108" t="str">
        <f t="shared" si="506"/>
        <v/>
      </c>
      <c r="AD1879" t="b">
        <f t="shared" si="507"/>
        <v>1</v>
      </c>
    </row>
    <row r="1880" spans="1:30">
      <c r="A1880" s="56">
        <f t="shared" si="491"/>
        <v>1880</v>
      </c>
      <c r="B1880" s="55">
        <f t="shared" si="492"/>
        <v>1831</v>
      </c>
      <c r="C1880" s="97" t="s">
        <v>3995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4077</v>
      </c>
      <c r="L1880" s="97" t="s">
        <v>62</v>
      </c>
      <c r="M1880" s="102" t="s">
        <v>2387</v>
      </c>
      <c r="N1880" s="102"/>
      <c r="O1880"/>
      <c r="P1880" t="str">
        <f t="shared" ref="P1880:P1906" si="508">IF(E1880=F1880,"","NOT EQUAL")</f>
        <v>NOT EQUAL</v>
      </c>
      <c r="Q1880" t="str">
        <f>IF(ISNA(VLOOKUP(AC1880,#REF!,1)),"//","")</f>
        <v/>
      </c>
      <c r="R1880"/>
      <c r="S1880" s="43">
        <f t="shared" si="501"/>
        <v>604</v>
      </c>
      <c r="T1880" s="92" t="s">
        <v>2910</v>
      </c>
      <c r="U1880" s="70" t="s">
        <v>2431</v>
      </c>
      <c r="V1880" s="70" t="s">
        <v>2431</v>
      </c>
      <c r="W1880" s="44" t="str">
        <f t="shared" si="502"/>
        <v/>
      </c>
      <c r="X1880" s="25" t="str">
        <f t="shared" si="503"/>
        <v/>
      </c>
      <c r="Y1880" s="1">
        <f t="shared" si="504"/>
        <v>1831</v>
      </c>
      <c r="Z1880" t="str">
        <f t="shared" si="505"/>
        <v>ITM_CB_LEADING_ZERO</v>
      </c>
      <c r="AA1880" s="158" t="str">
        <f>IF(ISNA(VLOOKUP(X1880,Sheet2!J:J,1,0)),"//","")</f>
        <v/>
      </c>
      <c r="AC1880" s="108" t="str">
        <f t="shared" si="506"/>
        <v/>
      </c>
      <c r="AD1880" t="b">
        <f t="shared" si="507"/>
        <v>1</v>
      </c>
    </row>
    <row r="1881" spans="1:30">
      <c r="A1881" s="56">
        <f t="shared" si="491"/>
        <v>1881</v>
      </c>
      <c r="B1881" s="55">
        <f t="shared" si="492"/>
        <v>1832</v>
      </c>
      <c r="C1881" s="117" t="s">
        <v>3995</v>
      </c>
      <c r="D1881" s="117" t="s">
        <v>4375</v>
      </c>
      <c r="E1881" s="11" t="s">
        <v>533</v>
      </c>
      <c r="F1881" s="11" t="s">
        <v>4076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4077</v>
      </c>
      <c r="L1881" s="117" t="s">
        <v>4078</v>
      </c>
      <c r="M1881" s="13" t="s">
        <v>4079</v>
      </c>
      <c r="N1881" s="13" t="s">
        <v>4080</v>
      </c>
      <c r="O1881"/>
      <c r="P1881" t="str">
        <f t="shared" si="508"/>
        <v>NOT EQUAL</v>
      </c>
      <c r="Q1881" t="str">
        <f>IF(ISNA(VLOOKUP(AC1881,#REF!,1)),"//","")</f>
        <v/>
      </c>
      <c r="R1881"/>
      <c r="S1881" s="43">
        <f t="shared" si="501"/>
        <v>604</v>
      </c>
      <c r="T1881" s="2" t="s">
        <v>2910</v>
      </c>
      <c r="U1881" s="119" t="s">
        <v>2817</v>
      </c>
      <c r="V1881" s="119"/>
      <c r="W1881" s="44" t="str">
        <f t="shared" si="502"/>
        <v/>
      </c>
      <c r="X1881" s="25" t="str">
        <f t="shared" si="503"/>
        <v/>
      </c>
      <c r="Y1881" s="1">
        <f t="shared" si="504"/>
        <v>1832</v>
      </c>
      <c r="Z1881" t="str">
        <f t="shared" si="505"/>
        <v>CHR_case</v>
      </c>
      <c r="AA1881" s="158" t="str">
        <f>IF(ISNA(VLOOKUP(X1881,Sheet2!J:J,1,0)),"//","")</f>
        <v/>
      </c>
      <c r="AC1881" s="108" t="str">
        <f t="shared" si="506"/>
        <v/>
      </c>
      <c r="AD1881" t="b">
        <f t="shared" si="507"/>
        <v>1</v>
      </c>
    </row>
    <row r="1882" spans="1:30">
      <c r="A1882" s="56">
        <f t="shared" si="491"/>
        <v>1882</v>
      </c>
      <c r="B1882" s="55">
        <f t="shared" si="492"/>
        <v>1833</v>
      </c>
      <c r="C1882" s="97" t="s">
        <v>3995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4077</v>
      </c>
      <c r="L1882" s="97" t="s">
        <v>1047</v>
      </c>
      <c r="M1882" s="102" t="s">
        <v>2391</v>
      </c>
      <c r="N1882" s="102"/>
      <c r="O1882"/>
      <c r="P1882" t="str">
        <f t="shared" si="508"/>
        <v>NOT EQUAL</v>
      </c>
      <c r="Q1882" t="str">
        <f>IF(ISNA(VLOOKUP(AC1882,#REF!,1)),"//","")</f>
        <v/>
      </c>
      <c r="R1882"/>
      <c r="S1882" s="43">
        <f t="shared" si="501"/>
        <v>604</v>
      </c>
      <c r="T1882" s="92" t="s">
        <v>2910</v>
      </c>
      <c r="U1882" s="70" t="s">
        <v>2431</v>
      </c>
      <c r="V1882" s="70" t="s">
        <v>2431</v>
      </c>
      <c r="W1882" s="44" t="str">
        <f t="shared" si="502"/>
        <v/>
      </c>
      <c r="X1882" s="25" t="str">
        <f t="shared" si="503"/>
        <v/>
      </c>
      <c r="Y1882" s="1">
        <f t="shared" si="504"/>
        <v>1833</v>
      </c>
      <c r="Z1882" t="str">
        <f t="shared" si="505"/>
        <v>ITM_BASE_HOME</v>
      </c>
      <c r="AA1882" s="158" t="str">
        <f>IF(ISNA(VLOOKUP(X1882,Sheet2!J:J,1,0)),"//","")</f>
        <v/>
      </c>
      <c r="AC1882" s="108" t="str">
        <f t="shared" si="506"/>
        <v/>
      </c>
      <c r="AD1882" t="b">
        <f t="shared" si="507"/>
        <v>1</v>
      </c>
    </row>
    <row r="1883" spans="1:30">
      <c r="A1883" s="56">
        <f t="shared" ref="A1883:A1946" si="509">IF(B1883=INT(B1883),ROW(),"")</f>
        <v>1883</v>
      </c>
      <c r="B1883" s="55">
        <f t="shared" ref="B1883:B1946" si="510">IF(AND(MID(C1883,2,1)&lt;&gt;"/",MID(C1883,1,1)="/"),INT(B1882)+1,B1882+0.01)</f>
        <v>1834</v>
      </c>
      <c r="C1883" s="97" t="s">
        <v>3995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4077</v>
      </c>
      <c r="L1883" s="97" t="s">
        <v>1047</v>
      </c>
      <c r="M1883" s="102" t="s">
        <v>2392</v>
      </c>
      <c r="N1883" s="102"/>
      <c r="O1883"/>
      <c r="P1883" t="str">
        <f t="shared" si="508"/>
        <v>NOT EQUAL</v>
      </c>
      <c r="Q1883" t="str">
        <f>IF(ISNA(VLOOKUP(AC1883,#REF!,1)),"//","")</f>
        <v/>
      </c>
      <c r="R1883"/>
      <c r="S1883" s="43">
        <f t="shared" si="501"/>
        <v>604</v>
      </c>
      <c r="T1883" s="92" t="s">
        <v>2910</v>
      </c>
      <c r="U1883" s="70" t="s">
        <v>2431</v>
      </c>
      <c r="V1883" s="70" t="s">
        <v>2431</v>
      </c>
      <c r="W1883" s="44" t="str">
        <f t="shared" si="502"/>
        <v/>
      </c>
      <c r="X1883" s="25" t="str">
        <f t="shared" si="503"/>
        <v/>
      </c>
      <c r="Y1883" s="1">
        <f t="shared" si="504"/>
        <v>1834</v>
      </c>
      <c r="Z1883" t="str">
        <f t="shared" si="505"/>
        <v>ITM_BASE_AHOME</v>
      </c>
      <c r="AA1883" s="158" t="str">
        <f>IF(ISNA(VLOOKUP(X1883,Sheet2!J:J,1,0)),"//","")</f>
        <v/>
      </c>
      <c r="AC1883" s="108" t="str">
        <f t="shared" si="506"/>
        <v/>
      </c>
      <c r="AD1883" t="b">
        <f t="shared" si="507"/>
        <v>1</v>
      </c>
    </row>
    <row r="1884" spans="1:30">
      <c r="A1884" s="56">
        <f t="shared" si="509"/>
        <v>1884</v>
      </c>
      <c r="B1884" s="55">
        <f t="shared" si="510"/>
        <v>1835</v>
      </c>
      <c r="C1884" s="97" t="s">
        <v>3995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4077</v>
      </c>
      <c r="L1884" s="97" t="s">
        <v>2519</v>
      </c>
      <c r="M1884" s="102" t="s">
        <v>2522</v>
      </c>
      <c r="N1884" s="102"/>
      <c r="O1884"/>
      <c r="P1884" t="str">
        <f t="shared" si="508"/>
        <v>NOT EQUAL</v>
      </c>
      <c r="Q1884" t="str">
        <f>IF(ISNA(VLOOKUP(AC1884,#REF!,1)),"//","")</f>
        <v/>
      </c>
      <c r="R1884"/>
      <c r="S1884" s="43">
        <f t="shared" si="501"/>
        <v>604</v>
      </c>
      <c r="T1884" s="92" t="s">
        <v>2910</v>
      </c>
      <c r="U1884" s="70" t="s">
        <v>2431</v>
      </c>
      <c r="V1884" s="70" t="s">
        <v>2431</v>
      </c>
      <c r="W1884" s="44" t="str">
        <f t="shared" si="502"/>
        <v/>
      </c>
      <c r="X1884" s="25" t="str">
        <f t="shared" si="503"/>
        <v/>
      </c>
      <c r="Y1884" s="1">
        <f t="shared" si="504"/>
        <v>1835</v>
      </c>
      <c r="Z1884" t="str">
        <f t="shared" si="505"/>
        <v>ITM_H_SUMRY</v>
      </c>
      <c r="AA1884" s="158" t="str">
        <f>IF(ISNA(VLOOKUP(X1884,Sheet2!J:J,1,0)),"//","")</f>
        <v/>
      </c>
      <c r="AC1884" s="108" t="str">
        <f t="shared" si="506"/>
        <v/>
      </c>
      <c r="AD1884" t="b">
        <f t="shared" si="507"/>
        <v>1</v>
      </c>
    </row>
    <row r="1885" spans="1:30">
      <c r="A1885" s="56">
        <f t="shared" si="509"/>
        <v>1885</v>
      </c>
      <c r="B1885" s="55">
        <f t="shared" si="510"/>
        <v>1836</v>
      </c>
      <c r="C1885" s="97" t="s">
        <v>3995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4077</v>
      </c>
      <c r="L1885" s="97" t="s">
        <v>2519</v>
      </c>
      <c r="M1885" s="102" t="s">
        <v>2521</v>
      </c>
      <c r="N1885" s="102"/>
      <c r="O1885"/>
      <c r="P1885" t="str">
        <f t="shared" si="508"/>
        <v>NOT EQUAL</v>
      </c>
      <c r="Q1885" t="str">
        <f>IF(ISNA(VLOOKUP(AC1885,#REF!,1)),"//","")</f>
        <v/>
      </c>
      <c r="R1885"/>
      <c r="S1885" s="43">
        <f t="shared" si="501"/>
        <v>604</v>
      </c>
      <c r="T1885" s="92" t="s">
        <v>2910</v>
      </c>
      <c r="U1885" s="70" t="s">
        <v>2431</v>
      </c>
      <c r="V1885" s="70" t="s">
        <v>2431</v>
      </c>
      <c r="W1885" s="44" t="str">
        <f t="shared" si="502"/>
        <v/>
      </c>
      <c r="X1885" s="25" t="str">
        <f t="shared" si="503"/>
        <v/>
      </c>
      <c r="Y1885" s="1">
        <f t="shared" si="504"/>
        <v>1836</v>
      </c>
      <c r="Z1885" t="str">
        <f t="shared" si="505"/>
        <v>ITM_H_REPLCA</v>
      </c>
      <c r="AA1885" s="158" t="str">
        <f>IF(ISNA(VLOOKUP(X1885,Sheet2!J:J,1,0)),"//","")</f>
        <v/>
      </c>
      <c r="AC1885" s="108" t="str">
        <f t="shared" si="506"/>
        <v/>
      </c>
      <c r="AD1885" t="b">
        <f t="shared" si="507"/>
        <v>1</v>
      </c>
    </row>
    <row r="1886" spans="1:30">
      <c r="A1886" s="56">
        <f t="shared" si="509"/>
        <v>1886</v>
      </c>
      <c r="B1886" s="55">
        <f t="shared" si="510"/>
        <v>1837</v>
      </c>
      <c r="C1886" s="97" t="s">
        <v>3995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4077</v>
      </c>
      <c r="L1886" s="97" t="s">
        <v>2519</v>
      </c>
      <c r="M1886" s="102" t="s">
        <v>2520</v>
      </c>
      <c r="N1886" s="102"/>
      <c r="O1886"/>
      <c r="P1886" t="str">
        <f t="shared" si="508"/>
        <v>NOT EQUAL</v>
      </c>
      <c r="Q1886" t="str">
        <f>IF(ISNA(VLOOKUP(AC1886,#REF!,1)),"//","")</f>
        <v/>
      </c>
      <c r="R1886"/>
      <c r="S1886" s="43">
        <f t="shared" si="501"/>
        <v>604</v>
      </c>
      <c r="T1886" s="92" t="s">
        <v>2910</v>
      </c>
      <c r="U1886" s="70" t="s">
        <v>2431</v>
      </c>
      <c r="V1886" s="70" t="s">
        <v>2431</v>
      </c>
      <c r="W1886" s="44" t="str">
        <f t="shared" si="502"/>
        <v/>
      </c>
      <c r="X1886" s="25" t="str">
        <f t="shared" si="503"/>
        <v/>
      </c>
      <c r="Y1886" s="1">
        <f t="shared" si="504"/>
        <v>1837</v>
      </c>
      <c r="Z1886" t="str">
        <f t="shared" si="505"/>
        <v>ITM_H_FIXED</v>
      </c>
      <c r="AA1886" s="158" t="str">
        <f>IF(ISNA(VLOOKUP(X1886,Sheet2!J:J,1,0)),"//","")</f>
        <v/>
      </c>
      <c r="AC1886" s="108" t="str">
        <f t="shared" si="506"/>
        <v/>
      </c>
      <c r="AD1886" t="b">
        <f t="shared" si="507"/>
        <v>1</v>
      </c>
    </row>
    <row r="1887" spans="1:30">
      <c r="A1887" s="56">
        <f t="shared" si="509"/>
        <v>1887</v>
      </c>
      <c r="B1887" s="55">
        <f t="shared" si="510"/>
        <v>1838</v>
      </c>
      <c r="C1887" s="97" t="s">
        <v>3995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4241</v>
      </c>
      <c r="L1887" s="97"/>
      <c r="M1887" s="102" t="s">
        <v>2410</v>
      </c>
      <c r="N1887" s="102"/>
      <c r="O1887"/>
      <c r="P1887" t="str">
        <f t="shared" si="508"/>
        <v>NOT EQUAL</v>
      </c>
      <c r="Q1887" t="str">
        <f>IF(ISNA(VLOOKUP(AC1887,#REF!,1)),"//","")</f>
        <v/>
      </c>
      <c r="R1887"/>
      <c r="S1887" s="43">
        <f t="shared" si="501"/>
        <v>604</v>
      </c>
      <c r="T1887" s="92"/>
      <c r="U1887" s="70"/>
      <c r="V1887" s="70"/>
      <c r="W1887" s="44" t="str">
        <f t="shared" si="502"/>
        <v/>
      </c>
      <c r="X1887" s="25" t="str">
        <f t="shared" si="503"/>
        <v/>
      </c>
      <c r="Y1887" s="1">
        <f t="shared" si="504"/>
        <v>1838</v>
      </c>
      <c r="Z1887" t="str">
        <f t="shared" si="505"/>
        <v>ITM_HOMEx3T</v>
      </c>
      <c r="AA1887" s="158" t="str">
        <f>IF(ISNA(VLOOKUP(X1887,Sheet2!J:J,1,0)),"//","")</f>
        <v/>
      </c>
      <c r="AC1887" s="108" t="str">
        <f t="shared" si="506"/>
        <v/>
      </c>
      <c r="AD1887" t="b">
        <f t="shared" si="507"/>
        <v>1</v>
      </c>
    </row>
    <row r="1888" spans="1:30" s="49" customFormat="1">
      <c r="A1888" s="56">
        <f t="shared" si="509"/>
        <v>1888</v>
      </c>
      <c r="B1888" s="55">
        <f t="shared" si="510"/>
        <v>1839</v>
      </c>
      <c r="C1888" s="97" t="s">
        <v>3995</v>
      </c>
      <c r="D1888" s="97" t="s">
        <v>2744</v>
      </c>
      <c r="E1888" s="98" t="s">
        <v>2745</v>
      </c>
      <c r="F1888" s="98" t="s">
        <v>2747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4077</v>
      </c>
      <c r="L1888" s="101"/>
      <c r="M1888" s="102" t="s">
        <v>2746</v>
      </c>
      <c r="N1888" s="102"/>
      <c r="Q1888" s="49" t="str">
        <f>IF(ISNA(VLOOKUP(AC1888,#REF!,1)),"//","")</f>
        <v/>
      </c>
      <c r="S1888" s="43">
        <f t="shared" si="501"/>
        <v>604</v>
      </c>
      <c r="T1888" s="92" t="s">
        <v>2910</v>
      </c>
      <c r="U1888" s="70" t="s">
        <v>2431</v>
      </c>
      <c r="V1888" s="70" t="s">
        <v>2431</v>
      </c>
      <c r="W1888" s="44" t="str">
        <f t="shared" si="502"/>
        <v/>
      </c>
      <c r="X1888" s="25" t="str">
        <f t="shared" si="503"/>
        <v/>
      </c>
      <c r="Y1888" s="1">
        <f t="shared" si="504"/>
        <v>1839</v>
      </c>
      <c r="Z1888" t="str">
        <f t="shared" si="505"/>
        <v>ITM_LARGELI</v>
      </c>
      <c r="AA1888" s="158" t="str">
        <f>IF(ISNA(VLOOKUP(X1888,Sheet2!J:J,1,0)),"//","")</f>
        <v/>
      </c>
      <c r="AC1888" s="108" t="str">
        <f t="shared" si="506"/>
        <v/>
      </c>
      <c r="AD1888" t="b">
        <f t="shared" si="507"/>
        <v>1</v>
      </c>
    </row>
    <row r="1889" spans="1:30">
      <c r="A1889" s="56">
        <f t="shared" si="509"/>
        <v>1889</v>
      </c>
      <c r="B1889" s="55">
        <f t="shared" si="510"/>
        <v>1840</v>
      </c>
      <c r="C1889" s="97" t="s">
        <v>4001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4077</v>
      </c>
      <c r="L1889" s="97" t="s">
        <v>1055</v>
      </c>
      <c r="M1889" s="102" t="s">
        <v>2373</v>
      </c>
      <c r="N1889" s="102"/>
      <c r="O1889"/>
      <c r="P1889" t="str">
        <f t="shared" si="508"/>
        <v/>
      </c>
      <c r="Q1889" t="str">
        <f>IF(ISNA(VLOOKUP(AC1889,#REF!,1)),"//","")</f>
        <v/>
      </c>
      <c r="R1889"/>
      <c r="S1889" s="43">
        <f t="shared" si="501"/>
        <v>605</v>
      </c>
      <c r="T1889" s="92" t="s">
        <v>2911</v>
      </c>
      <c r="U1889" s="70" t="s">
        <v>2823</v>
      </c>
      <c r="V1889" s="70" t="s">
        <v>2431</v>
      </c>
      <c r="W1889" s="44" t="str">
        <f t="shared" si="502"/>
        <v>"SIG"</v>
      </c>
      <c r="X1889" s="25" t="str">
        <f t="shared" si="503"/>
        <v>SIG</v>
      </c>
      <c r="Y1889" s="1">
        <f t="shared" si="504"/>
        <v>1840</v>
      </c>
      <c r="Z1889" t="str">
        <f t="shared" si="505"/>
        <v>ITM_SIGFIG</v>
      </c>
      <c r="AA1889" s="158" t="str">
        <f>IF(ISNA(VLOOKUP(X1889,Sheet2!J:J,1,0)),"//","")</f>
        <v/>
      </c>
      <c r="AC1889" s="108" t="str">
        <f t="shared" si="506"/>
        <v>SIG</v>
      </c>
      <c r="AD1889" t="b">
        <f t="shared" si="507"/>
        <v>1</v>
      </c>
    </row>
    <row r="1890" spans="1:30">
      <c r="A1890" s="56">
        <f t="shared" si="509"/>
        <v>1890</v>
      </c>
      <c r="B1890" s="55">
        <f t="shared" si="510"/>
        <v>1841</v>
      </c>
      <c r="C1890" s="97" t="s">
        <v>4002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4077</v>
      </c>
      <c r="L1890" s="97" t="s">
        <v>1062</v>
      </c>
      <c r="M1890" s="102" t="s">
        <v>2384</v>
      </c>
      <c r="N1890" s="102"/>
      <c r="O1890"/>
      <c r="P1890" t="str">
        <f t="shared" si="508"/>
        <v/>
      </c>
      <c r="Q1890" t="str">
        <f>IF(ISNA(VLOOKUP(AC1890,#REF!,1)),"//","")</f>
        <v/>
      </c>
      <c r="R1890"/>
      <c r="S1890" s="43">
        <f t="shared" si="501"/>
        <v>606</v>
      </c>
      <c r="T1890" s="92" t="s">
        <v>2911</v>
      </c>
      <c r="U1890" s="70" t="s">
        <v>2823</v>
      </c>
      <c r="V1890" s="70" t="s">
        <v>2431</v>
      </c>
      <c r="W1890" s="44" t="str">
        <f t="shared" si="502"/>
        <v>"UNIT"</v>
      </c>
      <c r="X1890" s="25" t="str">
        <f t="shared" si="503"/>
        <v>UNIT</v>
      </c>
      <c r="Y1890" s="1">
        <f t="shared" si="504"/>
        <v>1841</v>
      </c>
      <c r="Z1890" t="str">
        <f t="shared" si="505"/>
        <v>ITM_UNIT</v>
      </c>
      <c r="AA1890" s="158" t="str">
        <f>IF(ISNA(VLOOKUP(X1890,Sheet2!J:J,1,0)),"//","")</f>
        <v>//</v>
      </c>
      <c r="AC1890" s="108" t="str">
        <f t="shared" si="506"/>
        <v>UNIT</v>
      </c>
      <c r="AD1890" t="b">
        <f t="shared" si="507"/>
        <v>1</v>
      </c>
    </row>
    <row r="1891" spans="1:30">
      <c r="A1891" s="56">
        <f t="shared" si="509"/>
        <v>1891</v>
      </c>
      <c r="B1891" s="55">
        <f t="shared" si="510"/>
        <v>1842</v>
      </c>
      <c r="C1891" s="97" t="s">
        <v>4003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4241</v>
      </c>
      <c r="L1891" s="97"/>
      <c r="M1891" s="102" t="s">
        <v>2811</v>
      </c>
      <c r="N1891" s="102"/>
      <c r="O1891"/>
      <c r="P1891" t="str">
        <f t="shared" si="508"/>
        <v/>
      </c>
      <c r="Q1891" t="str">
        <f>IF(ISNA(VLOOKUP(AC1891,#REF!,1)),"//","")</f>
        <v/>
      </c>
      <c r="R1891"/>
      <c r="S1891" s="43">
        <f t="shared" si="501"/>
        <v>607</v>
      </c>
      <c r="T1891" s="92" t="s">
        <v>2911</v>
      </c>
      <c r="U1891" s="70" t="s">
        <v>2431</v>
      </c>
      <c r="V1891" s="70" t="s">
        <v>2431</v>
      </c>
      <c r="W1891" s="44" t="str">
        <f t="shared" si="502"/>
        <v>"ROUND"</v>
      </c>
      <c r="X1891" s="25" t="str">
        <f t="shared" si="503"/>
        <v>ROUND</v>
      </c>
      <c r="Y1891" s="1">
        <f t="shared" si="504"/>
        <v>1842</v>
      </c>
      <c r="Z1891" t="str">
        <f t="shared" si="505"/>
        <v>ITM_ROUND2</v>
      </c>
      <c r="AA1891" s="158" t="str">
        <f>IF(ISNA(VLOOKUP(X1891,Sheet2!J:J,1,0)),"//","")</f>
        <v/>
      </c>
      <c r="AC1891" s="108" t="str">
        <f t="shared" si="506"/>
        <v>ROUND</v>
      </c>
      <c r="AD1891" t="b">
        <f t="shared" si="507"/>
        <v>1</v>
      </c>
    </row>
    <row r="1892" spans="1:30">
      <c r="A1892" s="56">
        <f t="shared" si="509"/>
        <v>1892</v>
      </c>
      <c r="B1892" s="55">
        <f t="shared" si="510"/>
        <v>1843</v>
      </c>
      <c r="C1892" s="97" t="s">
        <v>4004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4241</v>
      </c>
      <c r="L1892" s="105"/>
      <c r="M1892" s="102" t="s">
        <v>2810</v>
      </c>
      <c r="N1892" s="102"/>
      <c r="O1892" s="43"/>
      <c r="P1892" t="str">
        <f t="shared" si="508"/>
        <v/>
      </c>
      <c r="Q1892" s="43" t="str">
        <f>IF(ISNA(VLOOKUP(AC1892,#REF!,1)),"//","")</f>
        <v/>
      </c>
      <c r="R1892" s="43"/>
      <c r="S1892" s="43">
        <f t="shared" si="501"/>
        <v>608</v>
      </c>
      <c r="T1892" s="92" t="s">
        <v>2911</v>
      </c>
      <c r="U1892" s="70" t="s">
        <v>2431</v>
      </c>
      <c r="V1892" s="70" t="s">
        <v>2431</v>
      </c>
      <c r="W1892" s="44" t="str">
        <f t="shared" si="502"/>
        <v>"ROUNDI"</v>
      </c>
      <c r="X1892" s="25" t="str">
        <f t="shared" si="503"/>
        <v>ROUNDI</v>
      </c>
      <c r="Y1892" s="1">
        <f t="shared" si="504"/>
        <v>1843</v>
      </c>
      <c r="Z1892" t="str">
        <f t="shared" si="505"/>
        <v>ITM_ROUNDI2</v>
      </c>
      <c r="AA1892" s="158" t="str">
        <f>IF(ISNA(VLOOKUP(X1892,Sheet2!J:J,1,0)),"//","")</f>
        <v/>
      </c>
      <c r="AC1892" s="108" t="str">
        <f t="shared" si="506"/>
        <v>ROUNDI</v>
      </c>
      <c r="AD1892" t="b">
        <f t="shared" si="507"/>
        <v>1</v>
      </c>
    </row>
    <row r="1893" spans="1:30">
      <c r="A1893" s="56">
        <f t="shared" si="509"/>
        <v>1893</v>
      </c>
      <c r="B1893" s="55">
        <f t="shared" si="510"/>
        <v>1844</v>
      </c>
      <c r="C1893" s="97" t="s">
        <v>4008</v>
      </c>
      <c r="D1893" s="97" t="s">
        <v>7</v>
      </c>
      <c r="E1893" s="98" t="s">
        <v>533</v>
      </c>
      <c r="F1893" s="98" t="s">
        <v>2918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4077</v>
      </c>
      <c r="L1893" s="97"/>
      <c r="M1893" s="102" t="s">
        <v>2919</v>
      </c>
      <c r="N1893" s="102"/>
      <c r="O1893"/>
      <c r="P1893" t="str">
        <f t="shared" si="508"/>
        <v>NOT EQUAL</v>
      </c>
      <c r="Q1893" t="str">
        <f>IF(ISNA(VLOOKUP(AC1893,#REF!,1)),"//","")</f>
        <v/>
      </c>
      <c r="R1893"/>
      <c r="S1893" s="43">
        <f t="shared" si="501"/>
        <v>608</v>
      </c>
      <c r="T1893" s="92" t="s">
        <v>2957</v>
      </c>
      <c r="U1893" s="70" t="s">
        <v>2431</v>
      </c>
      <c r="V1893" s="70" t="s">
        <v>2431</v>
      </c>
      <c r="W1893" s="44" t="str">
        <f t="shared" si="502"/>
        <v/>
      </c>
      <c r="X1893" s="25" t="str">
        <f t="shared" si="503"/>
        <v/>
      </c>
      <c r="Y1893" s="1">
        <f t="shared" si="504"/>
        <v>1844</v>
      </c>
      <c r="Z1893" t="str">
        <f t="shared" si="505"/>
        <v>ITM_DMPMNU</v>
      </c>
      <c r="AA1893" s="158" t="str">
        <f>IF(ISNA(VLOOKUP(X1893,Sheet2!J:J,1,0)),"//","")</f>
        <v/>
      </c>
      <c r="AC1893" s="108" t="str">
        <f t="shared" si="506"/>
        <v/>
      </c>
      <c r="AD1893" t="b">
        <f t="shared" si="507"/>
        <v>1</v>
      </c>
    </row>
    <row r="1894" spans="1:30">
      <c r="A1894" s="56">
        <f t="shared" si="509"/>
        <v>1894</v>
      </c>
      <c r="B1894" s="55">
        <f t="shared" si="510"/>
        <v>1845</v>
      </c>
      <c r="C1894" s="97" t="s">
        <v>4010</v>
      </c>
      <c r="D1894" s="97" t="s">
        <v>7</v>
      </c>
      <c r="E1894" s="98" t="s">
        <v>2570</v>
      </c>
      <c r="F1894" s="98" t="s">
        <v>2570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4241</v>
      </c>
      <c r="L1894" s="97" t="s">
        <v>3446</v>
      </c>
      <c r="M1894" s="102" t="s">
        <v>2569</v>
      </c>
      <c r="N1894" s="102"/>
      <c r="O1894"/>
      <c r="P1894" t="str">
        <f t="shared" si="508"/>
        <v/>
      </c>
      <c r="Q1894" t="str">
        <f>IF(ISNA(VLOOKUP(AC1894,#REF!,1)),"//","")</f>
        <v/>
      </c>
      <c r="R1894"/>
      <c r="S1894" s="43">
        <f t="shared" si="501"/>
        <v>609</v>
      </c>
      <c r="T1894" s="92" t="s">
        <v>2938</v>
      </c>
      <c r="U1894" s="70" t="s">
        <v>2823</v>
      </c>
      <c r="V1894" s="70" t="s">
        <v>2431</v>
      </c>
      <c r="W1894" s="44" t="str">
        <f t="shared" si="502"/>
        <v>STD_RIGHT_ARROW "I"</v>
      </c>
      <c r="X1894" s="25" t="str">
        <f t="shared" si="503"/>
        <v>&gt;I</v>
      </c>
      <c r="Y1894" s="1">
        <f t="shared" si="504"/>
        <v>1845</v>
      </c>
      <c r="Z1894" t="str">
        <f t="shared" si="505"/>
        <v>ITM_RI</v>
      </c>
      <c r="AA1894" s="158" t="str">
        <f>IF(ISNA(VLOOKUP(X1894,Sheet2!J:J,1,0)),"//","")</f>
        <v>//</v>
      </c>
      <c r="AC1894" s="108" t="str">
        <f t="shared" si="506"/>
        <v>&gt;I</v>
      </c>
      <c r="AD1894" t="b">
        <f t="shared" si="507"/>
        <v>1</v>
      </c>
    </row>
    <row r="1895" spans="1:30">
      <c r="A1895" s="56">
        <f t="shared" si="509"/>
        <v>1895</v>
      </c>
      <c r="B1895" s="55">
        <f t="shared" si="510"/>
        <v>1846</v>
      </c>
      <c r="C1895" s="97" t="s">
        <v>4011</v>
      </c>
      <c r="D1895" s="97" t="s">
        <v>7</v>
      </c>
      <c r="E1895" s="230" t="s">
        <v>2923</v>
      </c>
      <c r="F1895" s="98" t="s">
        <v>2923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4241</v>
      </c>
      <c r="L1895" s="97"/>
      <c r="M1895" s="102" t="s">
        <v>2922</v>
      </c>
      <c r="N1895" s="102"/>
      <c r="O1895"/>
      <c r="P1895" t="str">
        <f t="shared" si="508"/>
        <v/>
      </c>
      <c r="Q1895" t="str">
        <f>IF(ISNA(VLOOKUP(AC1895,#REF!,1)),"//","")</f>
        <v/>
      </c>
      <c r="R1895"/>
      <c r="S1895" s="43">
        <f t="shared" si="501"/>
        <v>609</v>
      </c>
      <c r="T1895" s="92" t="s">
        <v>2938</v>
      </c>
      <c r="U1895" s="70" t="s">
        <v>2431</v>
      </c>
      <c r="V1895" s="70" t="s">
        <v>2431</v>
      </c>
      <c r="W1895" s="44" t="str">
        <f t="shared" si="502"/>
        <v/>
      </c>
      <c r="X1895" s="25" t="str">
        <f t="shared" si="503"/>
        <v/>
      </c>
      <c r="Y1895" s="1">
        <f t="shared" si="504"/>
        <v>1846</v>
      </c>
      <c r="Z1895" t="str">
        <f t="shared" si="505"/>
        <v>ITM_HASH_JM</v>
      </c>
      <c r="AA1895" s="158" t="str">
        <f>IF(ISNA(VLOOKUP(X1895,Sheet2!J:J,1,0)),"//","")</f>
        <v/>
      </c>
      <c r="AC1895" s="108" t="str">
        <f t="shared" si="506"/>
        <v/>
      </c>
      <c r="AD1895" t="b">
        <f t="shared" si="507"/>
        <v>1</v>
      </c>
    </row>
    <row r="1896" spans="1:30" s="116" customFormat="1">
      <c r="A1896" s="56">
        <f t="shared" si="509"/>
        <v>1896</v>
      </c>
      <c r="B1896" s="55">
        <f t="shared" si="510"/>
        <v>1847</v>
      </c>
      <c r="C1896" s="211" t="s">
        <v>4773</v>
      </c>
      <c r="D1896" s="59" t="s">
        <v>7</v>
      </c>
      <c r="E1896" s="216" t="s">
        <v>4774</v>
      </c>
      <c r="F1896" s="216" t="s">
        <v>4774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4241</v>
      </c>
      <c r="M1896" s="215" t="s">
        <v>4775</v>
      </c>
      <c r="N1896" s="215"/>
      <c r="P1896" s="116" t="str">
        <f t="shared" ref="P1896" si="511">IF(E1896=F1896,"","NOT EQUAL")</f>
        <v/>
      </c>
      <c r="Q1896" s="116" t="str">
        <f>IF(ISNA(VLOOKUP(AC1896,#REF!,1)),"//","")</f>
        <v/>
      </c>
      <c r="S1896" s="43">
        <f t="shared" si="501"/>
        <v>610</v>
      </c>
      <c r="T1896" s="57" t="s">
        <v>2888</v>
      </c>
      <c r="U1896" s="158" t="s">
        <v>2431</v>
      </c>
      <c r="V1896" s="158" t="s">
        <v>2431</v>
      </c>
      <c r="W1896" s="44" t="str">
        <f t="shared" si="502"/>
        <v>"DRG"</v>
      </c>
      <c r="X1896" s="25" t="str">
        <f t="shared" si="503"/>
        <v>DRG</v>
      </c>
      <c r="Y1896" s="1">
        <f t="shared" si="504"/>
        <v>1847</v>
      </c>
      <c r="Z1896" t="str">
        <f t="shared" si="505"/>
        <v>ITM_DRG</v>
      </c>
      <c r="AA1896" s="158" t="str">
        <f>IF(ISNA(VLOOKUP(X1896,Sheet2!J:J,1,0)),"//","")</f>
        <v>//</v>
      </c>
      <c r="AC1896" s="108" t="str">
        <f t="shared" si="506"/>
        <v>DRG</v>
      </c>
      <c r="AD1896" t="b">
        <f t="shared" si="507"/>
        <v>1</v>
      </c>
    </row>
    <row r="1897" spans="1:30">
      <c r="A1897" s="56">
        <f t="shared" si="509"/>
        <v>1897</v>
      </c>
      <c r="B1897" s="55">
        <f t="shared" si="510"/>
        <v>1848</v>
      </c>
      <c r="C1897" s="97" t="s">
        <v>4012</v>
      </c>
      <c r="D1897" s="97" t="s">
        <v>7</v>
      </c>
      <c r="E1897" s="230" t="s">
        <v>3038</v>
      </c>
      <c r="F1897" s="98" t="s">
        <v>3038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4077</v>
      </c>
      <c r="L1897" s="97" t="s">
        <v>3018</v>
      </c>
      <c r="M1897" s="102" t="s">
        <v>3039</v>
      </c>
      <c r="N1897" s="102"/>
      <c r="O1897"/>
      <c r="P1897" t="str">
        <f t="shared" si="508"/>
        <v/>
      </c>
      <c r="Q1897" t="str">
        <f>IF(ISNA(VLOOKUP(AC1897,#REF!,1)),"//","")</f>
        <v/>
      </c>
      <c r="R1897"/>
      <c r="S1897" s="43">
        <f t="shared" si="501"/>
        <v>610</v>
      </c>
      <c r="T1897" s="92" t="s">
        <v>2910</v>
      </c>
      <c r="U1897" s="70" t="s">
        <v>2431</v>
      </c>
      <c r="V1897" s="70" t="s">
        <v>2431</v>
      </c>
      <c r="W1897" s="44" t="str">
        <f t="shared" si="502"/>
        <v/>
      </c>
      <c r="X1897" s="25" t="str">
        <f t="shared" si="503"/>
        <v/>
      </c>
      <c r="Y1897" s="1">
        <f t="shared" si="504"/>
        <v>1848</v>
      </c>
      <c r="Z1897" t="str">
        <f t="shared" si="505"/>
        <v>ITM_CLA</v>
      </c>
      <c r="AA1897" s="158" t="str">
        <f>IF(ISNA(VLOOKUP(X1897,Sheet2!J:J,1,0)),"//","")</f>
        <v/>
      </c>
      <c r="AC1897" s="108" t="str">
        <f t="shared" si="506"/>
        <v/>
      </c>
      <c r="AD1897" t="b">
        <f t="shared" si="507"/>
        <v>1</v>
      </c>
    </row>
    <row r="1898" spans="1:30">
      <c r="A1898" s="56">
        <f t="shared" si="509"/>
        <v>1898</v>
      </c>
      <c r="B1898" s="55">
        <f t="shared" si="510"/>
        <v>1849</v>
      </c>
      <c r="C1898" s="97" t="s">
        <v>4013</v>
      </c>
      <c r="D1898" s="97" t="s">
        <v>7</v>
      </c>
      <c r="E1898" s="230" t="s">
        <v>3040</v>
      </c>
      <c r="F1898" s="98" t="s">
        <v>3040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4077</v>
      </c>
      <c r="L1898" s="97" t="s">
        <v>3018</v>
      </c>
      <c r="M1898" s="102" t="s">
        <v>3041</v>
      </c>
      <c r="N1898" s="102"/>
      <c r="O1898"/>
      <c r="P1898" t="str">
        <f t="shared" si="508"/>
        <v/>
      </c>
      <c r="Q1898" t="str">
        <f>IF(ISNA(VLOOKUP(AC1898,#REF!,1)),"//","")</f>
        <v/>
      </c>
      <c r="R1898"/>
      <c r="S1898" s="43">
        <f t="shared" si="501"/>
        <v>610</v>
      </c>
      <c r="T1898" s="92" t="s">
        <v>2910</v>
      </c>
      <c r="U1898" s="70" t="s">
        <v>2431</v>
      </c>
      <c r="V1898" s="70" t="s">
        <v>2431</v>
      </c>
      <c r="W1898" s="44" t="str">
        <f t="shared" si="502"/>
        <v/>
      </c>
      <c r="X1898" s="25" t="str">
        <f t="shared" si="503"/>
        <v/>
      </c>
      <c r="Y1898" s="1">
        <f t="shared" si="504"/>
        <v>1849</v>
      </c>
      <c r="Z1898" t="str">
        <f t="shared" si="505"/>
        <v>ITM_CLN</v>
      </c>
      <c r="AA1898" s="158" t="str">
        <f>IF(ISNA(VLOOKUP(X1898,Sheet2!J:J,1,0)),"//","")</f>
        <v/>
      </c>
      <c r="AC1898" s="108" t="str">
        <f t="shared" si="506"/>
        <v/>
      </c>
      <c r="AD1898" t="b">
        <f t="shared" si="507"/>
        <v>1</v>
      </c>
    </row>
    <row r="1899" spans="1:30">
      <c r="A1899" s="56">
        <f t="shared" si="509"/>
        <v>1899</v>
      </c>
      <c r="B1899" s="55">
        <f t="shared" si="510"/>
        <v>1850</v>
      </c>
      <c r="C1899" s="97" t="s">
        <v>3995</v>
      </c>
      <c r="D1899" s="97" t="s">
        <v>4539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4077</v>
      </c>
      <c r="L1899" s="97" t="s">
        <v>4541</v>
      </c>
      <c r="M1899" s="102" t="s">
        <v>4542</v>
      </c>
      <c r="N1899" s="102"/>
      <c r="O1899"/>
      <c r="P1899" t="str">
        <f t="shared" si="508"/>
        <v>NOT EQUAL</v>
      </c>
      <c r="Q1899" t="str">
        <f>IF(ISNA(VLOOKUP(AC1899,#REF!,1)),"//","")</f>
        <v/>
      </c>
      <c r="R1899"/>
      <c r="S1899" s="43">
        <f t="shared" si="501"/>
        <v>610</v>
      </c>
      <c r="T1899" s="92" t="s">
        <v>2910</v>
      </c>
      <c r="U1899" s="70" t="s">
        <v>2431</v>
      </c>
      <c r="V1899" s="70" t="s">
        <v>2431</v>
      </c>
      <c r="W1899" s="44" t="str">
        <f t="shared" si="502"/>
        <v/>
      </c>
      <c r="X1899" s="25" t="str">
        <f t="shared" si="503"/>
        <v/>
      </c>
      <c r="Y1899" s="1">
        <f t="shared" si="504"/>
        <v>1850</v>
      </c>
      <c r="Z1899" t="str">
        <f t="shared" si="505"/>
        <v>ITM_DENANY</v>
      </c>
      <c r="AA1899" s="158" t="str">
        <f>IF(ISNA(VLOOKUP(X1899,Sheet2!J:J,1,0)),"//","")</f>
        <v/>
      </c>
      <c r="AC1899" s="108" t="str">
        <f t="shared" si="506"/>
        <v/>
      </c>
      <c r="AD1899" t="b">
        <f t="shared" si="507"/>
        <v>1</v>
      </c>
    </row>
    <row r="1900" spans="1:30">
      <c r="A1900" s="56">
        <f t="shared" si="509"/>
        <v>1900</v>
      </c>
      <c r="B1900" s="55">
        <f t="shared" si="510"/>
        <v>1851</v>
      </c>
      <c r="C1900" s="97" t="s">
        <v>3995</v>
      </c>
      <c r="D1900" s="97" t="s">
        <v>4540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4077</v>
      </c>
      <c r="L1900" s="97" t="s">
        <v>4541</v>
      </c>
      <c r="M1900" s="102" t="s">
        <v>4543</v>
      </c>
      <c r="N1900" s="102"/>
      <c r="O1900"/>
      <c r="P1900" t="str">
        <f t="shared" si="508"/>
        <v>NOT EQUAL</v>
      </c>
      <c r="Q1900" t="str">
        <f>IF(ISNA(VLOOKUP(AC1900,#REF!,1)),"//","")</f>
        <v/>
      </c>
      <c r="R1900"/>
      <c r="S1900" s="43">
        <f t="shared" si="501"/>
        <v>610</v>
      </c>
      <c r="T1900" s="92" t="s">
        <v>2910</v>
      </c>
      <c r="U1900" s="70" t="s">
        <v>2431</v>
      </c>
      <c r="V1900" s="70" t="s">
        <v>2431</v>
      </c>
      <c r="W1900" s="44" t="str">
        <f t="shared" si="502"/>
        <v/>
      </c>
      <c r="X1900" s="25" t="str">
        <f t="shared" si="503"/>
        <v/>
      </c>
      <c r="Y1900" s="1">
        <f t="shared" si="504"/>
        <v>1851</v>
      </c>
      <c r="Z1900" t="str">
        <f t="shared" si="505"/>
        <v>ITM_DENFIX</v>
      </c>
      <c r="AA1900" s="158" t="str">
        <f>IF(ISNA(VLOOKUP(X1900,Sheet2!J:J,1,0)),"//","")</f>
        <v/>
      </c>
      <c r="AC1900" s="108" t="str">
        <f t="shared" si="506"/>
        <v/>
      </c>
      <c r="AD1900" t="b">
        <f t="shared" si="507"/>
        <v>1</v>
      </c>
    </row>
    <row r="1901" spans="1:30">
      <c r="A1901" s="56">
        <f t="shared" si="509"/>
        <v>1901</v>
      </c>
      <c r="B1901" s="55">
        <f t="shared" si="510"/>
        <v>1852</v>
      </c>
      <c r="C1901" s="97" t="s">
        <v>4057</v>
      </c>
      <c r="D1901" s="97" t="s">
        <v>7</v>
      </c>
      <c r="E1901" s="98" t="s">
        <v>533</v>
      </c>
      <c r="F1901" s="102" t="s">
        <v>4081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4077</v>
      </c>
      <c r="L1901" s="101" t="s">
        <v>4078</v>
      </c>
      <c r="M1901" s="102" t="s">
        <v>4082</v>
      </c>
      <c r="N1901" s="102"/>
      <c r="O1901"/>
      <c r="P1901" t="str">
        <f t="shared" si="508"/>
        <v>NOT EQUAL</v>
      </c>
      <c r="Q1901" t="str">
        <f>IF(ISNA(VLOOKUP(AC1901,#REF!,1)),"//","")</f>
        <v/>
      </c>
      <c r="R1901"/>
      <c r="S1901" s="43">
        <f t="shared" si="501"/>
        <v>611</v>
      </c>
      <c r="T1901" s="92" t="s">
        <v>2910</v>
      </c>
      <c r="U1901" s="70"/>
      <c r="V1901" s="70" t="s">
        <v>4083</v>
      </c>
      <c r="W1901" s="44" t="str">
        <f t="shared" si="502"/>
        <v/>
      </c>
      <c r="X1901" s="25" t="str">
        <f t="shared" si="503"/>
        <v>CASEUP</v>
      </c>
      <c r="Y1901" s="1">
        <f t="shared" si="504"/>
        <v>1852</v>
      </c>
      <c r="Z1901" t="str">
        <f t="shared" si="505"/>
        <v>CHR_caseUP</v>
      </c>
      <c r="AA1901" s="158" t="str">
        <f>IF(ISNA(VLOOKUP(X1901,Sheet2!J:J,1,0)),"//","")</f>
        <v/>
      </c>
      <c r="AC1901" s="108" t="str">
        <f t="shared" si="506"/>
        <v/>
      </c>
      <c r="AD1901" t="b">
        <f t="shared" si="507"/>
        <v>0</v>
      </c>
    </row>
    <row r="1902" spans="1:30">
      <c r="A1902" s="56">
        <f t="shared" si="509"/>
        <v>1902</v>
      </c>
      <c r="B1902" s="55">
        <f t="shared" si="510"/>
        <v>1853</v>
      </c>
      <c r="C1902" s="97" t="s">
        <v>4057</v>
      </c>
      <c r="D1902" s="97" t="s">
        <v>7</v>
      </c>
      <c r="E1902" s="98" t="s">
        <v>533</v>
      </c>
      <c r="F1902" s="98" t="s">
        <v>4084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4077</v>
      </c>
      <c r="L1902" s="97" t="s">
        <v>4078</v>
      </c>
      <c r="M1902" s="102" t="s">
        <v>4085</v>
      </c>
      <c r="N1902" s="102"/>
      <c r="O1902"/>
      <c r="P1902" t="str">
        <f t="shared" si="508"/>
        <v>NOT EQUAL</v>
      </c>
      <c r="Q1902" t="str">
        <f>IF(ISNA(VLOOKUP(AC1902,#REF!,1)),"//","")</f>
        <v/>
      </c>
      <c r="R1902"/>
      <c r="S1902" s="43">
        <f t="shared" si="501"/>
        <v>612</v>
      </c>
      <c r="T1902" s="92" t="s">
        <v>2910</v>
      </c>
      <c r="U1902" s="70" t="s">
        <v>2431</v>
      </c>
      <c r="V1902" s="70" t="s">
        <v>4086</v>
      </c>
      <c r="W1902" s="44" t="str">
        <f t="shared" si="502"/>
        <v/>
      </c>
      <c r="X1902" s="25" t="str">
        <f t="shared" si="503"/>
        <v>CASEDN</v>
      </c>
      <c r="Y1902" s="1">
        <f t="shared" si="504"/>
        <v>1853</v>
      </c>
      <c r="Z1902" t="str">
        <f t="shared" si="505"/>
        <v>CHR_caseDN</v>
      </c>
      <c r="AA1902" s="158" t="str">
        <f>IF(ISNA(VLOOKUP(X1902,Sheet2!J:J,1,0)),"//","")</f>
        <v/>
      </c>
      <c r="AC1902" s="108" t="str">
        <f t="shared" si="506"/>
        <v/>
      </c>
      <c r="AD1902" t="b">
        <f t="shared" si="507"/>
        <v>0</v>
      </c>
    </row>
    <row r="1903" spans="1:30">
      <c r="A1903" s="56">
        <f t="shared" si="509"/>
        <v>1903</v>
      </c>
      <c r="B1903" s="55">
        <f t="shared" si="510"/>
        <v>1854</v>
      </c>
      <c r="C1903" s="97" t="s">
        <v>4014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4077</v>
      </c>
      <c r="L1903" s="97"/>
      <c r="M1903" s="102" t="s">
        <v>2514</v>
      </c>
      <c r="N1903" s="102"/>
      <c r="O1903"/>
      <c r="P1903" t="str">
        <f t="shared" ref="P1903" si="512">IF(E1903=F1903,"","NOT EQUAL")</f>
        <v/>
      </c>
      <c r="Q1903" t="str">
        <f>IF(ISNA(VLOOKUP(AC1903,#REF!,1)),"//","")</f>
        <v/>
      </c>
      <c r="R1903"/>
      <c r="S1903" s="43">
        <f t="shared" si="501"/>
        <v>613</v>
      </c>
      <c r="T1903" s="92"/>
      <c r="U1903" s="70" t="s">
        <v>2823</v>
      </c>
      <c r="V1903" s="70"/>
      <c r="W1903" s="44" t="str">
        <f t="shared" si="502"/>
        <v>"LISTXY"</v>
      </c>
      <c r="X1903" s="25" t="str">
        <f t="shared" si="503"/>
        <v>LISTXY</v>
      </c>
      <c r="Y1903" s="1">
        <f t="shared" si="504"/>
        <v>1854</v>
      </c>
      <c r="Z1903" t="str">
        <f t="shared" si="505"/>
        <v>ITM_LISTXY</v>
      </c>
      <c r="AA1903" s="158" t="str">
        <f>IF(ISNA(VLOOKUP(X1903,Sheet2!J:J,1,0)),"//","")</f>
        <v/>
      </c>
      <c r="AC1903" s="108" t="str">
        <f t="shared" si="506"/>
        <v>LISTXY</v>
      </c>
      <c r="AD1903" t="b">
        <f t="shared" si="507"/>
        <v>1</v>
      </c>
    </row>
    <row r="1904" spans="1:30" s="49" customFormat="1">
      <c r="A1904" s="56">
        <f t="shared" si="509"/>
        <v>1904</v>
      </c>
      <c r="B1904" s="55">
        <f t="shared" si="510"/>
        <v>1855</v>
      </c>
      <c r="C1904" s="97" t="s">
        <v>4015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4241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1"/>
        <v>614</v>
      </c>
      <c r="T1904" s="92" t="s">
        <v>2917</v>
      </c>
      <c r="U1904" s="70" t="s">
        <v>2431</v>
      </c>
      <c r="V1904" s="70" t="s">
        <v>2431</v>
      </c>
      <c r="W1904" s="44" t="str">
        <f t="shared" si="502"/>
        <v>"ERPN?"</v>
      </c>
      <c r="X1904" s="25" t="str">
        <f t="shared" si="503"/>
        <v>ERPN?</v>
      </c>
      <c r="Y1904" s="1">
        <f t="shared" si="504"/>
        <v>1855</v>
      </c>
      <c r="Z1904" t="str">
        <f t="shared" si="505"/>
        <v>ITM_SH_ERPN</v>
      </c>
      <c r="AA1904" s="158" t="str">
        <f>IF(ISNA(VLOOKUP(X1904,Sheet2!J:J,1,0)),"//","")</f>
        <v>//</v>
      </c>
      <c r="AC1904" s="108" t="str">
        <f t="shared" si="506"/>
        <v>ERPN?</v>
      </c>
      <c r="AD1904" t="b">
        <f t="shared" si="507"/>
        <v>1</v>
      </c>
    </row>
    <row r="1905" spans="1:30">
      <c r="A1905" s="56">
        <f t="shared" si="509"/>
        <v>1905</v>
      </c>
      <c r="B1905" s="55">
        <f t="shared" si="510"/>
        <v>1856</v>
      </c>
      <c r="C1905" s="97" t="s">
        <v>4016</v>
      </c>
      <c r="D1905" s="97" t="s">
        <v>7</v>
      </c>
      <c r="E1905" s="98" t="s">
        <v>533</v>
      </c>
      <c r="F1905" s="98" t="s">
        <v>2852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4077</v>
      </c>
      <c r="L1905" s="97"/>
      <c r="M1905" s="102" t="s">
        <v>2853</v>
      </c>
      <c r="N1905" s="102"/>
      <c r="O1905"/>
      <c r="P1905" t="str">
        <f t="shared" si="508"/>
        <v>NOT EQUAL</v>
      </c>
      <c r="Q1905" t="str">
        <f>IF(ISNA(VLOOKUP(AC1905,#REF!,1)),"//","")</f>
        <v/>
      </c>
      <c r="R1905"/>
      <c r="S1905" s="43">
        <f t="shared" si="501"/>
        <v>614</v>
      </c>
      <c r="T1905" s="92" t="s">
        <v>2917</v>
      </c>
      <c r="U1905" s="70" t="s">
        <v>2431</v>
      </c>
      <c r="V1905" s="70" t="s">
        <v>2431</v>
      </c>
      <c r="W1905" s="44" t="str">
        <f t="shared" si="502"/>
        <v/>
      </c>
      <c r="X1905" s="25" t="str">
        <f t="shared" si="503"/>
        <v/>
      </c>
      <c r="Y1905" s="1">
        <f t="shared" si="504"/>
        <v>1856</v>
      </c>
      <c r="Z1905" t="str">
        <f t="shared" si="505"/>
        <v>ITM_SYS_FREE_RAM</v>
      </c>
      <c r="AA1905" s="158" t="str">
        <f>IF(ISNA(VLOOKUP(X1905,Sheet2!J:J,1,0)),"//","")</f>
        <v/>
      </c>
      <c r="AC1905" s="108" t="str">
        <f t="shared" si="506"/>
        <v/>
      </c>
      <c r="AD1905" t="b">
        <f t="shared" si="507"/>
        <v>1</v>
      </c>
    </row>
    <row r="1906" spans="1:30">
      <c r="A1906" s="56">
        <f t="shared" si="509"/>
        <v>1906</v>
      </c>
      <c r="B1906" s="55">
        <f t="shared" si="510"/>
        <v>1857</v>
      </c>
      <c r="C1906" s="97" t="s">
        <v>4057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4077</v>
      </c>
      <c r="L1906" s="97" t="s">
        <v>2465</v>
      </c>
      <c r="M1906" s="102" t="s">
        <v>2417</v>
      </c>
      <c r="N1906" s="102"/>
      <c r="O1906"/>
      <c r="P1906" t="str">
        <f t="shared" si="508"/>
        <v>NOT EQUAL</v>
      </c>
      <c r="Q1906" t="str">
        <f>IF(ISNA(VLOOKUP(AC1906,#REF!,1)),"//","")</f>
        <v/>
      </c>
      <c r="R1906"/>
      <c r="S1906" s="43">
        <f t="shared" si="501"/>
        <v>614</v>
      </c>
      <c r="T1906" s="92" t="s">
        <v>2943</v>
      </c>
      <c r="U1906" s="70" t="s">
        <v>2431</v>
      </c>
      <c r="V1906" s="70" t="s">
        <v>2431</v>
      </c>
      <c r="W1906" s="44" t="str">
        <f t="shared" si="502"/>
        <v/>
      </c>
      <c r="X1906" s="25" t="str">
        <f t="shared" si="503"/>
        <v/>
      </c>
      <c r="Y1906" s="1">
        <f t="shared" si="504"/>
        <v>1857</v>
      </c>
      <c r="Z1906" t="str">
        <f t="shared" si="505"/>
        <v>MNU_INL_TST</v>
      </c>
      <c r="AA1906" s="158" t="str">
        <f>IF(ISNA(VLOOKUP(X1906,Sheet2!J:J,1,0)),"//","")</f>
        <v/>
      </c>
      <c r="AC1906" s="108" t="str">
        <f t="shared" si="506"/>
        <v/>
      </c>
      <c r="AD1906" t="b">
        <f t="shared" si="507"/>
        <v>1</v>
      </c>
    </row>
    <row r="1907" spans="1:30">
      <c r="A1907" s="56">
        <f t="shared" si="509"/>
        <v>1907</v>
      </c>
      <c r="B1907" s="55">
        <f t="shared" si="510"/>
        <v>1858</v>
      </c>
      <c r="C1907" s="97" t="s">
        <v>4017</v>
      </c>
      <c r="D1907" s="97" t="s">
        <v>2847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4077</v>
      </c>
      <c r="L1907" s="97" t="s">
        <v>2465</v>
      </c>
      <c r="M1907" s="102" t="s">
        <v>2470</v>
      </c>
      <c r="N1907" s="102"/>
      <c r="O1907" s="17"/>
      <c r="P1907" t="str">
        <f t="shared" ref="P1907:P1966" si="513">IF(E1907=F1907,"","NOT EQUAL")</f>
        <v>NOT EQUAL</v>
      </c>
      <c r="Q1907" s="17" t="str">
        <f>IF(ISNA(VLOOKUP(AC1907,#REF!,1)),"//","")</f>
        <v/>
      </c>
      <c r="R1907" s="17"/>
      <c r="S1907" s="43">
        <f t="shared" si="501"/>
        <v>614</v>
      </c>
      <c r="T1907" s="92" t="s">
        <v>2943</v>
      </c>
      <c r="U1907" s="70" t="s">
        <v>2431</v>
      </c>
      <c r="V1907" s="70" t="s">
        <v>2431</v>
      </c>
      <c r="W1907" s="44" t="str">
        <f t="shared" si="502"/>
        <v/>
      </c>
      <c r="X1907" s="25" t="str">
        <f t="shared" si="503"/>
        <v/>
      </c>
      <c r="Y1907" s="1">
        <f t="shared" si="504"/>
        <v>1858</v>
      </c>
      <c r="Z1907" t="str">
        <f t="shared" si="505"/>
        <v>ITM_TEST</v>
      </c>
      <c r="AA1907" s="158" t="str">
        <f>IF(ISNA(VLOOKUP(X1907,Sheet2!J:J,1,0)),"//","")</f>
        <v/>
      </c>
      <c r="AC1907" s="108" t="str">
        <f t="shared" si="506"/>
        <v/>
      </c>
      <c r="AD1907" t="b">
        <f t="shared" si="507"/>
        <v>1</v>
      </c>
    </row>
    <row r="1908" spans="1:30">
      <c r="A1908" s="56">
        <f t="shared" si="509"/>
        <v>1908</v>
      </c>
      <c r="B1908" s="55">
        <f t="shared" si="510"/>
        <v>1859</v>
      </c>
      <c r="C1908" s="97" t="s">
        <v>4018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4077</v>
      </c>
      <c r="L1908" s="97" t="s">
        <v>2465</v>
      </c>
      <c r="M1908" s="102" t="s">
        <v>2471</v>
      </c>
      <c r="N1908" s="102"/>
      <c r="O1908" s="17"/>
      <c r="P1908" t="str">
        <f t="shared" si="513"/>
        <v>NOT EQUAL</v>
      </c>
      <c r="Q1908" s="17" t="str">
        <f>IF(ISNA(VLOOKUP(AC1908,#REF!,1)),"//","")</f>
        <v/>
      </c>
      <c r="R1908" s="17"/>
      <c r="S1908" s="43">
        <f t="shared" si="501"/>
        <v>614</v>
      </c>
      <c r="T1908" s="92" t="s">
        <v>2943</v>
      </c>
      <c r="U1908" s="70" t="s">
        <v>2431</v>
      </c>
      <c r="V1908" s="70" t="s">
        <v>2431</v>
      </c>
      <c r="W1908" s="44" t="str">
        <f t="shared" si="502"/>
        <v/>
      </c>
      <c r="X1908" s="25" t="str">
        <f t="shared" si="503"/>
        <v/>
      </c>
      <c r="Y1908" s="1">
        <f t="shared" si="504"/>
        <v>1859</v>
      </c>
      <c r="Z1908" t="str">
        <f t="shared" si="505"/>
        <v>ITM_GET_TEST_BS</v>
      </c>
      <c r="AA1908" s="158" t="str">
        <f>IF(ISNA(VLOOKUP(X1908,Sheet2!J:J,1,0)),"//","")</f>
        <v/>
      </c>
      <c r="AC1908" s="108" t="str">
        <f t="shared" si="506"/>
        <v/>
      </c>
      <c r="AD1908" t="b">
        <f t="shared" si="507"/>
        <v>1</v>
      </c>
    </row>
    <row r="1909" spans="1:30">
      <c r="A1909" s="56">
        <f t="shared" si="509"/>
        <v>1909</v>
      </c>
      <c r="B1909" s="55">
        <f t="shared" si="510"/>
        <v>1860</v>
      </c>
      <c r="C1909" s="97" t="s">
        <v>4019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4077</v>
      </c>
      <c r="L1909" s="97" t="s">
        <v>2465</v>
      </c>
      <c r="M1909" s="102" t="s">
        <v>2472</v>
      </c>
      <c r="N1909" s="102"/>
      <c r="O1909" s="17"/>
      <c r="P1909" t="str">
        <f t="shared" si="513"/>
        <v>NOT EQUAL</v>
      </c>
      <c r="Q1909" s="17" t="str">
        <f>IF(ISNA(VLOOKUP(AC1909,#REF!,1)),"//","")</f>
        <v/>
      </c>
      <c r="R1909" s="17"/>
      <c r="S1909" s="43">
        <f t="shared" si="501"/>
        <v>614</v>
      </c>
      <c r="T1909" s="92" t="s">
        <v>2943</v>
      </c>
      <c r="U1909" s="70" t="s">
        <v>2431</v>
      </c>
      <c r="V1909" s="70" t="s">
        <v>2431</v>
      </c>
      <c r="W1909" s="44" t="str">
        <f t="shared" si="502"/>
        <v/>
      </c>
      <c r="X1909" s="25" t="str">
        <f t="shared" si="503"/>
        <v/>
      </c>
      <c r="Y1909" s="1">
        <f t="shared" si="504"/>
        <v>1860</v>
      </c>
      <c r="Z1909" t="str">
        <f t="shared" si="505"/>
        <v>ITM_SET_TEST_BS</v>
      </c>
      <c r="AA1909" s="158" t="str">
        <f>IF(ISNA(VLOOKUP(X1909,Sheet2!J:J,1,0)),"//","")</f>
        <v/>
      </c>
      <c r="AC1909" s="108" t="str">
        <f t="shared" si="506"/>
        <v/>
      </c>
      <c r="AD1909" t="b">
        <f t="shared" si="507"/>
        <v>1</v>
      </c>
    </row>
    <row r="1910" spans="1:30">
      <c r="A1910" s="56">
        <f t="shared" si="509"/>
        <v>1910</v>
      </c>
      <c r="B1910" s="55">
        <f t="shared" si="510"/>
        <v>1861</v>
      </c>
      <c r="C1910" s="97" t="s">
        <v>4020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4077</v>
      </c>
      <c r="L1910" s="97" t="s">
        <v>1111</v>
      </c>
      <c r="M1910" s="102" t="s">
        <v>2425</v>
      </c>
      <c r="N1910" s="102"/>
      <c r="O1910" s="17"/>
      <c r="P1910" t="str">
        <f t="shared" si="513"/>
        <v/>
      </c>
      <c r="Q1910" s="17" t="str">
        <f>IF(ISNA(VLOOKUP(AC1910,#REF!,1)),"//","")</f>
        <v/>
      </c>
      <c r="R1910" s="17"/>
      <c r="S1910" s="43">
        <f t="shared" si="501"/>
        <v>614</v>
      </c>
      <c r="T1910" s="92" t="s">
        <v>2946</v>
      </c>
      <c r="U1910" s="70" t="s">
        <v>2431</v>
      </c>
      <c r="V1910" s="70" t="s">
        <v>2431</v>
      </c>
      <c r="W1910" s="44" t="str">
        <f t="shared" si="502"/>
        <v/>
      </c>
      <c r="X1910" s="25" t="str">
        <f t="shared" si="503"/>
        <v/>
      </c>
      <c r="Y1910" s="1">
        <f t="shared" si="504"/>
        <v>1861</v>
      </c>
      <c r="Z1910" t="str">
        <f t="shared" si="505"/>
        <v>ITM_INP_DEF_DP</v>
      </c>
      <c r="AA1910" s="158" t="str">
        <f>IF(ISNA(VLOOKUP(X1910,Sheet2!J:J,1,0)),"//","")</f>
        <v/>
      </c>
      <c r="AC1910" s="108" t="str">
        <f t="shared" si="506"/>
        <v/>
      </c>
      <c r="AD1910" t="b">
        <f t="shared" si="507"/>
        <v>1</v>
      </c>
    </row>
    <row r="1911" spans="1:30">
      <c r="A1911" s="56">
        <f t="shared" si="509"/>
        <v>1911</v>
      </c>
      <c r="B1911" s="55">
        <f t="shared" si="510"/>
        <v>1862</v>
      </c>
      <c r="C1911" s="97" t="s">
        <v>4015</v>
      </c>
      <c r="D1911" s="97" t="s">
        <v>1112</v>
      </c>
      <c r="E1911" s="98" t="s">
        <v>533</v>
      </c>
      <c r="F1911" s="98" t="s">
        <v>4583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4077</v>
      </c>
      <c r="L1911" s="97" t="s">
        <v>1111</v>
      </c>
      <c r="M1911" s="102" t="s">
        <v>2426</v>
      </c>
      <c r="N1911" s="102"/>
      <c r="O1911"/>
      <c r="P1911" t="str">
        <f t="shared" si="513"/>
        <v>NOT EQUAL</v>
      </c>
      <c r="Q1911" t="str">
        <f>IF(ISNA(VLOOKUP(AC1911,#REF!,1)),"//","")</f>
        <v/>
      </c>
      <c r="R1911"/>
      <c r="S1911" s="43">
        <f t="shared" si="501"/>
        <v>614</v>
      </c>
      <c r="T1911" s="92" t="s">
        <v>2946</v>
      </c>
      <c r="U1911" s="70" t="s">
        <v>2431</v>
      </c>
      <c r="V1911" s="70" t="s">
        <v>2431</v>
      </c>
      <c r="W1911" s="44" t="str">
        <f t="shared" si="502"/>
        <v/>
      </c>
      <c r="X1911" s="25" t="str">
        <f t="shared" si="503"/>
        <v/>
      </c>
      <c r="Y1911" s="1">
        <f t="shared" si="504"/>
        <v>1862</v>
      </c>
      <c r="Z1911" t="str">
        <f t="shared" si="505"/>
        <v>ITM_SH_INP_DEF</v>
      </c>
      <c r="AA1911" s="158" t="str">
        <f>IF(ISNA(VLOOKUP(X1911,Sheet2!J:J,1,0)),"//","")</f>
        <v/>
      </c>
      <c r="AC1911" s="108" t="str">
        <f t="shared" si="506"/>
        <v/>
      </c>
      <c r="AD1911" t="b">
        <f t="shared" si="507"/>
        <v>1</v>
      </c>
    </row>
    <row r="1912" spans="1:30">
      <c r="A1912" s="56">
        <f t="shared" si="509"/>
        <v>1912</v>
      </c>
      <c r="B1912" s="55">
        <f t="shared" si="510"/>
        <v>1863</v>
      </c>
      <c r="C1912" s="97" t="s">
        <v>4020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4077</v>
      </c>
      <c r="L1912" s="97" t="s">
        <v>1111</v>
      </c>
      <c r="M1912" s="102" t="s">
        <v>2427</v>
      </c>
      <c r="N1912" s="102"/>
      <c r="O1912"/>
      <c r="P1912" t="str">
        <f t="shared" si="513"/>
        <v/>
      </c>
      <c r="Q1912" t="str">
        <f>IF(ISNA(VLOOKUP(AC1912,#REF!,1)),"//","")</f>
        <v/>
      </c>
      <c r="R1912"/>
      <c r="S1912" s="43">
        <f t="shared" si="501"/>
        <v>614</v>
      </c>
      <c r="T1912" s="92" t="s">
        <v>2946</v>
      </c>
      <c r="U1912" s="70" t="s">
        <v>2431</v>
      </c>
      <c r="V1912" s="70" t="s">
        <v>2431</v>
      </c>
      <c r="W1912" s="44" t="str">
        <f t="shared" si="502"/>
        <v/>
      </c>
      <c r="X1912" s="25" t="str">
        <f t="shared" si="503"/>
        <v/>
      </c>
      <c r="Y1912" s="1">
        <f t="shared" si="504"/>
        <v>1863</v>
      </c>
      <c r="Z1912" t="str">
        <f t="shared" si="505"/>
        <v>ITM_INP_DEF_CPXDP</v>
      </c>
      <c r="AA1912" s="158" t="str">
        <f>IF(ISNA(VLOOKUP(X1912,Sheet2!J:J,1,0)),"//","")</f>
        <v/>
      </c>
      <c r="AC1912" s="108" t="str">
        <f t="shared" si="506"/>
        <v/>
      </c>
      <c r="AD1912" t="b">
        <f t="shared" si="507"/>
        <v>1</v>
      </c>
    </row>
    <row r="1913" spans="1:30">
      <c r="A1913" s="56">
        <f t="shared" si="509"/>
        <v>1913</v>
      </c>
      <c r="B1913" s="55">
        <f t="shared" si="510"/>
        <v>1864</v>
      </c>
      <c r="C1913" s="97" t="s">
        <v>4020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4077</v>
      </c>
      <c r="L1913" s="97" t="s">
        <v>1111</v>
      </c>
      <c r="M1913" s="102" t="s">
        <v>2429</v>
      </c>
      <c r="N1913" s="102"/>
      <c r="O1913"/>
      <c r="P1913" t="str">
        <f t="shared" si="513"/>
        <v/>
      </c>
      <c r="Q1913" t="str">
        <f>IF(ISNA(VLOOKUP(AC1913,#REF!,1)),"//","")</f>
        <v/>
      </c>
      <c r="R1913"/>
      <c r="S1913" s="43">
        <f t="shared" si="501"/>
        <v>614</v>
      </c>
      <c r="T1913" s="92" t="s">
        <v>2946</v>
      </c>
      <c r="U1913" s="70" t="s">
        <v>2431</v>
      </c>
      <c r="V1913" s="70" t="s">
        <v>2431</v>
      </c>
      <c r="W1913" s="44" t="str">
        <f t="shared" si="502"/>
        <v/>
      </c>
      <c r="X1913" s="25" t="str">
        <f t="shared" si="503"/>
        <v/>
      </c>
      <c r="Y1913" s="1">
        <f t="shared" si="504"/>
        <v>1864</v>
      </c>
      <c r="Z1913" t="str">
        <f t="shared" si="505"/>
        <v>ITM_INP_DEF_SI</v>
      </c>
      <c r="AA1913" s="158" t="str">
        <f>IF(ISNA(VLOOKUP(X1913,Sheet2!J:J,1,0)),"//","")</f>
        <v/>
      </c>
      <c r="AC1913" s="108" t="str">
        <f t="shared" si="506"/>
        <v/>
      </c>
      <c r="AD1913" t="b">
        <f t="shared" si="507"/>
        <v>1</v>
      </c>
    </row>
    <row r="1914" spans="1:30">
      <c r="A1914" s="56">
        <f t="shared" si="509"/>
        <v>1914</v>
      </c>
      <c r="B1914" s="55">
        <f t="shared" si="510"/>
        <v>1865</v>
      </c>
      <c r="C1914" s="97" t="s">
        <v>4020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4077</v>
      </c>
      <c r="L1914" s="97" t="s">
        <v>1111</v>
      </c>
      <c r="M1914" s="102" t="s">
        <v>2430</v>
      </c>
      <c r="N1914" s="102"/>
      <c r="O1914"/>
      <c r="P1914" t="str">
        <f t="shared" si="513"/>
        <v/>
      </c>
      <c r="Q1914" t="str">
        <f>IF(ISNA(VLOOKUP(AC1914,#REF!,1)),"//","")</f>
        <v/>
      </c>
      <c r="R1914"/>
      <c r="S1914" s="43">
        <f t="shared" si="501"/>
        <v>614</v>
      </c>
      <c r="T1914" s="92" t="s">
        <v>2946</v>
      </c>
      <c r="U1914" s="70" t="s">
        <v>2431</v>
      </c>
      <c r="V1914" s="70" t="s">
        <v>2431</v>
      </c>
      <c r="W1914" s="44" t="str">
        <f t="shared" si="502"/>
        <v/>
      </c>
      <c r="X1914" s="25" t="str">
        <f t="shared" si="503"/>
        <v/>
      </c>
      <c r="Y1914" s="1">
        <f t="shared" si="504"/>
        <v>1865</v>
      </c>
      <c r="Z1914" t="str">
        <f t="shared" si="505"/>
        <v>ITM_INP_DEF_LI</v>
      </c>
      <c r="AA1914" s="158" t="str">
        <f>IF(ISNA(VLOOKUP(X1914,Sheet2!J:J,1,0)),"//","")</f>
        <v/>
      </c>
      <c r="AC1914" s="108" t="str">
        <f t="shared" si="506"/>
        <v/>
      </c>
      <c r="AD1914" t="b">
        <f t="shared" si="507"/>
        <v>1</v>
      </c>
    </row>
    <row r="1915" spans="1:30">
      <c r="A1915" s="56">
        <f t="shared" si="509"/>
        <v>1915</v>
      </c>
      <c r="B1915" s="55">
        <f t="shared" si="510"/>
        <v>1866</v>
      </c>
      <c r="C1915" s="97" t="s">
        <v>4021</v>
      </c>
      <c r="D1915" s="97" t="s">
        <v>2722</v>
      </c>
      <c r="E1915" s="98" t="s">
        <v>533</v>
      </c>
      <c r="F1915" s="98" t="s">
        <v>2724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4077</v>
      </c>
      <c r="L1915" s="97" t="s">
        <v>2719</v>
      </c>
      <c r="M1915" s="102" t="s">
        <v>2720</v>
      </c>
      <c r="N1915" s="102"/>
      <c r="O1915"/>
      <c r="P1915" t="str">
        <f t="shared" si="513"/>
        <v>NOT EQUAL</v>
      </c>
      <c r="Q1915" t="str">
        <f>IF(ISNA(VLOOKUP(AC1915,#REF!,1)),"//","")</f>
        <v/>
      </c>
      <c r="R1915"/>
      <c r="S1915" s="43">
        <f t="shared" si="501"/>
        <v>614</v>
      </c>
      <c r="T1915" s="92" t="s">
        <v>2941</v>
      </c>
      <c r="U1915" s="70" t="s">
        <v>2431</v>
      </c>
      <c r="V1915" s="70" t="s">
        <v>2431</v>
      </c>
      <c r="W1915" s="44" t="str">
        <f t="shared" si="502"/>
        <v/>
      </c>
      <c r="X1915" s="25" t="str">
        <f t="shared" si="503"/>
        <v/>
      </c>
      <c r="Y1915" s="1">
        <f t="shared" si="504"/>
        <v>1866</v>
      </c>
      <c r="Z1915" t="str">
        <f t="shared" si="505"/>
        <v>ITM_USER_V43</v>
      </c>
      <c r="AA1915" s="158" t="str">
        <f>IF(ISNA(VLOOKUP(X1915,Sheet2!J:J,1,0)),"//","")</f>
        <v/>
      </c>
      <c r="AC1915" s="108" t="str">
        <f t="shared" si="506"/>
        <v/>
      </c>
      <c r="AD1915" t="b">
        <f t="shared" si="507"/>
        <v>1</v>
      </c>
    </row>
    <row r="1916" spans="1:30">
      <c r="A1916" s="56">
        <f t="shared" si="509"/>
        <v>1916</v>
      </c>
      <c r="B1916" s="55">
        <f t="shared" si="510"/>
        <v>1867</v>
      </c>
      <c r="C1916" s="97" t="s">
        <v>4000</v>
      </c>
      <c r="D1916" s="97">
        <v>255</v>
      </c>
      <c r="E1916" s="228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4077</v>
      </c>
      <c r="L1916" s="97" t="s">
        <v>1557</v>
      </c>
      <c r="M1916" s="102" t="s">
        <v>2412</v>
      </c>
      <c r="N1916" s="102"/>
      <c r="O1916"/>
      <c r="P1916" t="str">
        <f t="shared" si="513"/>
        <v>NOT EQUAL</v>
      </c>
      <c r="Q1916" t="str">
        <f>IF(ISNA(VLOOKUP(AC1916,#REF!,1)),"//","")</f>
        <v/>
      </c>
      <c r="R1916"/>
      <c r="S1916" s="43">
        <f t="shared" si="501"/>
        <v>614</v>
      </c>
      <c r="T1916" s="92" t="s">
        <v>2941</v>
      </c>
      <c r="U1916" s="70" t="s">
        <v>2431</v>
      </c>
      <c r="V1916" s="70" t="s">
        <v>2431</v>
      </c>
      <c r="W1916" s="44" t="str">
        <f t="shared" si="502"/>
        <v/>
      </c>
      <c r="X1916" s="25" t="str">
        <f t="shared" si="503"/>
        <v/>
      </c>
      <c r="Y1916" s="1">
        <f t="shared" si="504"/>
        <v>1867</v>
      </c>
      <c r="Z1916" t="str">
        <f t="shared" si="505"/>
        <v>KEY_fg</v>
      </c>
      <c r="AA1916" s="158" t="str">
        <f>IF(ISNA(VLOOKUP(X1916,Sheet2!J:J,1,0)),"//","")</f>
        <v/>
      </c>
      <c r="AC1916" s="108" t="str">
        <f t="shared" si="506"/>
        <v/>
      </c>
      <c r="AD1916" t="b">
        <f t="shared" si="507"/>
        <v>1</v>
      </c>
    </row>
    <row r="1917" spans="1:30">
      <c r="A1917" s="56">
        <f t="shared" si="509"/>
        <v>1917</v>
      </c>
      <c r="B1917" s="55">
        <f t="shared" si="510"/>
        <v>1868</v>
      </c>
      <c r="C1917" s="97" t="s">
        <v>4021</v>
      </c>
      <c r="D1917" s="97" t="s">
        <v>1101</v>
      </c>
      <c r="E1917" s="228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4077</v>
      </c>
      <c r="L1917" s="97"/>
      <c r="M1917" s="102" t="s">
        <v>2413</v>
      </c>
      <c r="N1917" s="102"/>
      <c r="O1917"/>
      <c r="P1917" t="str">
        <f t="shared" si="513"/>
        <v>NOT EQUAL</v>
      </c>
      <c r="Q1917" t="str">
        <f>IF(ISNA(VLOOKUP(AC1917,#REF!,1)),"//","")</f>
        <v/>
      </c>
      <c r="R1917"/>
      <c r="S1917" s="43">
        <f t="shared" si="501"/>
        <v>614</v>
      </c>
      <c r="T1917" s="92" t="s">
        <v>2941</v>
      </c>
      <c r="U1917" s="70" t="s">
        <v>2431</v>
      </c>
      <c r="V1917" s="70" t="s">
        <v>2431</v>
      </c>
      <c r="W1917" s="44" t="str">
        <f t="shared" si="502"/>
        <v/>
      </c>
      <c r="X1917" s="25" t="str">
        <f t="shared" si="503"/>
        <v/>
      </c>
      <c r="Y1917" s="1">
        <f t="shared" si="504"/>
        <v>1868</v>
      </c>
      <c r="Z1917" t="str">
        <f t="shared" si="505"/>
        <v>ITM_USER_DEFAULTS</v>
      </c>
      <c r="AA1917" s="158" t="str">
        <f>IF(ISNA(VLOOKUP(X1917,Sheet2!J:J,1,0)),"//","")</f>
        <v/>
      </c>
      <c r="AC1917" s="108" t="str">
        <f t="shared" si="506"/>
        <v/>
      </c>
      <c r="AD1917" t="b">
        <f t="shared" si="507"/>
        <v>1</v>
      </c>
    </row>
    <row r="1918" spans="1:30">
      <c r="A1918" s="56">
        <f t="shared" si="509"/>
        <v>1918</v>
      </c>
      <c r="B1918" s="55">
        <f t="shared" si="510"/>
        <v>1869</v>
      </c>
      <c r="C1918" s="97" t="s">
        <v>4021</v>
      </c>
      <c r="D1918" s="97" t="s">
        <v>1147</v>
      </c>
      <c r="E1918" s="228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4077</v>
      </c>
      <c r="L1918" s="97"/>
      <c r="M1918" s="102" t="s">
        <v>2414</v>
      </c>
      <c r="N1918" s="102"/>
      <c r="O1918"/>
      <c r="P1918" t="str">
        <f t="shared" si="513"/>
        <v>NOT EQUAL</v>
      </c>
      <c r="Q1918" t="str">
        <f>IF(ISNA(VLOOKUP(AC1918,#REF!,1)),"//","")</f>
        <v/>
      </c>
      <c r="R1918"/>
      <c r="S1918" s="43">
        <f t="shared" si="501"/>
        <v>614</v>
      </c>
      <c r="T1918" s="92" t="s">
        <v>2941</v>
      </c>
      <c r="U1918" s="70" t="s">
        <v>2431</v>
      </c>
      <c r="V1918" s="70" t="s">
        <v>2431</v>
      </c>
      <c r="W1918" s="44" t="str">
        <f t="shared" si="502"/>
        <v/>
      </c>
      <c r="X1918" s="25" t="str">
        <f t="shared" si="503"/>
        <v/>
      </c>
      <c r="Y1918" s="1">
        <f t="shared" si="504"/>
        <v>1869</v>
      </c>
      <c r="Z1918" t="str">
        <f t="shared" si="505"/>
        <v>ITM_USER_COMPLEX</v>
      </c>
      <c r="AA1918" s="158" t="str">
        <f>IF(ISNA(VLOOKUP(X1918,Sheet2!J:J,1,0)),"//","")</f>
        <v/>
      </c>
      <c r="AC1918" s="108" t="str">
        <f t="shared" si="506"/>
        <v/>
      </c>
      <c r="AD1918" t="b">
        <f t="shared" si="507"/>
        <v>1</v>
      </c>
    </row>
    <row r="1919" spans="1:30">
      <c r="A1919" s="56">
        <f t="shared" si="509"/>
        <v>1919</v>
      </c>
      <c r="B1919" s="55">
        <f t="shared" si="510"/>
        <v>1870</v>
      </c>
      <c r="C1919" s="97" t="s">
        <v>4021</v>
      </c>
      <c r="D1919" s="97" t="s">
        <v>1103</v>
      </c>
      <c r="E1919" s="228" t="s">
        <v>533</v>
      </c>
      <c r="F1919" s="98" t="s">
        <v>2729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4077</v>
      </c>
      <c r="L1919" s="97" t="s">
        <v>1093</v>
      </c>
      <c r="M1919" s="102" t="s">
        <v>2415</v>
      </c>
      <c r="N1919" s="102"/>
      <c r="O1919"/>
      <c r="P1919" t="str">
        <f t="shared" si="513"/>
        <v>NOT EQUAL</v>
      </c>
      <c r="Q1919" t="str">
        <f>IF(ISNA(VLOOKUP(AC1919,#REF!,1)),"//","")</f>
        <v/>
      </c>
      <c r="R1919"/>
      <c r="S1919" s="43">
        <f t="shared" si="501"/>
        <v>614</v>
      </c>
      <c r="T1919" s="92" t="s">
        <v>2941</v>
      </c>
      <c r="U1919" s="70" t="s">
        <v>2431</v>
      </c>
      <c r="V1919" s="70" t="s">
        <v>2431</v>
      </c>
      <c r="W1919" s="44" t="str">
        <f t="shared" si="502"/>
        <v/>
      </c>
      <c r="X1919" s="25" t="str">
        <f t="shared" si="503"/>
        <v/>
      </c>
      <c r="Y1919" s="1">
        <f t="shared" si="504"/>
        <v>1870</v>
      </c>
      <c r="Z1919" t="str">
        <f t="shared" si="505"/>
        <v>ITM_USER_SHIFTS</v>
      </c>
      <c r="AA1919" s="158" t="str">
        <f>IF(ISNA(VLOOKUP(X1919,Sheet2!J:J,1,0)),"//","")</f>
        <v/>
      </c>
      <c r="AC1919" s="108" t="str">
        <f t="shared" si="506"/>
        <v/>
      </c>
      <c r="AD1919" t="b">
        <f t="shared" si="507"/>
        <v>1</v>
      </c>
    </row>
    <row r="1920" spans="1:30">
      <c r="A1920" s="56">
        <f t="shared" si="509"/>
        <v>1920</v>
      </c>
      <c r="B1920" s="55">
        <f t="shared" si="510"/>
        <v>1871</v>
      </c>
      <c r="C1920" s="97" t="s">
        <v>4021</v>
      </c>
      <c r="D1920" s="97" t="s">
        <v>1148</v>
      </c>
      <c r="E1920" s="228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4077</v>
      </c>
      <c r="L1920" s="97"/>
      <c r="M1920" s="102" t="s">
        <v>2416</v>
      </c>
      <c r="N1920" s="102"/>
      <c r="O1920"/>
      <c r="P1920" t="str">
        <f t="shared" si="513"/>
        <v>NOT EQUAL</v>
      </c>
      <c r="Q1920" t="str">
        <f>IF(ISNA(VLOOKUP(AC1920,#REF!,1)),"//","")</f>
        <v/>
      </c>
      <c r="R1920"/>
      <c r="S1920" s="43">
        <f t="shared" si="501"/>
        <v>614</v>
      </c>
      <c r="T1920" s="92" t="s">
        <v>2941</v>
      </c>
      <c r="U1920" s="70" t="s">
        <v>2431</v>
      </c>
      <c r="V1920" s="70" t="s">
        <v>2431</v>
      </c>
      <c r="W1920" s="44" t="str">
        <f t="shared" si="502"/>
        <v/>
      </c>
      <c r="X1920" s="25" t="str">
        <f t="shared" si="503"/>
        <v/>
      </c>
      <c r="Y1920" s="1">
        <f t="shared" si="504"/>
        <v>1871</v>
      </c>
      <c r="Z1920" t="str">
        <f t="shared" si="505"/>
        <v>ITM_USER_RESET</v>
      </c>
      <c r="AA1920" s="158" t="str">
        <f>IF(ISNA(VLOOKUP(X1920,Sheet2!J:J,1,0)),"//","")</f>
        <v/>
      </c>
      <c r="AC1920" s="108" t="str">
        <f t="shared" si="506"/>
        <v/>
      </c>
      <c r="AD1920" t="b">
        <f t="shared" si="507"/>
        <v>1</v>
      </c>
    </row>
    <row r="1921" spans="1:30">
      <c r="A1921" s="56">
        <f t="shared" si="509"/>
        <v>1921</v>
      </c>
      <c r="B1921" s="55">
        <f t="shared" si="510"/>
        <v>1872</v>
      </c>
      <c r="C1921" s="97" t="s">
        <v>4022</v>
      </c>
      <c r="D1921" s="97" t="s">
        <v>1152</v>
      </c>
      <c r="E1921" s="228" t="s">
        <v>533</v>
      </c>
      <c r="F1921" s="98" t="s">
        <v>4999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4077</v>
      </c>
      <c r="L1921" s="97"/>
      <c r="M1921" s="253" t="s">
        <v>5000</v>
      </c>
      <c r="N1921" s="102"/>
      <c r="O1921"/>
      <c r="P1921" t="str">
        <f t="shared" ref="P1921" si="514">IF(E1921=F1921,"","NOT EQUAL")</f>
        <v>NOT EQUAL</v>
      </c>
      <c r="Q1921" t="str">
        <f>IF(ISNA(VLOOKUP(AC1921,#REF!,1)),"//","")</f>
        <v/>
      </c>
      <c r="R1921"/>
      <c r="S1921" s="43">
        <f t="shared" si="501"/>
        <v>614</v>
      </c>
      <c r="T1921" s="92" t="s">
        <v>2941</v>
      </c>
      <c r="U1921" s="70" t="s">
        <v>2431</v>
      </c>
      <c r="V1921" s="70" t="s">
        <v>2431</v>
      </c>
      <c r="W1921" s="44" t="str">
        <f t="shared" ref="W1921" si="515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16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17">B1921</f>
        <v>1872</v>
      </c>
      <c r="Z1921" t="str">
        <f t="shared" ref="Z1921" si="518">M1921</f>
        <v>ITM_N_KEY_ALPHA</v>
      </c>
      <c r="AA1921" s="158" t="str">
        <f>IF(ISNA(VLOOKUP(X1921,Sheet2!J:J,1,0)),"//","")</f>
        <v/>
      </c>
      <c r="AC1921" s="108" t="str">
        <f t="shared" ref="AC1921" si="519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0">X1921=AC1921</f>
        <v>1</v>
      </c>
    </row>
    <row r="1922" spans="1:30">
      <c r="A1922" s="56">
        <f t="shared" si="509"/>
        <v>1922</v>
      </c>
      <c r="B1922" s="55">
        <f t="shared" si="510"/>
        <v>1873</v>
      </c>
      <c r="C1922" s="97" t="s">
        <v>4022</v>
      </c>
      <c r="D1922" s="97" t="s">
        <v>3448</v>
      </c>
      <c r="E1922" s="228" t="s">
        <v>533</v>
      </c>
      <c r="F1922" s="98" t="s">
        <v>4998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4077</v>
      </c>
      <c r="L1922" s="97"/>
      <c r="M1922" s="253" t="s">
        <v>5001</v>
      </c>
      <c r="N1922" s="102"/>
      <c r="O1922"/>
      <c r="P1922" t="str">
        <f t="shared" si="513"/>
        <v>NOT EQUAL</v>
      </c>
      <c r="Q1922" t="str">
        <f>IF(ISNA(VLOOKUP(AC1922,#REF!,1)),"//","")</f>
        <v/>
      </c>
      <c r="R1922"/>
      <c r="S1922" s="43">
        <f t="shared" si="501"/>
        <v>614</v>
      </c>
      <c r="T1922" s="92" t="s">
        <v>2941</v>
      </c>
      <c r="U1922" s="70" t="s">
        <v>2431</v>
      </c>
      <c r="V1922" s="70" t="s">
        <v>2431</v>
      </c>
      <c r="W1922" s="44" t="str">
        <f t="shared" si="502"/>
        <v/>
      </c>
      <c r="X1922" s="25" t="str">
        <f t="shared" si="503"/>
        <v/>
      </c>
      <c r="Y1922" s="1">
        <f t="shared" si="504"/>
        <v>1873</v>
      </c>
      <c r="Z1922" t="str">
        <f t="shared" si="505"/>
        <v>ITM_N_KEY_CC</v>
      </c>
      <c r="AA1922" s="158" t="str">
        <f>IF(ISNA(VLOOKUP(X1922,Sheet2!J:J,1,0)),"//","")</f>
        <v/>
      </c>
      <c r="AC1922" s="108" t="str">
        <f t="shared" si="506"/>
        <v/>
      </c>
      <c r="AD1922" t="b">
        <f t="shared" si="507"/>
        <v>1</v>
      </c>
    </row>
    <row r="1923" spans="1:30">
      <c r="A1923" s="56">
        <f t="shared" si="509"/>
        <v>1923</v>
      </c>
      <c r="B1923" s="55">
        <f t="shared" si="510"/>
        <v>1874</v>
      </c>
      <c r="C1923" s="97" t="s">
        <v>4022</v>
      </c>
      <c r="D1923" s="97" t="s">
        <v>3669</v>
      </c>
      <c r="E1923" s="228" t="s">
        <v>533</v>
      </c>
      <c r="F1923" s="98" t="s">
        <v>5014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4077</v>
      </c>
      <c r="L1923" s="97"/>
      <c r="M1923" s="253" t="s">
        <v>5008</v>
      </c>
      <c r="N1923" s="102"/>
      <c r="O1923"/>
      <c r="P1923" t="str">
        <f t="shared" ref="P1923" si="521">IF(E1923=F1923,"","NOT EQUAL")</f>
        <v>NOT EQUAL</v>
      </c>
      <c r="Q1923" t="str">
        <f>IF(ISNA(VLOOKUP(AC1923,#REF!,1)),"//","")</f>
        <v/>
      </c>
      <c r="R1923"/>
      <c r="S1923" s="43">
        <f t="shared" si="501"/>
        <v>614</v>
      </c>
      <c r="T1923" s="92" t="s">
        <v>2941</v>
      </c>
      <c r="U1923" s="70" t="s">
        <v>2431</v>
      </c>
      <c r="V1923" s="70" t="s">
        <v>2431</v>
      </c>
      <c r="W1923" s="44" t="str">
        <f t="shared" ref="W1923" si="522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3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24">B1923</f>
        <v>1874</v>
      </c>
      <c r="Z1923" t="str">
        <f t="shared" ref="Z1923" si="525">M1923</f>
        <v>ITM_N_KEY_GSH</v>
      </c>
      <c r="AA1923" s="158" t="str">
        <f>IF(ISNA(VLOOKUP(X1923,Sheet2!J:J,1,0)),"//","")</f>
        <v/>
      </c>
      <c r="AC1923" s="108" t="str">
        <f t="shared" ref="AC1923" si="526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27">X1923=AC1923</f>
        <v>1</v>
      </c>
    </row>
    <row r="1924" spans="1:30">
      <c r="A1924" s="56">
        <f t="shared" si="509"/>
        <v>1924</v>
      </c>
      <c r="B1924" s="55">
        <f t="shared" si="510"/>
        <v>1875</v>
      </c>
      <c r="C1924" s="97" t="s">
        <v>4022</v>
      </c>
      <c r="D1924" s="97" t="s">
        <v>1149</v>
      </c>
      <c r="E1924" s="228" t="s">
        <v>533</v>
      </c>
      <c r="F1924" s="98" t="s">
        <v>4997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4077</v>
      </c>
      <c r="L1924" s="97"/>
      <c r="M1924" s="253" t="s">
        <v>5002</v>
      </c>
      <c r="N1924" s="102"/>
      <c r="O1924"/>
      <c r="P1924" t="str">
        <f t="shared" si="513"/>
        <v>NOT EQUAL</v>
      </c>
      <c r="Q1924" t="str">
        <f>IF(ISNA(VLOOKUP(AC1924,#REF!,1)),"//","")</f>
        <v/>
      </c>
      <c r="R1924"/>
      <c r="S1924" s="43">
        <f t="shared" si="501"/>
        <v>614</v>
      </c>
      <c r="T1924" s="92" t="s">
        <v>2941</v>
      </c>
      <c r="U1924" s="70" t="s">
        <v>2431</v>
      </c>
      <c r="V1924" s="70" t="s">
        <v>2431</v>
      </c>
      <c r="W1924" s="44" t="str">
        <f t="shared" si="502"/>
        <v/>
      </c>
      <c r="X1924" s="25" t="str">
        <f t="shared" si="503"/>
        <v/>
      </c>
      <c r="Y1924" s="1">
        <f t="shared" si="504"/>
        <v>1875</v>
      </c>
      <c r="Z1924" t="str">
        <f t="shared" si="505"/>
        <v>ITM_N_KEY_MM</v>
      </c>
      <c r="AA1924" s="158" t="str">
        <f>IF(ISNA(VLOOKUP(X1924,Sheet2!J:J,1,0)),"//","")</f>
        <v/>
      </c>
      <c r="AC1924" s="108" t="str">
        <f t="shared" si="506"/>
        <v/>
      </c>
      <c r="AD1924" t="b">
        <f t="shared" si="507"/>
        <v>1</v>
      </c>
    </row>
    <row r="1925" spans="1:30">
      <c r="A1925" s="56">
        <f t="shared" si="509"/>
        <v>1925</v>
      </c>
      <c r="B1925" s="55">
        <f t="shared" si="510"/>
        <v>1876</v>
      </c>
      <c r="C1925" s="97" t="s">
        <v>4022</v>
      </c>
      <c r="D1925" s="97" t="s">
        <v>4775</v>
      </c>
      <c r="E1925" s="228" t="s">
        <v>533</v>
      </c>
      <c r="F1925" s="98" t="s">
        <v>4996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4077</v>
      </c>
      <c r="L1925" s="97"/>
      <c r="M1925" s="253" t="s">
        <v>4995</v>
      </c>
      <c r="N1925" s="102"/>
      <c r="O1925"/>
      <c r="P1925" t="str">
        <f t="shared" ref="P1925" si="528">IF(E1925=F1925,"","NOT EQUAL")</f>
        <v>NOT EQUAL</v>
      </c>
      <c r="Q1925" t="str">
        <f>IF(ISNA(VLOOKUP(AC1925,#REF!,1)),"//","")</f>
        <v/>
      </c>
      <c r="R1925"/>
      <c r="S1925" s="43">
        <f t="shared" si="501"/>
        <v>614</v>
      </c>
      <c r="T1925" s="92" t="s">
        <v>2941</v>
      </c>
      <c r="U1925" s="70" t="s">
        <v>2431</v>
      </c>
      <c r="V1925" s="70" t="s">
        <v>2431</v>
      </c>
      <c r="W1925" s="44" t="str">
        <f t="shared" ref="W1925" si="529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0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1">B1925</f>
        <v>1876</v>
      </c>
      <c r="Z1925" t="str">
        <f t="shared" ref="Z1925" si="532">M1925</f>
        <v>ITM_N_KEY_DRG</v>
      </c>
      <c r="AA1925" s="158" t="str">
        <f>IF(ISNA(VLOOKUP(X1925,Sheet2!J:J,1,0)),"//","")</f>
        <v/>
      </c>
      <c r="AC1925" s="108" t="str">
        <f t="shared" ref="AC1925" si="533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34">X1925=AC1925</f>
        <v>1</v>
      </c>
    </row>
    <row r="1926" spans="1:30">
      <c r="A1926" s="56">
        <f t="shared" si="509"/>
        <v>1926</v>
      </c>
      <c r="B1926" s="55">
        <f t="shared" si="510"/>
        <v>1877</v>
      </c>
      <c r="C1926" s="97" t="s">
        <v>4022</v>
      </c>
      <c r="D1926" s="97" t="s">
        <v>1151</v>
      </c>
      <c r="E1926" s="228" t="s">
        <v>533</v>
      </c>
      <c r="F1926" s="98" t="s">
        <v>4994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4077</v>
      </c>
      <c r="L1926" s="97"/>
      <c r="M1926" s="253" t="s">
        <v>5003</v>
      </c>
      <c r="N1926" s="102"/>
      <c r="O1926"/>
      <c r="P1926" t="str">
        <f t="shared" si="513"/>
        <v>NOT EQUAL</v>
      </c>
      <c r="Q1926" t="str">
        <f>IF(ISNA(VLOOKUP(AC1926,#REF!,1)),"//","")</f>
        <v/>
      </c>
      <c r="R1926"/>
      <c r="S1926" s="43">
        <f t="shared" si="501"/>
        <v>614</v>
      </c>
      <c r="T1926" s="92" t="s">
        <v>2941</v>
      </c>
      <c r="U1926" s="70" t="s">
        <v>2431</v>
      </c>
      <c r="V1926" s="70" t="s">
        <v>2431</v>
      </c>
      <c r="W1926" s="44" t="str">
        <f t="shared" si="502"/>
        <v/>
      </c>
      <c r="X1926" s="25" t="str">
        <f t="shared" si="503"/>
        <v/>
      </c>
      <c r="Y1926" s="1">
        <f t="shared" si="504"/>
        <v>1877</v>
      </c>
      <c r="Z1926" t="str">
        <f t="shared" si="505"/>
        <v>ITM_N_KEY_PRGM</v>
      </c>
      <c r="AA1926" s="158" t="str">
        <f>IF(ISNA(VLOOKUP(X1926,Sheet2!J:J,1,0)),"//","")</f>
        <v/>
      </c>
      <c r="AC1926" s="108" t="str">
        <f t="shared" si="506"/>
        <v/>
      </c>
      <c r="AD1926" t="b">
        <f t="shared" si="507"/>
        <v>1</v>
      </c>
    </row>
    <row r="1927" spans="1:30">
      <c r="A1927" s="56">
        <f t="shared" si="509"/>
        <v>1927</v>
      </c>
      <c r="B1927" s="55">
        <f t="shared" si="510"/>
        <v>1878</v>
      </c>
      <c r="C1927" s="97" t="s">
        <v>4022</v>
      </c>
      <c r="D1927" s="97" t="s">
        <v>3447</v>
      </c>
      <c r="E1927" s="228" t="s">
        <v>533</v>
      </c>
      <c r="F1927" s="98" t="s">
        <v>4993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4077</v>
      </c>
      <c r="L1927" s="97"/>
      <c r="M1927" s="253" t="s">
        <v>5004</v>
      </c>
      <c r="N1927" s="102"/>
      <c r="O1927"/>
      <c r="P1927" t="str">
        <f t="shared" ref="P1927:P1929" si="535">IF(E1927=F1927,"","NOT EQUAL")</f>
        <v>NOT EQUAL</v>
      </c>
      <c r="Q1927" t="str">
        <f>IF(ISNA(VLOOKUP(AC1927,#REF!,1)),"//","")</f>
        <v/>
      </c>
      <c r="R1927"/>
      <c r="S1927" s="43">
        <f t="shared" ref="S1927:S1990" si="536">IF(X1927&lt;&gt;"",S1926+1,S1926)</f>
        <v>614</v>
      </c>
      <c r="T1927" s="92" t="s">
        <v>2941</v>
      </c>
      <c r="U1927" s="70" t="s">
        <v>2431</v>
      </c>
      <c r="V1927" s="70" t="s">
        <v>2431</v>
      </c>
      <c r="W1927" s="44" t="str">
        <f t="shared" ref="W1927:W1929" si="537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38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39">B1927</f>
        <v>1878</v>
      </c>
      <c r="Z1927" t="str">
        <f t="shared" ref="Z1927:Z1929" si="540">M1927</f>
        <v>ITM_N_KEY_USER</v>
      </c>
      <c r="AA1927" s="158" t="str">
        <f>IF(ISNA(VLOOKUP(X1927,Sheet2!J:J,1,0)),"//","")</f>
        <v/>
      </c>
      <c r="AC1927" s="108" t="str">
        <f t="shared" ref="AC1927:AC1929" si="541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2">X1927=AC1927</f>
        <v>1</v>
      </c>
    </row>
    <row r="1928" spans="1:30">
      <c r="A1928" s="56">
        <f t="shared" si="509"/>
        <v>1928</v>
      </c>
      <c r="B1928" s="55">
        <f t="shared" si="510"/>
        <v>1879</v>
      </c>
      <c r="C1928" s="97" t="s">
        <v>4022</v>
      </c>
      <c r="D1928" s="97" t="s">
        <v>5009</v>
      </c>
      <c r="E1928" s="228" t="s">
        <v>533</v>
      </c>
      <c r="F1928" s="98" t="s">
        <v>4992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4077</v>
      </c>
      <c r="L1928" s="97"/>
      <c r="M1928" s="253" t="s">
        <v>5005</v>
      </c>
      <c r="N1928" s="102"/>
      <c r="O1928"/>
      <c r="P1928" t="str">
        <f t="shared" si="535"/>
        <v>NOT EQUAL</v>
      </c>
      <c r="Q1928" t="str">
        <f>IF(ISNA(VLOOKUP(AC1928,#REF!,1)),"//","")</f>
        <v/>
      </c>
      <c r="R1928"/>
      <c r="S1928" s="43">
        <f t="shared" si="536"/>
        <v>614</v>
      </c>
      <c r="T1928" s="92" t="s">
        <v>2941</v>
      </c>
      <c r="U1928" s="70" t="s">
        <v>2431</v>
      </c>
      <c r="V1928" s="70" t="s">
        <v>2431</v>
      </c>
      <c r="W1928" s="44" t="str">
        <f t="shared" si="537"/>
        <v/>
      </c>
      <c r="X1928" s="25" t="str">
        <f t="shared" si="538"/>
        <v/>
      </c>
      <c r="Y1928" s="1">
        <f t="shared" si="539"/>
        <v>1879</v>
      </c>
      <c r="Z1928" t="str">
        <f t="shared" si="540"/>
        <v>ITM_N_KEY_HOME</v>
      </c>
      <c r="AA1928" s="158" t="str">
        <f>IF(ISNA(VLOOKUP(X1928,Sheet2!J:J,1,0)),"//","")</f>
        <v/>
      </c>
      <c r="AC1928" s="108" t="str">
        <f t="shared" si="541"/>
        <v/>
      </c>
      <c r="AD1928" t="b">
        <f t="shared" si="542"/>
        <v>1</v>
      </c>
    </row>
    <row r="1929" spans="1:30">
      <c r="A1929" s="56">
        <f t="shared" si="509"/>
        <v>1929</v>
      </c>
      <c r="B1929" s="55">
        <f t="shared" si="510"/>
        <v>1880</v>
      </c>
      <c r="C1929" s="97" t="s">
        <v>4022</v>
      </c>
      <c r="D1929" s="97" t="s">
        <v>1150</v>
      </c>
      <c r="E1929" s="228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4077</v>
      </c>
      <c r="L1929" s="97"/>
      <c r="M1929" s="253" t="s">
        <v>5006</v>
      </c>
      <c r="N1929" s="102"/>
      <c r="O1929"/>
      <c r="P1929" t="str">
        <f t="shared" si="535"/>
        <v>NOT EQUAL</v>
      </c>
      <c r="Q1929" t="str">
        <f>IF(ISNA(VLOOKUP(AC1929,#REF!,1)),"//","")</f>
        <v/>
      </c>
      <c r="R1929"/>
      <c r="S1929" s="43">
        <f t="shared" si="536"/>
        <v>614</v>
      </c>
      <c r="T1929" s="92" t="s">
        <v>2941</v>
      </c>
      <c r="U1929" s="70" t="s">
        <v>2431</v>
      </c>
      <c r="V1929" s="70" t="s">
        <v>2431</v>
      </c>
      <c r="W1929" s="44" t="str">
        <f t="shared" si="537"/>
        <v/>
      </c>
      <c r="X1929" s="25" t="str">
        <f t="shared" si="538"/>
        <v/>
      </c>
      <c r="Y1929" s="1">
        <f t="shared" si="539"/>
        <v>1880</v>
      </c>
      <c r="Z1929" t="str">
        <f t="shared" si="540"/>
        <v>ITM_N_KEY_SIGMA</v>
      </c>
      <c r="AA1929" s="158" t="str">
        <f>IF(ISNA(VLOOKUP(X1929,Sheet2!J:J,1,0)),"//","")</f>
        <v/>
      </c>
      <c r="AC1929" s="108" t="str">
        <f t="shared" si="541"/>
        <v/>
      </c>
      <c r="AD1929" t="b">
        <f t="shared" si="542"/>
        <v>1</v>
      </c>
    </row>
    <row r="1930" spans="1:30">
      <c r="A1930" s="56">
        <f t="shared" si="509"/>
        <v>1930</v>
      </c>
      <c r="B1930" s="55">
        <f t="shared" si="510"/>
        <v>1881</v>
      </c>
      <c r="C1930" s="97" t="s">
        <v>4022</v>
      </c>
      <c r="D1930" s="97" t="s">
        <v>4240</v>
      </c>
      <c r="E1930" s="228" t="s">
        <v>533</v>
      </c>
      <c r="F1930" s="98" t="s">
        <v>4991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4077</v>
      </c>
      <c r="L1930" s="97"/>
      <c r="M1930" s="253" t="s">
        <v>5007</v>
      </c>
      <c r="N1930" s="102"/>
      <c r="O1930"/>
      <c r="P1930" t="str">
        <f t="shared" ref="P1930" si="543">IF(E1930=F1930,"","NOT EQUAL")</f>
        <v>NOT EQUAL</v>
      </c>
      <c r="Q1930" t="str">
        <f>IF(ISNA(VLOOKUP(AC1930,#REF!,1)),"//","")</f>
        <v/>
      </c>
      <c r="R1930"/>
      <c r="S1930" s="43">
        <f t="shared" si="536"/>
        <v>614</v>
      </c>
      <c r="T1930" s="92" t="s">
        <v>2941</v>
      </c>
      <c r="U1930" s="70" t="s">
        <v>2431</v>
      </c>
      <c r="V1930" s="70" t="s">
        <v>2431</v>
      </c>
      <c r="W1930" s="44" t="str">
        <f t="shared" ref="W1930" si="544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45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46">B1930</f>
        <v>1881</v>
      </c>
      <c r="Z1930" t="str">
        <f t="shared" ref="Z1930" si="547">M1930</f>
        <v>ITM_N_KEY_SNAP</v>
      </c>
      <c r="AA1930" s="158" t="str">
        <f>IF(ISNA(VLOOKUP(X1930,Sheet2!J:J,1,0)),"//","")</f>
        <v/>
      </c>
      <c r="AC1930" s="108" t="str">
        <f t="shared" ref="AC1930" si="548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49">X1930=AC1930</f>
        <v>1</v>
      </c>
    </row>
    <row r="1931" spans="1:30">
      <c r="A1931" s="56">
        <f t="shared" si="509"/>
        <v>1931</v>
      </c>
      <c r="B1931" s="55">
        <f t="shared" si="510"/>
        <v>1882</v>
      </c>
      <c r="C1931" s="97" t="s">
        <v>4023</v>
      </c>
      <c r="D1931" s="97" t="s">
        <v>7</v>
      </c>
      <c r="E1931" s="228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4077</v>
      </c>
      <c r="L1931" s="97"/>
      <c r="M1931" s="102" t="s">
        <v>2418</v>
      </c>
      <c r="N1931" s="102"/>
      <c r="O1931"/>
      <c r="P1931" t="str">
        <f t="shared" si="513"/>
        <v>NOT EQUAL</v>
      </c>
      <c r="Q1931" t="str">
        <f>IF(ISNA(VLOOKUP(AC1931,#REF!,1)),"//","")</f>
        <v/>
      </c>
      <c r="R1931"/>
      <c r="S1931" s="43">
        <f t="shared" si="536"/>
        <v>614</v>
      </c>
      <c r="T1931" s="92" t="s">
        <v>2941</v>
      </c>
      <c r="U1931" s="70" t="s">
        <v>2431</v>
      </c>
      <c r="V1931" s="70" t="s">
        <v>2431</v>
      </c>
      <c r="W1931" s="44" t="str">
        <f t="shared" ref="W1931:W1986" si="550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1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2">B1931</f>
        <v>1882</v>
      </c>
      <c r="Z1931" t="str">
        <f t="shared" ref="Z1931:Z1986" si="553">M1931</f>
        <v>ITM_SH_NORM_E</v>
      </c>
      <c r="AA1931" s="158" t="str">
        <f>IF(ISNA(VLOOKUP(X1931,Sheet2!J:J,1,0)),"//","")</f>
        <v/>
      </c>
      <c r="AC1931" s="108" t="str">
        <f t="shared" ref="AC1931:AC1986" si="554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55">X1931=AC1931</f>
        <v>1</v>
      </c>
    </row>
    <row r="1932" spans="1:30">
      <c r="A1932" s="56">
        <f t="shared" si="509"/>
        <v>1932</v>
      </c>
      <c r="B1932" s="55">
        <f t="shared" si="510"/>
        <v>1883</v>
      </c>
      <c r="C1932" s="97" t="s">
        <v>4021</v>
      </c>
      <c r="D1932" s="97" t="s">
        <v>1107</v>
      </c>
      <c r="E1932" s="228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4077</v>
      </c>
      <c r="L1932" s="97"/>
      <c r="M1932" s="102" t="s">
        <v>2419</v>
      </c>
      <c r="N1932" s="102"/>
      <c r="O1932"/>
      <c r="P1932" t="str">
        <f t="shared" si="513"/>
        <v>NOT EQUAL</v>
      </c>
      <c r="Q1932" t="str">
        <f>IF(ISNA(VLOOKUP(AC1932,#REF!,1)),"//","")</f>
        <v/>
      </c>
      <c r="R1932"/>
      <c r="S1932" s="43">
        <f t="shared" si="536"/>
        <v>614</v>
      </c>
      <c r="T1932" s="92" t="s">
        <v>2941</v>
      </c>
      <c r="U1932" s="70" t="s">
        <v>2431</v>
      </c>
      <c r="V1932" s="70" t="s">
        <v>2431</v>
      </c>
      <c r="W1932" s="44" t="str">
        <f t="shared" si="550"/>
        <v/>
      </c>
      <c r="X1932" s="25" t="str">
        <f t="shared" si="551"/>
        <v/>
      </c>
      <c r="Y1932" s="1">
        <f t="shared" si="552"/>
        <v>1883</v>
      </c>
      <c r="Z1932" t="str">
        <f t="shared" si="553"/>
        <v>ITM_JM_ASN</v>
      </c>
      <c r="AA1932" s="158" t="str">
        <f>IF(ISNA(VLOOKUP(X1932,Sheet2!J:J,1,0)),"//","")</f>
        <v/>
      </c>
      <c r="AC1932" s="108" t="str">
        <f t="shared" si="554"/>
        <v/>
      </c>
      <c r="AD1932" t="b">
        <f t="shared" si="555"/>
        <v>1</v>
      </c>
    </row>
    <row r="1933" spans="1:30">
      <c r="A1933" s="56">
        <f t="shared" si="509"/>
        <v>1933</v>
      </c>
      <c r="B1933" s="55">
        <f t="shared" si="510"/>
        <v>1884</v>
      </c>
      <c r="C1933" s="97" t="s">
        <v>4021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4077</v>
      </c>
      <c r="L1933" s="97"/>
      <c r="M1933" s="102" t="s">
        <v>2420</v>
      </c>
      <c r="N1933" s="102"/>
      <c r="O1933"/>
      <c r="P1933" t="str">
        <f t="shared" si="513"/>
        <v/>
      </c>
      <c r="Q1933" t="str">
        <f>IF(ISNA(VLOOKUP(AC1933,#REF!,1)),"//","")</f>
        <v/>
      </c>
      <c r="R1933"/>
      <c r="S1933" s="43">
        <f t="shared" si="536"/>
        <v>614</v>
      </c>
      <c r="T1933" s="92" t="s">
        <v>2941</v>
      </c>
      <c r="U1933" s="70" t="s">
        <v>2431</v>
      </c>
      <c r="V1933" s="70" t="s">
        <v>2431</v>
      </c>
      <c r="W1933" s="44" t="str">
        <f t="shared" si="550"/>
        <v/>
      </c>
      <c r="X1933" s="25" t="str">
        <f t="shared" si="551"/>
        <v/>
      </c>
      <c r="Y1933" s="1">
        <f t="shared" si="552"/>
        <v>1884</v>
      </c>
      <c r="Z1933" t="str">
        <f t="shared" si="553"/>
        <v>ITM_JM_SEEK</v>
      </c>
      <c r="AA1933" s="158" t="str">
        <f>IF(ISNA(VLOOKUP(X1933,Sheet2!J:J,1,0)),"//","")</f>
        <v/>
      </c>
      <c r="AC1933" s="108" t="str">
        <f t="shared" si="554"/>
        <v/>
      </c>
      <c r="AD1933" t="b">
        <f t="shared" si="555"/>
        <v>1</v>
      </c>
    </row>
    <row r="1934" spans="1:30">
      <c r="A1934" s="56">
        <f t="shared" si="509"/>
        <v>1934</v>
      </c>
      <c r="B1934" s="55">
        <f t="shared" si="510"/>
        <v>1885</v>
      </c>
      <c r="C1934" s="97" t="s">
        <v>4020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4077</v>
      </c>
      <c r="L1934" s="97" t="s">
        <v>1111</v>
      </c>
      <c r="M1934" s="102" t="s">
        <v>2423</v>
      </c>
      <c r="N1934" s="102"/>
      <c r="O1934"/>
      <c r="P1934" t="str">
        <f t="shared" si="513"/>
        <v/>
      </c>
      <c r="Q1934" t="str">
        <f>IF(ISNA(VLOOKUP(AC1934,#REF!,1)),"//","")</f>
        <v/>
      </c>
      <c r="R1934"/>
      <c r="S1934" s="43">
        <f t="shared" si="536"/>
        <v>614</v>
      </c>
      <c r="T1934" s="92" t="s">
        <v>2941</v>
      </c>
      <c r="U1934" s="70" t="s">
        <v>2431</v>
      </c>
      <c r="V1934" s="70" t="s">
        <v>2431</v>
      </c>
      <c r="W1934" s="44" t="str">
        <f t="shared" si="550"/>
        <v/>
      </c>
      <c r="X1934" s="25" t="str">
        <f t="shared" si="551"/>
        <v/>
      </c>
      <c r="Y1934" s="1">
        <f t="shared" si="552"/>
        <v>1885</v>
      </c>
      <c r="Z1934" t="str">
        <f t="shared" si="553"/>
        <v>ITM_INP_DEF_43S</v>
      </c>
      <c r="AA1934" s="158" t="str">
        <f>IF(ISNA(VLOOKUP(X1934,Sheet2!J:J,1,0)),"//","")</f>
        <v/>
      </c>
      <c r="AC1934" s="108" t="str">
        <f t="shared" si="554"/>
        <v/>
      </c>
      <c r="AD1934" t="b">
        <f t="shared" si="555"/>
        <v>1</v>
      </c>
    </row>
    <row r="1935" spans="1:30">
      <c r="A1935" s="56">
        <f t="shared" si="509"/>
        <v>1935</v>
      </c>
      <c r="B1935" s="55">
        <f t="shared" si="510"/>
        <v>1886</v>
      </c>
      <c r="C1935" s="97" t="s">
        <v>4024</v>
      </c>
      <c r="D1935" s="97" t="s">
        <v>7</v>
      </c>
      <c r="E1935" s="230" t="s">
        <v>2855</v>
      </c>
      <c r="F1935" s="98" t="s">
        <v>2855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4077</v>
      </c>
      <c r="L1935" s="97"/>
      <c r="M1935" s="102" t="s">
        <v>2857</v>
      </c>
      <c r="N1935" s="102"/>
      <c r="O1935"/>
      <c r="P1935" t="str">
        <f t="shared" si="513"/>
        <v/>
      </c>
      <c r="Q1935" t="str">
        <f>IF(ISNA(VLOOKUP(AC1935,#REF!,1)),"//","")</f>
        <v/>
      </c>
      <c r="R1935"/>
      <c r="S1935" s="43">
        <f t="shared" si="536"/>
        <v>615</v>
      </c>
      <c r="T1935" s="92" t="s">
        <v>2941</v>
      </c>
      <c r="U1935" s="70" t="s">
        <v>2823</v>
      </c>
      <c r="V1935" s="70" t="s">
        <v>2431</v>
      </c>
      <c r="W1935" s="44" t="str">
        <f t="shared" si="550"/>
        <v>"X.XEQ"</v>
      </c>
      <c r="X1935" s="25" t="str">
        <f t="shared" si="551"/>
        <v>X.XEQ</v>
      </c>
      <c r="Y1935" s="1">
        <f t="shared" si="552"/>
        <v>1886</v>
      </c>
      <c r="Z1935" t="str">
        <f t="shared" si="553"/>
        <v>ITM_XXEQ</v>
      </c>
      <c r="AA1935" s="158" t="str">
        <f>IF(ISNA(VLOOKUP(X1935,Sheet2!J:J,1,0)),"//","")</f>
        <v>//</v>
      </c>
      <c r="AC1935" s="108" t="str">
        <f t="shared" si="554"/>
        <v>X.XEQ</v>
      </c>
      <c r="AD1935" t="b">
        <f t="shared" si="555"/>
        <v>1</v>
      </c>
    </row>
    <row r="1936" spans="1:30">
      <c r="A1936" s="56">
        <f t="shared" si="509"/>
        <v>1936</v>
      </c>
      <c r="B1936" s="55">
        <f t="shared" si="510"/>
        <v>1887</v>
      </c>
      <c r="C1936" s="97" t="s">
        <v>4021</v>
      </c>
      <c r="D1936" s="101" t="s">
        <v>2725</v>
      </c>
      <c r="E1936" s="228" t="s">
        <v>533</v>
      </c>
      <c r="F1936" s="98" t="s">
        <v>2723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4077</v>
      </c>
      <c r="L1936" s="101" t="s">
        <v>2719</v>
      </c>
      <c r="M1936" s="102" t="s">
        <v>2721</v>
      </c>
      <c r="N1936" s="102"/>
      <c r="O1936"/>
      <c r="P1936" t="str">
        <f t="shared" si="513"/>
        <v>NOT EQUAL</v>
      </c>
      <c r="Q1936" t="str">
        <f>IF(ISNA(VLOOKUP(AC1936,#REF!,1)),"//","")</f>
        <v/>
      </c>
      <c r="R1936"/>
      <c r="S1936" s="43">
        <f t="shared" si="536"/>
        <v>615</v>
      </c>
      <c r="T1936" s="92" t="s">
        <v>2941</v>
      </c>
      <c r="U1936" s="70" t="s">
        <v>2431</v>
      </c>
      <c r="V1936" s="70" t="s">
        <v>2431</v>
      </c>
      <c r="W1936" s="44" t="str">
        <f t="shared" si="550"/>
        <v/>
      </c>
      <c r="X1936" s="25" t="str">
        <f t="shared" si="551"/>
        <v/>
      </c>
      <c r="Y1936" s="1">
        <f t="shared" si="552"/>
        <v>1887</v>
      </c>
      <c r="Z1936" t="str">
        <f t="shared" si="553"/>
        <v>ITM_USER_V43MIN</v>
      </c>
      <c r="AA1936" s="158" t="str">
        <f>IF(ISNA(VLOOKUP(X1936,Sheet2!J:J,1,0)),"//","")</f>
        <v/>
      </c>
      <c r="AC1936" s="108" t="str">
        <f t="shared" si="554"/>
        <v/>
      </c>
      <c r="AD1936" t="b">
        <f t="shared" si="555"/>
        <v>1</v>
      </c>
    </row>
    <row r="1937" spans="1:30">
      <c r="A1937" s="56">
        <f t="shared" ref="A1937" si="556">IF(B1937=INT(B1937),ROW(),"")</f>
        <v>1937</v>
      </c>
      <c r="B1937" s="55">
        <f t="shared" ref="B1937" si="557">IF(AND(MID(C1937,2,1)&lt;&gt;"/",MID(C1937,1,1)="/"),INT(B1936)+1,B1936+0.01)</f>
        <v>1888</v>
      </c>
      <c r="C1937" s="97" t="s">
        <v>4021</v>
      </c>
      <c r="D1937" s="97" t="s">
        <v>5010</v>
      </c>
      <c r="E1937" s="228" t="s">
        <v>533</v>
      </c>
      <c r="F1937" s="98" t="s">
        <v>5011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4077</v>
      </c>
      <c r="L1937" s="97"/>
      <c r="M1937" s="102" t="s">
        <v>5012</v>
      </c>
      <c r="N1937" s="102"/>
      <c r="O1937"/>
      <c r="P1937" t="str">
        <f t="shared" ref="P1937" si="558">IF(E1937=F1937,"","NOT EQUAL")</f>
        <v>NOT EQUAL</v>
      </c>
      <c r="Q1937" t="str">
        <f>IF(ISNA(VLOOKUP(AC1937,#REF!,1)),"//","")</f>
        <v/>
      </c>
      <c r="R1937"/>
      <c r="S1937" s="43">
        <f t="shared" si="536"/>
        <v>615</v>
      </c>
      <c r="T1937" s="92" t="s">
        <v>2941</v>
      </c>
      <c r="U1937" s="70" t="s">
        <v>2431</v>
      </c>
      <c r="V1937" s="70" t="s">
        <v>2431</v>
      </c>
      <c r="W1937" s="44" t="str">
        <f t="shared" si="550"/>
        <v/>
      </c>
      <c r="X1937" s="25" t="str">
        <f t="shared" si="551"/>
        <v/>
      </c>
      <c r="Y1937" s="1">
        <f t="shared" si="552"/>
        <v>1888</v>
      </c>
      <c r="Z1937" t="str">
        <f t="shared" si="553"/>
        <v>ITM_USER_COPY</v>
      </c>
      <c r="AA1937" s="158" t="str">
        <f>IF(ISNA(VLOOKUP(X1937,Sheet2!J:J,1,0)),"//","")</f>
        <v/>
      </c>
      <c r="AC1937" s="108" t="str">
        <f t="shared" si="554"/>
        <v/>
      </c>
      <c r="AD1937" t="b">
        <f t="shared" si="555"/>
        <v>1</v>
      </c>
    </row>
    <row r="1938" spans="1:30">
      <c r="A1938" s="56">
        <f t="shared" si="509"/>
        <v>1938</v>
      </c>
      <c r="B1938" s="55">
        <f t="shared" si="510"/>
        <v>1889</v>
      </c>
      <c r="C1938" s="97" t="s">
        <v>4021</v>
      </c>
      <c r="D1938" s="97" t="s">
        <v>2726</v>
      </c>
      <c r="E1938" s="228" t="s">
        <v>533</v>
      </c>
      <c r="F1938" s="98" t="s">
        <v>2727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4077</v>
      </c>
      <c r="L1938" s="101" t="s">
        <v>2719</v>
      </c>
      <c r="M1938" s="102" t="s">
        <v>2728</v>
      </c>
      <c r="N1938" s="102"/>
      <c r="O1938"/>
      <c r="P1938" t="str">
        <f t="shared" si="513"/>
        <v>NOT EQUAL</v>
      </c>
      <c r="Q1938" t="str">
        <f>IF(ISNA(VLOOKUP(AC1938,#REF!,1)),"//","")</f>
        <v/>
      </c>
      <c r="R1938"/>
      <c r="S1938" s="43">
        <f t="shared" si="536"/>
        <v>615</v>
      </c>
      <c r="T1938" s="92" t="s">
        <v>2941</v>
      </c>
      <c r="U1938" s="70" t="s">
        <v>2431</v>
      </c>
      <c r="V1938" s="70" t="s">
        <v>2431</v>
      </c>
      <c r="W1938" s="44" t="str">
        <f t="shared" si="550"/>
        <v/>
      </c>
      <c r="X1938" s="25" t="str">
        <f t="shared" si="551"/>
        <v/>
      </c>
      <c r="Y1938" s="1">
        <f t="shared" si="552"/>
        <v>1889</v>
      </c>
      <c r="Z1938" t="str">
        <f t="shared" si="553"/>
        <v>ITM_USER_WP43S</v>
      </c>
      <c r="AA1938" s="158" t="str">
        <f>IF(ISNA(VLOOKUP(X1938,Sheet2!J:J,1,0)),"//","")</f>
        <v/>
      </c>
      <c r="AC1938" s="108" t="str">
        <f t="shared" si="554"/>
        <v/>
      </c>
      <c r="AD1938" t="b">
        <f t="shared" si="555"/>
        <v>1</v>
      </c>
    </row>
    <row r="1939" spans="1:30">
      <c r="A1939" s="56">
        <f t="shared" si="509"/>
        <v>1939</v>
      </c>
      <c r="B1939" s="55">
        <f t="shared" si="510"/>
        <v>1890</v>
      </c>
      <c r="C1939" s="97" t="s">
        <v>4021</v>
      </c>
      <c r="D1939" s="97" t="s">
        <v>2767</v>
      </c>
      <c r="E1939" s="228" t="s">
        <v>533</v>
      </c>
      <c r="F1939" s="100" t="s">
        <v>2768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4077</v>
      </c>
      <c r="L1939" s="97" t="s">
        <v>2719</v>
      </c>
      <c r="M1939" s="102" t="s">
        <v>2769</v>
      </c>
      <c r="N1939" s="102"/>
      <c r="O1939"/>
      <c r="P1939" t="str">
        <f t="shared" si="513"/>
        <v>NOT EQUAL</v>
      </c>
      <c r="Q1939" t="str">
        <f>IF(ISNA(VLOOKUP(AC1939,#REF!,1)),"//","")</f>
        <v/>
      </c>
      <c r="R1939"/>
      <c r="S1939" s="43">
        <f t="shared" si="536"/>
        <v>615</v>
      </c>
      <c r="T1939" s="92" t="s">
        <v>2941</v>
      </c>
      <c r="U1939" s="70" t="s">
        <v>2431</v>
      </c>
      <c r="V1939" s="70" t="s">
        <v>2431</v>
      </c>
      <c r="W1939" s="44" t="str">
        <f t="shared" si="550"/>
        <v/>
      </c>
      <c r="X1939" s="25" t="str">
        <f t="shared" si="551"/>
        <v/>
      </c>
      <c r="Y1939" s="1">
        <f t="shared" si="552"/>
        <v>1890</v>
      </c>
      <c r="Z1939" t="str">
        <f t="shared" si="553"/>
        <v>ITM_USER_DM42</v>
      </c>
      <c r="AA1939" s="158" t="str">
        <f>IF(ISNA(VLOOKUP(X1939,Sheet2!J:J,1,0)),"//","")</f>
        <v/>
      </c>
      <c r="AC1939" s="108" t="str">
        <f t="shared" si="554"/>
        <v/>
      </c>
      <c r="AD1939" t="b">
        <f t="shared" si="555"/>
        <v>1</v>
      </c>
    </row>
    <row r="1940" spans="1:30">
      <c r="A1940" s="56">
        <f t="shared" si="509"/>
        <v>1940</v>
      </c>
      <c r="B1940" s="55">
        <f t="shared" si="510"/>
        <v>1891</v>
      </c>
      <c r="C1940" s="97" t="s">
        <v>4021</v>
      </c>
      <c r="D1940" s="106" t="s">
        <v>2836</v>
      </c>
      <c r="E1940" s="228" t="s">
        <v>533</v>
      </c>
      <c r="F1940" s="100" t="s">
        <v>2837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4077</v>
      </c>
      <c r="L1940" s="97" t="s">
        <v>2838</v>
      </c>
      <c r="M1940" s="102" t="s">
        <v>2839</v>
      </c>
      <c r="N1940" s="102"/>
      <c r="O1940"/>
      <c r="P1940" t="str">
        <f t="shared" si="513"/>
        <v>NOT EQUAL</v>
      </c>
      <c r="Q1940" t="str">
        <f>IF(ISNA(VLOOKUP(AC1940,#REF!,1)),"//","")</f>
        <v/>
      </c>
      <c r="R1940"/>
      <c r="S1940" s="43">
        <f t="shared" si="536"/>
        <v>615</v>
      </c>
      <c r="T1940" s="92" t="s">
        <v>2941</v>
      </c>
      <c r="U1940" s="70" t="s">
        <v>2431</v>
      </c>
      <c r="V1940" s="70" t="s">
        <v>2431</v>
      </c>
      <c r="W1940" s="44" t="str">
        <f t="shared" si="550"/>
        <v/>
      </c>
      <c r="X1940" s="25" t="str">
        <f t="shared" si="551"/>
        <v/>
      </c>
      <c r="Y1940" s="1">
        <f t="shared" si="552"/>
        <v>1891</v>
      </c>
      <c r="Z1940" t="str">
        <f t="shared" si="553"/>
        <v>ITM_USER_C43</v>
      </c>
      <c r="AA1940" s="158" t="str">
        <f>IF(ISNA(VLOOKUP(X1940,Sheet2!J:J,1,0)),"//","")</f>
        <v/>
      </c>
      <c r="AC1940" s="108" t="str">
        <f t="shared" si="554"/>
        <v/>
      </c>
      <c r="AD1940" t="b">
        <f t="shared" si="555"/>
        <v>1</v>
      </c>
    </row>
    <row r="1941" spans="1:30">
      <c r="A1941" s="56">
        <f t="shared" si="509"/>
        <v>1941</v>
      </c>
      <c r="B1941" s="55">
        <f t="shared" si="510"/>
        <v>1892</v>
      </c>
      <c r="C1941" s="97" t="s">
        <v>4025</v>
      </c>
      <c r="D1941" s="97" t="s">
        <v>7</v>
      </c>
      <c r="E1941" s="228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4077</v>
      </c>
      <c r="L1941" s="106" t="s">
        <v>1106</v>
      </c>
      <c r="M1941" s="102" t="s">
        <v>2422</v>
      </c>
      <c r="N1941" s="102"/>
      <c r="O1941" s="43"/>
      <c r="P1941" t="str">
        <f t="shared" si="513"/>
        <v>NOT EQUAL</v>
      </c>
      <c r="Q1941" s="43" t="str">
        <f>IF(ISNA(VLOOKUP(AC1941,#REF!,1)),"//","")</f>
        <v/>
      </c>
      <c r="R1941" s="43"/>
      <c r="S1941" s="43">
        <f t="shared" si="536"/>
        <v>615</v>
      </c>
      <c r="T1941" s="92" t="s">
        <v>2944</v>
      </c>
      <c r="U1941" s="70" t="s">
        <v>2431</v>
      </c>
      <c r="V1941" s="70" t="s">
        <v>2431</v>
      </c>
      <c r="W1941" s="44" t="str">
        <f t="shared" si="550"/>
        <v/>
      </c>
      <c r="X1941" s="25" t="str">
        <f t="shared" si="551"/>
        <v/>
      </c>
      <c r="Y1941" s="1">
        <f t="shared" si="552"/>
        <v>1892</v>
      </c>
      <c r="Z1941" t="str">
        <f t="shared" si="553"/>
        <v>ITM_GET_NORM_E</v>
      </c>
      <c r="AA1941" s="158" t="str">
        <f>IF(ISNA(VLOOKUP(X1941,Sheet2!J:J,1,0)),"//","")</f>
        <v/>
      </c>
      <c r="AC1941" s="108" t="str">
        <f t="shared" si="554"/>
        <v/>
      </c>
      <c r="AD1941" t="b">
        <f t="shared" si="555"/>
        <v>1</v>
      </c>
    </row>
    <row r="1942" spans="1:30">
      <c r="A1942" s="56">
        <f t="shared" si="509"/>
        <v>1942</v>
      </c>
      <c r="B1942" s="55">
        <f t="shared" si="510"/>
        <v>1893</v>
      </c>
      <c r="C1942" s="97" t="s">
        <v>4057</v>
      </c>
      <c r="D1942" s="97" t="s">
        <v>7</v>
      </c>
      <c r="E1942" s="228" t="s">
        <v>533</v>
      </c>
      <c r="F1942" s="100" t="s">
        <v>4544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4077</v>
      </c>
      <c r="L1942" s="97" t="s">
        <v>4545</v>
      </c>
      <c r="M1942" s="102" t="s">
        <v>4546</v>
      </c>
      <c r="N1942" s="102"/>
      <c r="O1942"/>
      <c r="P1942" t="str">
        <f t="shared" ref="P1942" si="559">IF(E1942=F1942,"","NOT EQUAL")</f>
        <v>NOT EQUAL</v>
      </c>
      <c r="Q1942" t="str">
        <f>IF(ISNA(VLOOKUP(AC1942,#REF!,1)),"//","")</f>
        <v/>
      </c>
      <c r="R1942"/>
      <c r="S1942" s="43">
        <f t="shared" si="536"/>
        <v>615</v>
      </c>
      <c r="T1942" s="92"/>
      <c r="U1942" s="70" t="s">
        <v>2431</v>
      </c>
      <c r="V1942" s="70" t="s">
        <v>2431</v>
      </c>
      <c r="W1942" s="44" t="str">
        <f t="shared" si="550"/>
        <v/>
      </c>
      <c r="X1942" s="25" t="str">
        <f t="shared" si="551"/>
        <v/>
      </c>
      <c r="Y1942" s="1">
        <f t="shared" si="552"/>
        <v>1893</v>
      </c>
      <c r="Z1942" t="str">
        <f t="shared" si="553"/>
        <v>ITM_RESERVE</v>
      </c>
      <c r="AA1942" s="158" t="str">
        <f>IF(ISNA(VLOOKUP(X1942,Sheet2!J:J,1,0)),"//","")</f>
        <v/>
      </c>
      <c r="AC1942" s="108" t="str">
        <f t="shared" si="554"/>
        <v/>
      </c>
      <c r="AD1942" t="b">
        <f t="shared" si="555"/>
        <v>1</v>
      </c>
    </row>
    <row r="1943" spans="1:30">
      <c r="A1943" s="56">
        <f t="shared" si="509"/>
        <v>1943</v>
      </c>
      <c r="B1943" s="55">
        <f t="shared" si="510"/>
        <v>1894</v>
      </c>
      <c r="C1943" s="97" t="s">
        <v>4057</v>
      </c>
      <c r="D1943" s="97" t="s">
        <v>7</v>
      </c>
      <c r="E1943" s="98" t="s">
        <v>141</v>
      </c>
      <c r="F1943" s="98" t="s">
        <v>2770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4077</v>
      </c>
      <c r="L1943" s="97"/>
      <c r="M1943" s="102" t="s">
        <v>2421</v>
      </c>
      <c r="N1943" s="102"/>
      <c r="O1943"/>
      <c r="P1943" t="str">
        <f t="shared" si="513"/>
        <v>NOT EQUAL</v>
      </c>
      <c r="Q1943" t="str">
        <f>IF(ISNA(VLOOKUP(AC1943,#REF!,1)),"//","")</f>
        <v/>
      </c>
      <c r="R1943"/>
      <c r="S1943" s="43">
        <f t="shared" si="536"/>
        <v>615</v>
      </c>
      <c r="T1943" s="92" t="s">
        <v>2921</v>
      </c>
      <c r="U1943" s="70" t="s">
        <v>2431</v>
      </c>
      <c r="V1943" s="70" t="s">
        <v>2431</v>
      </c>
      <c r="W1943" s="44" t="str">
        <f t="shared" si="550"/>
        <v/>
      </c>
      <c r="X1943" s="25" t="str">
        <f t="shared" si="551"/>
        <v/>
      </c>
      <c r="Y1943" s="1">
        <f t="shared" si="552"/>
        <v>1894</v>
      </c>
      <c r="Z1943" t="str">
        <f t="shared" si="553"/>
        <v>MNU_ASN_N</v>
      </c>
      <c r="AA1943" s="158" t="str">
        <f>IF(ISNA(VLOOKUP(X1943,Sheet2!J:J,1,0)),"//","")</f>
        <v/>
      </c>
      <c r="AC1943" s="108" t="str">
        <f t="shared" si="554"/>
        <v/>
      </c>
      <c r="AD1943" t="b">
        <f t="shared" si="555"/>
        <v>1</v>
      </c>
    </row>
    <row r="1944" spans="1:30">
      <c r="A1944" s="56">
        <f t="shared" si="509"/>
        <v>1944</v>
      </c>
      <c r="B1944" s="55">
        <f t="shared" si="510"/>
        <v>1895</v>
      </c>
      <c r="C1944" s="97" t="s">
        <v>4057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4077</v>
      </c>
      <c r="L1944" s="97" t="s">
        <v>1053</v>
      </c>
      <c r="M1944" s="102" t="s">
        <v>2372</v>
      </c>
      <c r="N1944" s="102"/>
      <c r="O1944"/>
      <c r="P1944" t="str">
        <f t="shared" si="513"/>
        <v/>
      </c>
      <c r="Q1944" t="str">
        <f>IF(ISNA(VLOOKUP(AC1944,#REF!,1)),"//","")</f>
        <v/>
      </c>
      <c r="R1944"/>
      <c r="S1944" s="43">
        <f t="shared" si="536"/>
        <v>615</v>
      </c>
      <c r="T1944" s="92" t="s">
        <v>2921</v>
      </c>
      <c r="U1944" s="70" t="s">
        <v>2431</v>
      </c>
      <c r="V1944" s="70" t="s">
        <v>2431</v>
      </c>
      <c r="W1944" s="44" t="str">
        <f t="shared" si="550"/>
        <v/>
      </c>
      <c r="X1944" s="25" t="str">
        <f t="shared" si="551"/>
        <v/>
      </c>
      <c r="Y1944" s="1">
        <f t="shared" si="552"/>
        <v>1895</v>
      </c>
      <c r="Z1944" t="str">
        <f t="shared" si="553"/>
        <v>MNU_HOME</v>
      </c>
      <c r="AA1944" s="158" t="str">
        <f>IF(ISNA(VLOOKUP(X1944,Sheet2!J:J,1,0)),"//","")</f>
        <v/>
      </c>
      <c r="AC1944" s="108" t="str">
        <f t="shared" si="554"/>
        <v/>
      </c>
      <c r="AD1944" t="b">
        <f t="shared" si="555"/>
        <v>1</v>
      </c>
    </row>
    <row r="1945" spans="1:30">
      <c r="A1945" s="56">
        <f t="shared" si="509"/>
        <v>1945</v>
      </c>
      <c r="B1945" s="55">
        <f t="shared" si="510"/>
        <v>1896</v>
      </c>
      <c r="C1945" s="97" t="s">
        <v>4057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4077</v>
      </c>
      <c r="L1945" s="97" t="s">
        <v>1056</v>
      </c>
      <c r="M1945" s="102" t="s">
        <v>2374</v>
      </c>
      <c r="N1945" s="102"/>
      <c r="O1945"/>
      <c r="P1945" t="str">
        <f t="shared" si="513"/>
        <v/>
      </c>
      <c r="Q1945" t="str">
        <f>IF(ISNA(VLOOKUP(AC1945,#REF!,1)),"//","")</f>
        <v/>
      </c>
      <c r="R1945"/>
      <c r="S1945" s="43">
        <f t="shared" si="536"/>
        <v>615</v>
      </c>
      <c r="T1945" s="92" t="s">
        <v>2921</v>
      </c>
      <c r="U1945" s="70" t="s">
        <v>2431</v>
      </c>
      <c r="V1945" s="70" t="s">
        <v>2431</v>
      </c>
      <c r="W1945" s="44" t="str">
        <f t="shared" si="550"/>
        <v/>
      </c>
      <c r="X1945" s="25" t="str">
        <f t="shared" si="551"/>
        <v/>
      </c>
      <c r="Y1945" s="1">
        <f t="shared" si="552"/>
        <v>1896</v>
      </c>
      <c r="Z1945" t="str">
        <f t="shared" si="553"/>
        <v>MNU_ALPHA</v>
      </c>
      <c r="AA1945" s="158" t="str">
        <f>IF(ISNA(VLOOKUP(X1945,Sheet2!J:J,1,0)),"//","")</f>
        <v/>
      </c>
      <c r="AC1945" s="108" t="str">
        <f t="shared" si="554"/>
        <v/>
      </c>
      <c r="AD1945" t="b">
        <f t="shared" si="555"/>
        <v>1</v>
      </c>
    </row>
    <row r="1946" spans="1:30">
      <c r="A1946" s="56">
        <f t="shared" si="509"/>
        <v>1946</v>
      </c>
      <c r="B1946" s="55">
        <f t="shared" si="510"/>
        <v>1897</v>
      </c>
      <c r="C1946" s="97" t="s">
        <v>4057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4077</v>
      </c>
      <c r="L1946" s="97" t="s">
        <v>1057</v>
      </c>
      <c r="M1946" s="102" t="s">
        <v>2375</v>
      </c>
      <c r="N1946" s="102"/>
      <c r="O1946"/>
      <c r="P1946" t="str">
        <f t="shared" si="513"/>
        <v/>
      </c>
      <c r="Q1946" t="str">
        <f>IF(ISNA(VLOOKUP(AC1946,#REF!,1)),"//","")</f>
        <v/>
      </c>
      <c r="R1946"/>
      <c r="S1946" s="43">
        <f t="shared" si="536"/>
        <v>615</v>
      </c>
      <c r="T1946" s="92" t="s">
        <v>2921</v>
      </c>
      <c r="U1946" s="70" t="s">
        <v>2431</v>
      </c>
      <c r="V1946" s="70" t="s">
        <v>2431</v>
      </c>
      <c r="W1946" s="44" t="str">
        <f t="shared" si="550"/>
        <v/>
      </c>
      <c r="X1946" s="25" t="str">
        <f t="shared" si="551"/>
        <v/>
      </c>
      <c r="Y1946" s="1">
        <f t="shared" si="552"/>
        <v>1897</v>
      </c>
      <c r="Z1946" t="str">
        <f t="shared" si="553"/>
        <v>MNU_BASE</v>
      </c>
      <c r="AA1946" s="158" t="str">
        <f>IF(ISNA(VLOOKUP(X1946,Sheet2!J:J,1,0)),"//","")</f>
        <v/>
      </c>
      <c r="AC1946" s="108" t="str">
        <f t="shared" si="554"/>
        <v/>
      </c>
      <c r="AD1946" t="b">
        <f t="shared" si="555"/>
        <v>1</v>
      </c>
    </row>
    <row r="1947" spans="1:30">
      <c r="A1947" s="56">
        <f t="shared" ref="A1947:A2010" si="560">IF(B1947=INT(B1947),ROW(),"")</f>
        <v>1947</v>
      </c>
      <c r="B1947" s="55">
        <f t="shared" ref="B1947:B2010" si="561">IF(AND(MID(C1947,2,1)&lt;&gt;"/",MID(C1947,1,1)="/"),INT(B1946)+1,B1946+0.01)</f>
        <v>1898</v>
      </c>
      <c r="C1947" s="97" t="s">
        <v>4057</v>
      </c>
      <c r="D1947" s="97" t="s">
        <v>7</v>
      </c>
      <c r="E1947" s="98" t="s">
        <v>2860</v>
      </c>
      <c r="F1947" s="98" t="s">
        <v>2860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4077</v>
      </c>
      <c r="L1947" s="97"/>
      <c r="M1947" s="102" t="s">
        <v>2702</v>
      </c>
      <c r="N1947" s="102"/>
      <c r="O1947"/>
      <c r="P1947" t="str">
        <f t="shared" si="513"/>
        <v/>
      </c>
      <c r="Q1947" t="str">
        <f>IF(ISNA(VLOOKUP(AC1947,#REF!,1)),"//","")</f>
        <v/>
      </c>
      <c r="R1947"/>
      <c r="S1947" s="43">
        <f t="shared" si="536"/>
        <v>615</v>
      </c>
      <c r="T1947" s="92" t="s">
        <v>2921</v>
      </c>
      <c r="U1947" s="70" t="s">
        <v>2431</v>
      </c>
      <c r="V1947" s="70" t="s">
        <v>2431</v>
      </c>
      <c r="W1947" s="44" t="str">
        <f t="shared" si="550"/>
        <v/>
      </c>
      <c r="X1947" s="25" t="str">
        <f t="shared" si="551"/>
        <v/>
      </c>
      <c r="Y1947" s="1">
        <f t="shared" si="552"/>
        <v>1898</v>
      </c>
      <c r="Z1947" t="str">
        <f t="shared" si="553"/>
        <v>MNU_XEQ</v>
      </c>
      <c r="AA1947" s="158" t="str">
        <f>IF(ISNA(VLOOKUP(X1947,Sheet2!J:J,1,0)),"//","")</f>
        <v/>
      </c>
      <c r="AC1947" s="108" t="str">
        <f t="shared" si="554"/>
        <v/>
      </c>
      <c r="AD1947" t="b">
        <f t="shared" si="555"/>
        <v>1</v>
      </c>
    </row>
    <row r="1948" spans="1:30">
      <c r="A1948" s="56">
        <f t="shared" si="560"/>
        <v>1948</v>
      </c>
      <c r="B1948" s="55">
        <f t="shared" si="561"/>
        <v>1899</v>
      </c>
      <c r="C1948" s="97" t="s">
        <v>4057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4241</v>
      </c>
      <c r="L1948" s="101" t="s">
        <v>1080</v>
      </c>
      <c r="M1948" s="102" t="s">
        <v>2397</v>
      </c>
      <c r="N1948" s="102"/>
      <c r="O1948"/>
      <c r="P1948" t="str">
        <f t="shared" si="513"/>
        <v>NOT EQUAL</v>
      </c>
      <c r="Q1948" t="str">
        <f>IF(ISNA(VLOOKUP(AC1948,#REF!,1)),"//","")</f>
        <v/>
      </c>
      <c r="R1948"/>
      <c r="S1948" s="43">
        <f t="shared" si="536"/>
        <v>615</v>
      </c>
      <c r="T1948" s="92" t="s">
        <v>2921</v>
      </c>
      <c r="U1948" s="70" t="s">
        <v>2431</v>
      </c>
      <c r="V1948" s="70" t="s">
        <v>2431</v>
      </c>
      <c r="W1948" s="44" t="str">
        <f t="shared" si="550"/>
        <v/>
      </c>
      <c r="X1948" s="25" t="str">
        <f t="shared" si="551"/>
        <v/>
      </c>
      <c r="Y1948" s="1">
        <f t="shared" si="552"/>
        <v>1899</v>
      </c>
      <c r="Z1948" t="str">
        <f t="shared" si="553"/>
        <v>MNU_EE</v>
      </c>
      <c r="AA1948" s="158" t="str">
        <f>IF(ISNA(VLOOKUP(X1948,Sheet2!J:J,1,0)),"//","")</f>
        <v/>
      </c>
      <c r="AC1948" s="108" t="str">
        <f t="shared" si="554"/>
        <v/>
      </c>
      <c r="AD1948" t="b">
        <f t="shared" si="555"/>
        <v>1</v>
      </c>
    </row>
    <row r="1949" spans="1:30">
      <c r="A1949" s="56">
        <f t="shared" si="560"/>
        <v>1949</v>
      </c>
      <c r="B1949" s="55">
        <f t="shared" si="561"/>
        <v>1900</v>
      </c>
      <c r="C1949" s="97" t="s">
        <v>4026</v>
      </c>
      <c r="D1949" s="97" t="s">
        <v>3035</v>
      </c>
      <c r="E1949" s="228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4077</v>
      </c>
      <c r="L1949" s="97"/>
      <c r="M1949" s="102" t="s">
        <v>3035</v>
      </c>
      <c r="N1949" s="102"/>
      <c r="O1949"/>
      <c r="P1949" t="str">
        <f t="shared" si="513"/>
        <v>NOT EQUAL</v>
      </c>
      <c r="Q1949" t="str">
        <f>IF(ISNA(VLOOKUP(AC1949,#REF!,1)),"//","")</f>
        <v/>
      </c>
      <c r="R1949"/>
      <c r="S1949" s="43">
        <f t="shared" si="536"/>
        <v>615</v>
      </c>
      <c r="T1949" s="92" t="s">
        <v>2956</v>
      </c>
      <c r="U1949" s="70" t="s">
        <v>2431</v>
      </c>
      <c r="V1949" s="70" t="s">
        <v>2431</v>
      </c>
      <c r="W1949" s="44" t="str">
        <f t="shared" si="550"/>
        <v/>
      </c>
      <c r="X1949" s="25" t="str">
        <f t="shared" si="551"/>
        <v/>
      </c>
      <c r="Y1949" s="1">
        <f t="shared" si="552"/>
        <v>1900</v>
      </c>
      <c r="Z1949" t="str">
        <f t="shared" si="553"/>
        <v>ITM_T_UP_ARROW</v>
      </c>
      <c r="AA1949" s="158" t="str">
        <f>IF(ISNA(VLOOKUP(X1949,Sheet2!J:J,1,0)),"//","")</f>
        <v/>
      </c>
      <c r="AC1949" s="108" t="str">
        <f t="shared" si="554"/>
        <v/>
      </c>
      <c r="AD1949" t="b">
        <f t="shared" si="555"/>
        <v>1</v>
      </c>
    </row>
    <row r="1950" spans="1:30">
      <c r="A1950" s="56">
        <f t="shared" si="560"/>
        <v>1950</v>
      </c>
      <c r="B1950" s="55">
        <f t="shared" si="561"/>
        <v>1901</v>
      </c>
      <c r="C1950" s="97" t="s">
        <v>4057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4077</v>
      </c>
      <c r="L1950" s="97"/>
      <c r="M1950" s="102" t="s">
        <v>2411</v>
      </c>
      <c r="N1950" s="102"/>
      <c r="O1950"/>
      <c r="P1950" t="str">
        <f t="shared" si="513"/>
        <v/>
      </c>
      <c r="Q1950" t="str">
        <f>IF(ISNA(VLOOKUP(AC1950,#REF!,1)),"//","")</f>
        <v/>
      </c>
      <c r="R1950"/>
      <c r="S1950" s="43">
        <f t="shared" si="536"/>
        <v>615</v>
      </c>
      <c r="T1950" s="92" t="s">
        <v>2921</v>
      </c>
      <c r="U1950" s="70" t="s">
        <v>2431</v>
      </c>
      <c r="V1950" s="70" t="s">
        <v>2431</v>
      </c>
      <c r="W1950" s="44" t="str">
        <f t="shared" si="550"/>
        <v/>
      </c>
      <c r="X1950" s="25" t="str">
        <f t="shared" si="551"/>
        <v/>
      </c>
      <c r="Y1950" s="1">
        <f t="shared" si="552"/>
        <v>1901</v>
      </c>
      <c r="Z1950" t="str">
        <f t="shared" si="553"/>
        <v>MNU_ASN</v>
      </c>
      <c r="AA1950" s="158" t="str">
        <f>IF(ISNA(VLOOKUP(X1950,Sheet2!J:J,1,0)),"//","")</f>
        <v/>
      </c>
      <c r="AC1950" s="108" t="str">
        <f t="shared" si="554"/>
        <v/>
      </c>
      <c r="AD1950" t="b">
        <f t="shared" si="555"/>
        <v>1</v>
      </c>
    </row>
    <row r="1951" spans="1:30">
      <c r="A1951" s="56">
        <f t="shared" si="560"/>
        <v>1951</v>
      </c>
      <c r="B1951" s="55">
        <f t="shared" si="561"/>
        <v>1902</v>
      </c>
      <c r="C1951" s="97" t="s">
        <v>4026</v>
      </c>
      <c r="D1951" s="97" t="s">
        <v>3036</v>
      </c>
      <c r="E1951" s="228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4077</v>
      </c>
      <c r="L1951" s="97"/>
      <c r="M1951" s="102" t="s">
        <v>3036</v>
      </c>
      <c r="N1951" s="102"/>
      <c r="O1951"/>
      <c r="P1951" t="str">
        <f t="shared" si="513"/>
        <v>NOT EQUAL</v>
      </c>
      <c r="Q1951" t="str">
        <f>IF(ISNA(VLOOKUP(AC1951,#REF!,1)),"//","")</f>
        <v/>
      </c>
      <c r="R1951"/>
      <c r="S1951" s="43">
        <f t="shared" si="536"/>
        <v>615</v>
      </c>
      <c r="T1951" s="92" t="s">
        <v>2956</v>
      </c>
      <c r="U1951" s="70" t="s">
        <v>2431</v>
      </c>
      <c r="V1951" s="70" t="s">
        <v>2431</v>
      </c>
      <c r="W1951" s="44" t="str">
        <f t="shared" si="550"/>
        <v/>
      </c>
      <c r="X1951" s="25" t="str">
        <f t="shared" si="551"/>
        <v/>
      </c>
      <c r="Y1951" s="1">
        <f t="shared" si="552"/>
        <v>1902</v>
      </c>
      <c r="Z1951" t="str">
        <f t="shared" si="553"/>
        <v>ITM_T_DOWN_ARROW</v>
      </c>
      <c r="AA1951" s="158" t="str">
        <f>IF(ISNA(VLOOKUP(X1951,Sheet2!J:J,1,0)),"//","")</f>
        <v/>
      </c>
      <c r="AC1951" s="108" t="str">
        <f t="shared" si="554"/>
        <v/>
      </c>
      <c r="AD1951" t="b">
        <f t="shared" si="555"/>
        <v>1</v>
      </c>
    </row>
    <row r="1952" spans="1:30">
      <c r="A1952" s="56">
        <f t="shared" si="560"/>
        <v>1952</v>
      </c>
      <c r="B1952" s="55">
        <f t="shared" si="561"/>
        <v>1903</v>
      </c>
      <c r="C1952" s="97" t="s">
        <v>4026</v>
      </c>
      <c r="D1952" s="97" t="s">
        <v>3033</v>
      </c>
      <c r="E1952" s="228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4077</v>
      </c>
      <c r="L1952" s="97"/>
      <c r="M1952" s="102" t="s">
        <v>3033</v>
      </c>
      <c r="N1952" s="102"/>
      <c r="O1952"/>
      <c r="P1952" t="str">
        <f t="shared" si="513"/>
        <v>NOT EQUAL</v>
      </c>
      <c r="Q1952" t="str">
        <f>IF(ISNA(VLOOKUP(AC1952,#REF!,1)),"//","")</f>
        <v/>
      </c>
      <c r="R1952"/>
      <c r="S1952" s="43">
        <f t="shared" si="536"/>
        <v>615</v>
      </c>
      <c r="T1952" s="92" t="s">
        <v>2956</v>
      </c>
      <c r="U1952" s="70" t="s">
        <v>2431</v>
      </c>
      <c r="V1952" s="70" t="s">
        <v>2431</v>
      </c>
      <c r="W1952" s="44" t="str">
        <f t="shared" si="550"/>
        <v/>
      </c>
      <c r="X1952" s="25" t="str">
        <f t="shared" si="551"/>
        <v/>
      </c>
      <c r="Y1952" s="1">
        <f t="shared" si="552"/>
        <v>1903</v>
      </c>
      <c r="Z1952" t="str">
        <f t="shared" si="553"/>
        <v>ITM_T_HOME</v>
      </c>
      <c r="AA1952" s="158" t="str">
        <f>IF(ISNA(VLOOKUP(X1952,Sheet2!J:J,1,0)),"//","")</f>
        <v/>
      </c>
      <c r="AC1952" s="108" t="str">
        <f t="shared" si="554"/>
        <v/>
      </c>
      <c r="AD1952" t="b">
        <f t="shared" si="555"/>
        <v>1</v>
      </c>
    </row>
    <row r="1953" spans="1:30">
      <c r="A1953" s="56">
        <f t="shared" si="560"/>
        <v>1953</v>
      </c>
      <c r="B1953" s="55">
        <f t="shared" si="561"/>
        <v>1904</v>
      </c>
      <c r="C1953" s="97" t="s">
        <v>4026</v>
      </c>
      <c r="D1953" s="97" t="s">
        <v>3034</v>
      </c>
      <c r="E1953" s="228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4077</v>
      </c>
      <c r="L1953" s="97"/>
      <c r="M1953" s="102" t="s">
        <v>3034</v>
      </c>
      <c r="N1953" s="102"/>
      <c r="O1953"/>
      <c r="P1953" t="str">
        <f t="shared" ref="P1953:P1954" si="562">IF(E1953=F1953,"","NOT EQUAL")</f>
        <v>NOT EQUAL</v>
      </c>
      <c r="Q1953" t="str">
        <f>IF(ISNA(VLOOKUP(AC1953,#REF!,1)),"//","")</f>
        <v/>
      </c>
      <c r="R1953"/>
      <c r="S1953" s="43">
        <f t="shared" si="536"/>
        <v>615</v>
      </c>
      <c r="T1953" s="92" t="s">
        <v>2956</v>
      </c>
      <c r="U1953" s="70" t="s">
        <v>2431</v>
      </c>
      <c r="V1953" s="70" t="s">
        <v>2431</v>
      </c>
      <c r="W1953" s="44" t="str">
        <f t="shared" si="550"/>
        <v/>
      </c>
      <c r="X1953" s="25" t="str">
        <f t="shared" si="551"/>
        <v/>
      </c>
      <c r="Y1953" s="1">
        <f t="shared" si="552"/>
        <v>1904</v>
      </c>
      <c r="Z1953" t="str">
        <f t="shared" si="553"/>
        <v>ITM_T_END</v>
      </c>
      <c r="AA1953" s="158" t="str">
        <f>IF(ISNA(VLOOKUP(X1953,Sheet2!J:J,1,0)),"//","")</f>
        <v/>
      </c>
      <c r="AC1953" s="108" t="str">
        <f t="shared" si="554"/>
        <v/>
      </c>
      <c r="AD1953" t="b">
        <f t="shared" si="555"/>
        <v>1</v>
      </c>
    </row>
    <row r="1954" spans="1:30">
      <c r="A1954" s="56">
        <f t="shared" si="560"/>
        <v>1954</v>
      </c>
      <c r="B1954" s="55">
        <f t="shared" si="561"/>
        <v>1905</v>
      </c>
      <c r="C1954" s="97" t="s">
        <v>4000</v>
      </c>
      <c r="D1954" s="226" t="s">
        <v>5079</v>
      </c>
      <c r="E1954" s="98" t="s">
        <v>533</v>
      </c>
      <c r="F1954" s="98" t="s">
        <v>5085</v>
      </c>
      <c r="G1954" s="99">
        <v>0</v>
      </c>
      <c r="H1954" s="99">
        <v>0</v>
      </c>
      <c r="I1954" s="182" t="s">
        <v>1</v>
      </c>
      <c r="J1954" s="98" t="s">
        <v>1550</v>
      </c>
      <c r="K1954" s="100" t="s">
        <v>4077</v>
      </c>
      <c r="L1954" s="97"/>
      <c r="M1954" s="102" t="s">
        <v>5080</v>
      </c>
      <c r="N1954" s="102"/>
      <c r="O1954"/>
      <c r="P1954" t="str">
        <f t="shared" si="562"/>
        <v>NOT EQUAL</v>
      </c>
      <c r="Q1954" t="str">
        <f>IF(ISNA(VLOOKUP(AC1954,#REF!,1)),"//","")</f>
        <v/>
      </c>
      <c r="R1954"/>
      <c r="S1954" s="43">
        <f t="shared" si="536"/>
        <v>616</v>
      </c>
      <c r="T1954" s="92" t="s">
        <v>2939</v>
      </c>
      <c r="U1954" s="70" t="s">
        <v>2823</v>
      </c>
      <c r="V1954" s="70"/>
      <c r="W1954" s="44" t="str">
        <f t="shared" si="550"/>
        <v>"ZYX" STD_RIGHT_ARROW "M"</v>
      </c>
      <c r="X1954" s="25" t="str">
        <f t="shared" si="551"/>
        <v>ZYX&gt;M</v>
      </c>
      <c r="Y1954" s="1">
        <f t="shared" si="552"/>
        <v>1905</v>
      </c>
      <c r="Z1954" t="str">
        <f t="shared" si="553"/>
        <v>ITM_STKTO3x1</v>
      </c>
      <c r="AC1954" s="108" t="str">
        <f t="shared" si="554"/>
        <v>ZYX&gt;M</v>
      </c>
      <c r="AD1954" t="b">
        <f t="shared" si="555"/>
        <v>1</v>
      </c>
    </row>
    <row r="1955" spans="1:30">
      <c r="A1955" s="56">
        <f t="shared" si="560"/>
        <v>1955</v>
      </c>
      <c r="B1955" s="55">
        <f t="shared" si="561"/>
        <v>1906</v>
      </c>
      <c r="C1955" s="97" t="s">
        <v>4057</v>
      </c>
      <c r="D1955" s="97" t="s">
        <v>7</v>
      </c>
      <c r="E1955" s="100" t="s">
        <v>2845</v>
      </c>
      <c r="F1955" s="98" t="s">
        <v>2845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4077</v>
      </c>
      <c r="L1955" s="97"/>
      <c r="M1955" s="102" t="s">
        <v>2846</v>
      </c>
      <c r="N1955" s="102"/>
      <c r="O1955"/>
      <c r="P1955" t="str">
        <f t="shared" si="513"/>
        <v/>
      </c>
      <c r="Q1955" t="str">
        <f>IF(ISNA(VLOOKUP(AC1955,#REF!,1)),"//","")</f>
        <v/>
      </c>
      <c r="R1955"/>
      <c r="S1955" s="43">
        <f t="shared" si="536"/>
        <v>616</v>
      </c>
      <c r="T1955" s="92" t="s">
        <v>2921</v>
      </c>
      <c r="U1955" s="70" t="s">
        <v>2431</v>
      </c>
      <c r="V1955" s="70" t="s">
        <v>2431</v>
      </c>
      <c r="W1955" s="44" t="str">
        <f t="shared" si="550"/>
        <v/>
      </c>
      <c r="X1955" s="25" t="str">
        <f t="shared" si="551"/>
        <v/>
      </c>
      <c r="Y1955" s="1">
        <f t="shared" si="552"/>
        <v>1906</v>
      </c>
      <c r="Z1955" t="str">
        <f t="shared" si="553"/>
        <v>MNU_T_EDIT</v>
      </c>
      <c r="AA1955" s="158" t="str">
        <f>IF(ISNA(VLOOKUP(X1955,Sheet2!J:J,1,0)),"//","")</f>
        <v/>
      </c>
      <c r="AC1955" s="108" t="str">
        <f t="shared" si="554"/>
        <v/>
      </c>
      <c r="AD1955" t="b">
        <f t="shared" si="555"/>
        <v>1</v>
      </c>
    </row>
    <row r="1956" spans="1:30">
      <c r="A1956" s="56">
        <f t="shared" si="560"/>
        <v>1956</v>
      </c>
      <c r="B1956" s="55">
        <f t="shared" si="561"/>
        <v>1907</v>
      </c>
      <c r="C1956" s="97" t="s">
        <v>4057</v>
      </c>
      <c r="D1956" s="97" t="s">
        <v>7</v>
      </c>
      <c r="E1956" s="100" t="s">
        <v>2858</v>
      </c>
      <c r="F1956" s="100" t="s">
        <v>2858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4077</v>
      </c>
      <c r="L1956" s="97"/>
      <c r="M1956" s="102" t="s">
        <v>2859</v>
      </c>
      <c r="N1956" s="102"/>
      <c r="O1956"/>
      <c r="P1956" t="str">
        <f t="shared" si="513"/>
        <v/>
      </c>
      <c r="Q1956" t="str">
        <f>IF(ISNA(VLOOKUP(AC1956,#REF!,1)),"//","")</f>
        <v/>
      </c>
      <c r="R1956"/>
      <c r="S1956" s="43">
        <f t="shared" si="536"/>
        <v>616</v>
      </c>
      <c r="T1956" s="92" t="s">
        <v>2921</v>
      </c>
      <c r="U1956" s="70" t="s">
        <v>2431</v>
      </c>
      <c r="V1956" s="70" t="s">
        <v>2431</v>
      </c>
      <c r="W1956" s="44" t="str">
        <f t="shared" si="550"/>
        <v/>
      </c>
      <c r="X1956" s="25" t="str">
        <f t="shared" si="551"/>
        <v/>
      </c>
      <c r="Y1956" s="1">
        <f t="shared" si="552"/>
        <v>1907</v>
      </c>
      <c r="Z1956" t="str">
        <f t="shared" si="553"/>
        <v>MNU_XXEQ</v>
      </c>
      <c r="AA1956" s="158" t="str">
        <f>IF(ISNA(VLOOKUP(X1956,Sheet2!J:J,1,0)),"//","")</f>
        <v/>
      </c>
      <c r="AC1956" s="108" t="str">
        <f t="shared" si="554"/>
        <v/>
      </c>
      <c r="AD1956" t="b">
        <f t="shared" si="555"/>
        <v>1</v>
      </c>
    </row>
    <row r="1957" spans="1:30">
      <c r="A1957" s="56">
        <f t="shared" si="560"/>
        <v>1957</v>
      </c>
      <c r="B1957" s="55">
        <f t="shared" si="561"/>
        <v>1908</v>
      </c>
      <c r="C1957" s="97" t="s">
        <v>3964</v>
      </c>
      <c r="D1957" s="97" t="s">
        <v>7</v>
      </c>
      <c r="E1957" s="228" t="s">
        <v>533</v>
      </c>
      <c r="F1957" s="100" t="s">
        <v>2714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4241</v>
      </c>
      <c r="L1957" s="97"/>
      <c r="M1957" s="102" t="s">
        <v>2715</v>
      </c>
      <c r="N1957" s="102"/>
      <c r="O1957"/>
      <c r="P1957" t="str">
        <f t="shared" si="513"/>
        <v>NOT EQUAL</v>
      </c>
      <c r="Q1957" t="str">
        <f>IF(ISNA(VLOOKUP(AC1957,#REF!,1)),"//","")</f>
        <v/>
      </c>
      <c r="R1957"/>
      <c r="S1957" s="43">
        <f t="shared" si="536"/>
        <v>616</v>
      </c>
      <c r="T1957" s="92" t="s">
        <v>2942</v>
      </c>
      <c r="U1957" s="70" t="s">
        <v>2431</v>
      </c>
      <c r="V1957" s="70" t="s">
        <v>2431</v>
      </c>
      <c r="W1957" s="44" t="str">
        <f t="shared" si="550"/>
        <v/>
      </c>
      <c r="X1957" s="25" t="str">
        <f t="shared" si="551"/>
        <v/>
      </c>
      <c r="Y1957" s="1">
        <f t="shared" si="552"/>
        <v>1908</v>
      </c>
      <c r="Z1957" t="str">
        <f t="shared" si="553"/>
        <v>ITM_RNG</v>
      </c>
      <c r="AA1957" s="158" t="str">
        <f>IF(ISNA(VLOOKUP(X1957,Sheet2!J:J,1,0)),"//","")</f>
        <v/>
      </c>
      <c r="AC1957" s="108" t="str">
        <f t="shared" si="554"/>
        <v/>
      </c>
      <c r="AD1957" t="b">
        <f t="shared" si="555"/>
        <v>1</v>
      </c>
    </row>
    <row r="1958" spans="1:30">
      <c r="A1958" s="56">
        <f t="shared" si="560"/>
        <v>1958</v>
      </c>
      <c r="B1958" s="55">
        <f t="shared" si="561"/>
        <v>1909</v>
      </c>
      <c r="C1958" s="97" t="s">
        <v>4061</v>
      </c>
      <c r="D1958" s="97" t="s">
        <v>4305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4077</v>
      </c>
      <c r="L1958" s="101" t="s">
        <v>341</v>
      </c>
      <c r="M1958" s="102" t="s">
        <v>2704</v>
      </c>
      <c r="N1958" s="102"/>
      <c r="O1958"/>
      <c r="P1958" t="str">
        <f t="shared" si="513"/>
        <v>NOT EQUAL</v>
      </c>
      <c r="Q1958" t="str">
        <f>IF(ISNA(VLOOKUP(AC1958,#REF!,1)),"//","")</f>
        <v/>
      </c>
      <c r="R1958"/>
      <c r="S1958" s="43">
        <f t="shared" si="536"/>
        <v>617</v>
      </c>
      <c r="T1958" s="92" t="s">
        <v>2942</v>
      </c>
      <c r="U1958" s="70" t="s">
        <v>2431</v>
      </c>
      <c r="V1958" s="70" t="s">
        <v>2431</v>
      </c>
      <c r="W1958" s="44" t="str">
        <f t="shared" si="550"/>
        <v>"FLAGS.V"</v>
      </c>
      <c r="X1958" s="25" t="str">
        <f t="shared" si="551"/>
        <v>FLAGS.V</v>
      </c>
      <c r="Y1958" s="1">
        <f t="shared" si="552"/>
        <v>1909</v>
      </c>
      <c r="Z1958" t="str">
        <f t="shared" si="553"/>
        <v>ITM_FLGSV</v>
      </c>
      <c r="AA1958" s="158" t="str">
        <f>IF(ISNA(VLOOKUP(X1958,Sheet2!J:J,1,0)),"//","")</f>
        <v>//</v>
      </c>
      <c r="AC1958" s="108" t="str">
        <f t="shared" si="554"/>
        <v>FLAGS.V</v>
      </c>
      <c r="AD1958" t="b">
        <f t="shared" si="555"/>
        <v>1</v>
      </c>
    </row>
    <row r="1959" spans="1:30">
      <c r="A1959" s="56">
        <f t="shared" si="560"/>
        <v>1959</v>
      </c>
      <c r="B1959" s="55">
        <f t="shared" si="561"/>
        <v>1910</v>
      </c>
      <c r="C1959" s="97" t="s">
        <v>3995</v>
      </c>
      <c r="D1959" s="97" t="s">
        <v>2679</v>
      </c>
      <c r="E1959" s="228" t="s">
        <v>533</v>
      </c>
      <c r="F1959" s="98" t="s">
        <v>2681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4077</v>
      </c>
      <c r="L1959" s="97"/>
      <c r="M1959" s="102" t="s">
        <v>2682</v>
      </c>
      <c r="N1959" s="102"/>
      <c r="O1959"/>
      <c r="P1959" t="str">
        <f t="shared" si="513"/>
        <v>NOT EQUAL</v>
      </c>
      <c r="Q1959" t="str">
        <f>IF(ISNA(VLOOKUP(AC1959,#REF!,1)),"//","")</f>
        <v/>
      </c>
      <c r="R1959"/>
      <c r="S1959" s="43">
        <f t="shared" si="536"/>
        <v>618</v>
      </c>
      <c r="T1959" s="92" t="s">
        <v>2940</v>
      </c>
      <c r="U1959" s="70" t="s">
        <v>2823</v>
      </c>
      <c r="V1959" s="70" t="s">
        <v>2431</v>
      </c>
      <c r="W1959" s="44" t="str">
        <f t="shared" si="550"/>
        <v>"CPXI"</v>
      </c>
      <c r="X1959" s="25" t="str">
        <f t="shared" si="551"/>
        <v>CPXI</v>
      </c>
      <c r="Y1959" s="1">
        <f t="shared" si="552"/>
        <v>1910</v>
      </c>
      <c r="Z1959" t="str">
        <f t="shared" si="553"/>
        <v>ITM_CPXI</v>
      </c>
      <c r="AA1959" s="158" t="str">
        <f>IF(ISNA(VLOOKUP(X1959,Sheet2!J:J,1,0)),"//","")</f>
        <v>//</v>
      </c>
      <c r="AC1959" s="108" t="str">
        <f t="shared" si="554"/>
        <v>CPXI</v>
      </c>
      <c r="AD1959" t="b">
        <f t="shared" si="555"/>
        <v>1</v>
      </c>
    </row>
    <row r="1960" spans="1:30">
      <c r="A1960" s="56">
        <f t="shared" si="560"/>
        <v>1960</v>
      </c>
      <c r="B1960" s="55">
        <f t="shared" si="561"/>
        <v>1911</v>
      </c>
      <c r="C1960" s="97" t="s">
        <v>3995</v>
      </c>
      <c r="D1960" s="97" t="s">
        <v>2680</v>
      </c>
      <c r="E1960" s="228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4077</v>
      </c>
      <c r="L1960" s="97"/>
      <c r="M1960" s="102" t="s">
        <v>2683</v>
      </c>
      <c r="N1960" s="102"/>
      <c r="O1960"/>
      <c r="P1960" t="str">
        <f t="shared" si="513"/>
        <v>NOT EQUAL</v>
      </c>
      <c r="Q1960" t="str">
        <f>IF(ISNA(VLOOKUP(AC1960,#REF!,1)),"//","")</f>
        <v/>
      </c>
      <c r="R1960"/>
      <c r="S1960" s="43">
        <f t="shared" si="536"/>
        <v>619</v>
      </c>
      <c r="T1960" s="92" t="s">
        <v>2940</v>
      </c>
      <c r="U1960" s="70" t="s">
        <v>2823</v>
      </c>
      <c r="V1960" s="70" t="s">
        <v>2431</v>
      </c>
      <c r="W1960" s="44" t="str">
        <f t="shared" si="550"/>
        <v>"CPXJ"</v>
      </c>
      <c r="X1960" s="25" t="str">
        <f t="shared" si="551"/>
        <v>CPXJ</v>
      </c>
      <c r="Y1960" s="1">
        <f t="shared" si="552"/>
        <v>1911</v>
      </c>
      <c r="Z1960" t="str">
        <f t="shared" si="553"/>
        <v>ITM_CPXJ</v>
      </c>
      <c r="AA1960" s="158" t="str">
        <f>IF(ISNA(VLOOKUP(X1960,Sheet2!J:J,1,0)),"//","")</f>
        <v>//</v>
      </c>
      <c r="AC1960" s="108" t="str">
        <f t="shared" si="554"/>
        <v>CPXJ</v>
      </c>
      <c r="AD1960" t="b">
        <f t="shared" si="555"/>
        <v>1</v>
      </c>
    </row>
    <row r="1961" spans="1:30">
      <c r="A1961" s="56">
        <f t="shared" si="560"/>
        <v>1961</v>
      </c>
      <c r="B1961" s="55">
        <f t="shared" si="561"/>
        <v>1912</v>
      </c>
      <c r="C1961" s="97" t="s">
        <v>3995</v>
      </c>
      <c r="D1961" s="97" t="s">
        <v>2689</v>
      </c>
      <c r="E1961" s="228" t="s">
        <v>533</v>
      </c>
      <c r="F1961" s="100" t="s">
        <v>2690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4077</v>
      </c>
      <c r="L1961" s="97"/>
      <c r="M1961" s="102" t="s">
        <v>2691</v>
      </c>
      <c r="N1961" s="102"/>
      <c r="O1961"/>
      <c r="P1961" t="str">
        <f t="shared" si="513"/>
        <v>NOT EQUAL</v>
      </c>
      <c r="Q1961" t="str">
        <f>IF(ISNA(VLOOKUP(AC1961,#REF!,1)),"//","")</f>
        <v/>
      </c>
      <c r="R1961"/>
      <c r="S1961" s="43">
        <f t="shared" si="536"/>
        <v>620</v>
      </c>
      <c r="T1961" s="92" t="s">
        <v>2940</v>
      </c>
      <c r="U1961" s="70" t="s">
        <v>2823</v>
      </c>
      <c r="V1961" s="70" t="s">
        <v>2431</v>
      </c>
      <c r="W1961" s="44" t="str">
        <f t="shared" si="550"/>
        <v>"SSIZE4"</v>
      </c>
      <c r="X1961" s="25" t="str">
        <f t="shared" si="551"/>
        <v>SSIZE4</v>
      </c>
      <c r="Y1961" s="1">
        <f t="shared" si="552"/>
        <v>1912</v>
      </c>
      <c r="Z1961" t="str">
        <f t="shared" si="553"/>
        <v>ITM_SSIZE4</v>
      </c>
      <c r="AA1961" s="158" t="str">
        <f>IF(ISNA(VLOOKUP(X1961,Sheet2!J:J,1,0)),"//","")</f>
        <v>//</v>
      </c>
      <c r="AC1961" s="108" t="str">
        <f t="shared" si="554"/>
        <v>SSIZE4</v>
      </c>
      <c r="AD1961" t="b">
        <f t="shared" si="555"/>
        <v>1</v>
      </c>
    </row>
    <row r="1962" spans="1:30">
      <c r="A1962" s="56">
        <f t="shared" si="560"/>
        <v>1962</v>
      </c>
      <c r="B1962" s="55">
        <f t="shared" si="561"/>
        <v>1913</v>
      </c>
      <c r="C1962" s="97" t="s">
        <v>3995</v>
      </c>
      <c r="D1962" s="97" t="s">
        <v>2692</v>
      </c>
      <c r="E1962" s="228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4077</v>
      </c>
      <c r="L1962" s="101"/>
      <c r="M1962" s="102" t="s">
        <v>2693</v>
      </c>
      <c r="N1962" s="102"/>
      <c r="O1962"/>
      <c r="P1962" t="str">
        <f t="shared" si="513"/>
        <v>NOT EQUAL</v>
      </c>
      <c r="Q1962" t="str">
        <f>IF(ISNA(VLOOKUP(AC1962,#REF!,1)),"//","")</f>
        <v/>
      </c>
      <c r="R1962"/>
      <c r="S1962" s="43">
        <f t="shared" si="536"/>
        <v>621</v>
      </c>
      <c r="T1962" s="92" t="s">
        <v>2940</v>
      </c>
      <c r="U1962" s="70" t="s">
        <v>2823</v>
      </c>
      <c r="V1962" s="70" t="s">
        <v>2431</v>
      </c>
      <c r="W1962" s="44" t="str">
        <f t="shared" si="550"/>
        <v>"SSIZE8"</v>
      </c>
      <c r="X1962" s="25" t="str">
        <f t="shared" si="551"/>
        <v>SSIZE8</v>
      </c>
      <c r="Y1962" s="1">
        <f t="shared" si="552"/>
        <v>1913</v>
      </c>
      <c r="Z1962" t="str">
        <f t="shared" si="553"/>
        <v>ITM_SSIZE8</v>
      </c>
      <c r="AA1962" s="158" t="str">
        <f>IF(ISNA(VLOOKUP(X1962,Sheet2!J:J,1,0)),"//","")</f>
        <v>//</v>
      </c>
      <c r="AC1962" s="108" t="str">
        <f t="shared" si="554"/>
        <v>SSIZE8</v>
      </c>
      <c r="AD1962" t="b">
        <f t="shared" si="555"/>
        <v>1</v>
      </c>
    </row>
    <row r="1963" spans="1:30">
      <c r="A1963" s="56">
        <f t="shared" si="560"/>
        <v>1963</v>
      </c>
      <c r="B1963" s="55">
        <f t="shared" si="561"/>
        <v>1914</v>
      </c>
      <c r="C1963" s="97" t="s">
        <v>3995</v>
      </c>
      <c r="D1963" s="97" t="s">
        <v>2716</v>
      </c>
      <c r="E1963" s="228" t="s">
        <v>533</v>
      </c>
      <c r="F1963" s="98" t="s">
        <v>2626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4077</v>
      </c>
      <c r="L1963" s="101"/>
      <c r="M1963" s="102" t="s">
        <v>2718</v>
      </c>
      <c r="N1963" s="102"/>
      <c r="O1963"/>
      <c r="P1963" t="str">
        <f t="shared" si="513"/>
        <v>NOT EQUAL</v>
      </c>
      <c r="Q1963" t="str">
        <f>IF(ISNA(VLOOKUP(AC1963,#REF!,1)),"//","")</f>
        <v/>
      </c>
      <c r="R1963"/>
      <c r="S1963" s="43">
        <f t="shared" si="536"/>
        <v>621</v>
      </c>
      <c r="T1963" s="92" t="s">
        <v>2940</v>
      </c>
      <c r="U1963" s="70" t="s">
        <v>2431</v>
      </c>
      <c r="V1963" s="70" t="s">
        <v>2431</v>
      </c>
      <c r="W1963" s="44" t="str">
        <f t="shared" si="550"/>
        <v/>
      </c>
      <c r="X1963" s="25" t="str">
        <f t="shared" si="551"/>
        <v/>
      </c>
      <c r="Y1963" s="1">
        <f t="shared" si="552"/>
        <v>1914</v>
      </c>
      <c r="Z1963" t="str">
        <f t="shared" si="553"/>
        <v>ITM_CB_SPCRES</v>
      </c>
      <c r="AA1963" s="158" t="str">
        <f>IF(ISNA(VLOOKUP(X1963,Sheet2!J:J,1,0)),"//","")</f>
        <v/>
      </c>
      <c r="AC1963" s="108" t="str">
        <f t="shared" si="554"/>
        <v/>
      </c>
      <c r="AD1963" t="b">
        <f t="shared" si="555"/>
        <v>1</v>
      </c>
    </row>
    <row r="1964" spans="1:30">
      <c r="A1964" s="56">
        <f t="shared" si="560"/>
        <v>1964</v>
      </c>
      <c r="B1964" s="55">
        <f t="shared" si="561"/>
        <v>1915</v>
      </c>
      <c r="C1964" s="97" t="s">
        <v>4027</v>
      </c>
      <c r="D1964" s="97" t="s">
        <v>7</v>
      </c>
      <c r="E1964" s="228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4077</v>
      </c>
      <c r="L1964" s="101" t="s">
        <v>2677</v>
      </c>
      <c r="M1964" s="102" t="s">
        <v>2717</v>
      </c>
      <c r="N1964" s="102"/>
      <c r="O1964"/>
      <c r="P1964" t="str">
        <f t="shared" si="513"/>
        <v>NOT EQUAL</v>
      </c>
      <c r="Q1964" t="str">
        <f>IF(ISNA(VLOOKUP(AC1964,#REF!,1)),"//","")</f>
        <v/>
      </c>
      <c r="R1964"/>
      <c r="S1964" s="43">
        <f t="shared" si="536"/>
        <v>621</v>
      </c>
      <c r="T1964" s="92" t="s">
        <v>2940</v>
      </c>
      <c r="U1964" s="70" t="s">
        <v>2431</v>
      </c>
      <c r="V1964" s="70" t="s">
        <v>2431</v>
      </c>
      <c r="W1964" s="44" t="str">
        <f t="shared" si="550"/>
        <v/>
      </c>
      <c r="X1964" s="25" t="str">
        <f t="shared" si="551"/>
        <v/>
      </c>
      <c r="Y1964" s="1">
        <f t="shared" si="552"/>
        <v>1915</v>
      </c>
      <c r="Z1964" t="str">
        <f t="shared" si="553"/>
        <v>ITM_CFG</v>
      </c>
      <c r="AA1964" s="158" t="str">
        <f>IF(ISNA(VLOOKUP(X1964,Sheet2!J:J,1,0)),"//","")</f>
        <v/>
      </c>
      <c r="AC1964" s="108" t="str">
        <f t="shared" si="554"/>
        <v/>
      </c>
      <c r="AD1964" t="b">
        <f t="shared" si="555"/>
        <v>1</v>
      </c>
    </row>
    <row r="1965" spans="1:30">
      <c r="A1965" s="56">
        <f t="shared" si="560"/>
        <v>1965</v>
      </c>
      <c r="B1965" s="55">
        <f t="shared" si="561"/>
        <v>1916</v>
      </c>
      <c r="C1965" s="97" t="s">
        <v>3995</v>
      </c>
      <c r="D1965" s="97" t="s">
        <v>45</v>
      </c>
      <c r="E1965" s="228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4077</v>
      </c>
      <c r="L1965" s="107" t="s">
        <v>2677</v>
      </c>
      <c r="M1965" s="102" t="s">
        <v>1635</v>
      </c>
      <c r="N1965" s="102"/>
      <c r="O1965"/>
      <c r="P1965" t="str">
        <f t="shared" si="513"/>
        <v>NOT EQUAL</v>
      </c>
      <c r="Q1965" t="str">
        <f>IF(ISNA(VLOOKUP(AC1965,#REF!,1)),"//","")</f>
        <v/>
      </c>
      <c r="R1965"/>
      <c r="S1965" s="43">
        <f t="shared" si="536"/>
        <v>621</v>
      </c>
      <c r="T1965" s="92" t="s">
        <v>2940</v>
      </c>
      <c r="U1965" s="70" t="s">
        <v>2431</v>
      </c>
      <c r="V1965" s="70" t="s">
        <v>2431</v>
      </c>
      <c r="W1965" s="44" t="str">
        <f t="shared" si="550"/>
        <v/>
      </c>
      <c r="X1965" s="25" t="str">
        <f t="shared" si="551"/>
        <v/>
      </c>
      <c r="Y1965" s="1">
        <f t="shared" si="552"/>
        <v>1916</v>
      </c>
      <c r="Z1965" t="str">
        <f t="shared" si="553"/>
        <v>ITM_CLK12</v>
      </c>
      <c r="AA1965" s="158" t="str">
        <f>IF(ISNA(VLOOKUP(X1965,Sheet2!J:J,1,0)),"//","")</f>
        <v/>
      </c>
      <c r="AC1965" s="108" t="str">
        <f t="shared" si="554"/>
        <v/>
      </c>
      <c r="AD1965" t="b">
        <f t="shared" si="555"/>
        <v>1</v>
      </c>
    </row>
    <row r="1966" spans="1:30">
      <c r="A1966" s="56">
        <f t="shared" si="560"/>
        <v>1966</v>
      </c>
      <c r="B1966" s="55">
        <f t="shared" si="561"/>
        <v>1917</v>
      </c>
      <c r="C1966" s="97" t="s">
        <v>3995</v>
      </c>
      <c r="D1966" s="97" t="s">
        <v>47</v>
      </c>
      <c r="E1966" s="228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4077</v>
      </c>
      <c r="L1966" s="107" t="s">
        <v>2677</v>
      </c>
      <c r="M1966" s="102" t="s">
        <v>1636</v>
      </c>
      <c r="N1966" s="102"/>
      <c r="O1966"/>
      <c r="P1966" t="str">
        <f t="shared" si="513"/>
        <v>NOT EQUAL</v>
      </c>
      <c r="Q1966" t="str">
        <f>IF(ISNA(VLOOKUP(AC1966,#REF!,1)),"//","")</f>
        <v/>
      </c>
      <c r="R1966"/>
      <c r="S1966" s="43">
        <f t="shared" si="536"/>
        <v>621</v>
      </c>
      <c r="T1966" s="92" t="s">
        <v>2940</v>
      </c>
      <c r="U1966" s="70" t="s">
        <v>2431</v>
      </c>
      <c r="V1966" s="70" t="s">
        <v>2431</v>
      </c>
      <c r="W1966" s="44" t="str">
        <f t="shared" si="550"/>
        <v/>
      </c>
      <c r="X1966" s="25" t="str">
        <f t="shared" si="551"/>
        <v/>
      </c>
      <c r="Y1966" s="1">
        <f t="shared" si="552"/>
        <v>1917</v>
      </c>
      <c r="Z1966" t="str">
        <f t="shared" si="553"/>
        <v>ITM_CLK24</v>
      </c>
      <c r="AA1966" s="158" t="str">
        <f>IF(ISNA(VLOOKUP(X1966,Sheet2!J:J,1,0)),"//","")</f>
        <v/>
      </c>
      <c r="AC1966" s="108" t="str">
        <f t="shared" si="554"/>
        <v/>
      </c>
      <c r="AD1966" t="b">
        <f t="shared" si="555"/>
        <v>1</v>
      </c>
    </row>
    <row r="1967" spans="1:30">
      <c r="A1967" s="56">
        <f t="shared" si="560"/>
        <v>1967</v>
      </c>
      <c r="B1967" s="55">
        <f t="shared" si="561"/>
        <v>1918</v>
      </c>
      <c r="C1967" s="97" t="s">
        <v>3995</v>
      </c>
      <c r="D1967" s="97" t="s">
        <v>2684</v>
      </c>
      <c r="E1967" s="228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4077</v>
      </c>
      <c r="L1967" s="107"/>
      <c r="M1967" s="102" t="s">
        <v>2685</v>
      </c>
      <c r="N1967" s="102"/>
      <c r="O1967"/>
      <c r="P1967" t="str">
        <f t="shared" ref="P1967:P2004" si="563">IF(E1967=F1967,"","NOT EQUAL")</f>
        <v>NOT EQUAL</v>
      </c>
      <c r="Q1967" t="str">
        <f>IF(ISNA(VLOOKUP(AC1967,#REF!,1)),"//","")</f>
        <v/>
      </c>
      <c r="R1967"/>
      <c r="S1967" s="43">
        <f t="shared" si="536"/>
        <v>621</v>
      </c>
      <c r="T1967" s="92" t="s">
        <v>2940</v>
      </c>
      <c r="U1967" s="70" t="s">
        <v>2431</v>
      </c>
      <c r="V1967" s="70" t="s">
        <v>2431</v>
      </c>
      <c r="W1967" s="44" t="str">
        <f t="shared" si="550"/>
        <v/>
      </c>
      <c r="X1967" s="25" t="str">
        <f t="shared" si="551"/>
        <v/>
      </c>
      <c r="Y1967" s="1">
        <f t="shared" si="552"/>
        <v>1918</v>
      </c>
      <c r="Z1967" t="str">
        <f t="shared" si="553"/>
        <v>ITM_MULTCR</v>
      </c>
      <c r="AA1967" s="158" t="str">
        <f>IF(ISNA(VLOOKUP(X1967,Sheet2!J:J,1,0)),"//","")</f>
        <v/>
      </c>
      <c r="AC1967" s="108" t="str">
        <f t="shared" si="554"/>
        <v/>
      </c>
      <c r="AD1967" t="b">
        <f t="shared" si="555"/>
        <v>1</v>
      </c>
    </row>
    <row r="1968" spans="1:30">
      <c r="A1968" s="56">
        <f t="shared" si="560"/>
        <v>1968</v>
      </c>
      <c r="B1968" s="55">
        <f t="shared" si="561"/>
        <v>1919</v>
      </c>
      <c r="C1968" s="97" t="s">
        <v>3995</v>
      </c>
      <c r="D1968" s="97" t="s">
        <v>2686</v>
      </c>
      <c r="E1968" s="228" t="s">
        <v>533</v>
      </c>
      <c r="F1968" s="98" t="s">
        <v>2687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4077</v>
      </c>
      <c r="L1968" s="101"/>
      <c r="M1968" s="102" t="s">
        <v>2688</v>
      </c>
      <c r="N1968" s="102"/>
      <c r="O1968"/>
      <c r="P1968" t="str">
        <f t="shared" si="563"/>
        <v>NOT EQUAL</v>
      </c>
      <c r="Q1968" t="str">
        <f>IF(ISNA(VLOOKUP(AC1968,#REF!,1)),"//","")</f>
        <v/>
      </c>
      <c r="R1968"/>
      <c r="S1968" s="43">
        <f t="shared" si="536"/>
        <v>621</v>
      </c>
      <c r="T1968" s="92" t="s">
        <v>2940</v>
      </c>
      <c r="U1968" s="70" t="s">
        <v>2431</v>
      </c>
      <c r="V1968" s="70" t="s">
        <v>2431</v>
      </c>
      <c r="W1968" s="44" t="str">
        <f t="shared" si="550"/>
        <v/>
      </c>
      <c r="X1968" s="25" t="str">
        <f t="shared" si="551"/>
        <v/>
      </c>
      <c r="Y1968" s="1">
        <f t="shared" si="552"/>
        <v>1919</v>
      </c>
      <c r="Z1968" t="str">
        <f t="shared" si="553"/>
        <v>ITM_MULTDOT</v>
      </c>
      <c r="AA1968" s="158" t="str">
        <f>IF(ISNA(VLOOKUP(X1968,Sheet2!J:J,1,0)),"//","")</f>
        <v/>
      </c>
      <c r="AC1968" s="108" t="str">
        <f t="shared" si="554"/>
        <v/>
      </c>
      <c r="AD1968" t="b">
        <f t="shared" si="555"/>
        <v>1</v>
      </c>
    </row>
    <row r="1969" spans="1:30">
      <c r="A1969" s="56">
        <f t="shared" si="560"/>
        <v>1969</v>
      </c>
      <c r="B1969" s="55">
        <f t="shared" si="561"/>
        <v>1920</v>
      </c>
      <c r="C1969" s="97" t="s">
        <v>3995</v>
      </c>
      <c r="D1969" s="97" t="s">
        <v>1126</v>
      </c>
      <c r="E1969" s="228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4077</v>
      </c>
      <c r="L1969" s="101" t="s">
        <v>2677</v>
      </c>
      <c r="M1969" s="102" t="s">
        <v>1955</v>
      </c>
      <c r="N1969" s="102"/>
      <c r="O1969"/>
      <c r="P1969" t="str">
        <f t="shared" si="563"/>
        <v>NOT EQUAL</v>
      </c>
      <c r="Q1969" t="str">
        <f>IF(ISNA(VLOOKUP(AC1969,#REF!,1)),"//","")</f>
        <v/>
      </c>
      <c r="R1969"/>
      <c r="S1969" s="43">
        <f t="shared" si="536"/>
        <v>622</v>
      </c>
      <c r="T1969" s="92" t="s">
        <v>2940</v>
      </c>
      <c r="U1969" s="70" t="s">
        <v>2823</v>
      </c>
      <c r="V1969" s="70" t="s">
        <v>2431</v>
      </c>
      <c r="W1969" s="44" t="str">
        <f t="shared" si="550"/>
        <v>"POLAR"</v>
      </c>
      <c r="X1969" s="25" t="str">
        <f t="shared" si="551"/>
        <v>POLAR</v>
      </c>
      <c r="Y1969" s="1">
        <f t="shared" si="552"/>
        <v>1920</v>
      </c>
      <c r="Z1969" t="str">
        <f t="shared" si="553"/>
        <v>ITM_POLAR</v>
      </c>
      <c r="AA1969" s="158" t="str">
        <f>IF(ISNA(VLOOKUP(X1969,Sheet2!J:J,1,0)),"//","")</f>
        <v/>
      </c>
      <c r="AC1969" s="108" t="str">
        <f t="shared" si="554"/>
        <v>POLAR</v>
      </c>
      <c r="AD1969" t="b">
        <f t="shared" si="555"/>
        <v>1</v>
      </c>
    </row>
    <row r="1970" spans="1:30">
      <c r="A1970" s="56">
        <f t="shared" si="560"/>
        <v>1970</v>
      </c>
      <c r="B1970" s="55">
        <f t="shared" si="561"/>
        <v>1921</v>
      </c>
      <c r="C1970" s="97" t="s">
        <v>3995</v>
      </c>
      <c r="D1970" s="97" t="s">
        <v>2706</v>
      </c>
      <c r="E1970" s="228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4077</v>
      </c>
      <c r="L1970" s="107" t="s">
        <v>2677</v>
      </c>
      <c r="M1970" s="102" t="s">
        <v>1984</v>
      </c>
      <c r="N1970" s="102"/>
      <c r="O1970"/>
      <c r="P1970" t="str">
        <f t="shared" si="563"/>
        <v>NOT EQUAL</v>
      </c>
      <c r="Q1970" t="str">
        <f>IF(ISNA(VLOOKUP(AC1970,#REF!,1)),"//","")</f>
        <v/>
      </c>
      <c r="R1970"/>
      <c r="S1970" s="43">
        <f t="shared" si="536"/>
        <v>622</v>
      </c>
      <c r="T1970" s="92" t="s">
        <v>2940</v>
      </c>
      <c r="U1970" s="70" t="s">
        <v>2431</v>
      </c>
      <c r="V1970" s="70" t="s">
        <v>2431</v>
      </c>
      <c r="W1970" s="44" t="str">
        <f t="shared" si="550"/>
        <v/>
      </c>
      <c r="X1970" s="25" t="str">
        <f t="shared" si="551"/>
        <v/>
      </c>
      <c r="Y1970" s="1">
        <f t="shared" si="552"/>
        <v>1921</v>
      </c>
      <c r="Z1970" t="str">
        <f t="shared" si="553"/>
        <v>ITM_RDXCOM</v>
      </c>
      <c r="AA1970" s="158" t="str">
        <f>IF(ISNA(VLOOKUP(X1970,Sheet2!J:J,1,0)),"//","")</f>
        <v/>
      </c>
      <c r="AC1970" s="108" t="str">
        <f t="shared" si="554"/>
        <v/>
      </c>
      <c r="AD1970" t="b">
        <f t="shared" si="555"/>
        <v>1</v>
      </c>
    </row>
    <row r="1971" spans="1:30">
      <c r="A1971" s="56">
        <f t="shared" si="560"/>
        <v>1971</v>
      </c>
      <c r="B1971" s="55">
        <f t="shared" si="561"/>
        <v>1922</v>
      </c>
      <c r="C1971" s="97" t="s">
        <v>3995</v>
      </c>
      <c r="D1971" s="97" t="s">
        <v>2707</v>
      </c>
      <c r="E1971" s="228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4077</v>
      </c>
      <c r="L1971" s="107" t="s">
        <v>2677</v>
      </c>
      <c r="M1971" s="102" t="s">
        <v>1985</v>
      </c>
      <c r="N1971" s="102"/>
      <c r="O1971"/>
      <c r="P1971" t="str">
        <f t="shared" si="563"/>
        <v>NOT EQUAL</v>
      </c>
      <c r="Q1971" t="str">
        <f>IF(ISNA(VLOOKUP(AC1971,#REF!,1)),"//","")</f>
        <v/>
      </c>
      <c r="R1971"/>
      <c r="S1971" s="43">
        <f t="shared" si="536"/>
        <v>622</v>
      </c>
      <c r="T1971" s="92" t="s">
        <v>2940</v>
      </c>
      <c r="U1971" s="70" t="s">
        <v>2431</v>
      </c>
      <c r="V1971" s="70" t="s">
        <v>2431</v>
      </c>
      <c r="W1971" s="44" t="str">
        <f t="shared" si="550"/>
        <v/>
      </c>
      <c r="X1971" s="25" t="str">
        <f t="shared" si="551"/>
        <v/>
      </c>
      <c r="Y1971" s="1">
        <f t="shared" si="552"/>
        <v>1922</v>
      </c>
      <c r="Z1971" t="str">
        <f t="shared" si="553"/>
        <v>ITM_RDXPER</v>
      </c>
      <c r="AA1971" s="158" t="str">
        <f>IF(ISNA(VLOOKUP(X1971,Sheet2!J:J,1,0)),"//","")</f>
        <v/>
      </c>
      <c r="AC1971" s="108" t="str">
        <f t="shared" si="554"/>
        <v/>
      </c>
      <c r="AD1971" t="b">
        <f t="shared" si="555"/>
        <v>1</v>
      </c>
    </row>
    <row r="1972" spans="1:30">
      <c r="A1972" s="56">
        <f t="shared" si="560"/>
        <v>1972</v>
      </c>
      <c r="B1972" s="55">
        <f t="shared" si="561"/>
        <v>1923</v>
      </c>
      <c r="C1972" s="97" t="s">
        <v>3995</v>
      </c>
      <c r="D1972" s="97" t="s">
        <v>1127</v>
      </c>
      <c r="E1972" s="228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4077</v>
      </c>
      <c r="L1972" s="107" t="s">
        <v>2677</v>
      </c>
      <c r="M1972" s="102" t="s">
        <v>1990</v>
      </c>
      <c r="N1972" s="102"/>
      <c r="O1972"/>
      <c r="P1972" t="str">
        <f t="shared" si="563"/>
        <v>NOT EQUAL</v>
      </c>
      <c r="Q1972" t="str">
        <f>IF(ISNA(VLOOKUP(AC1972,#REF!,1)),"//","")</f>
        <v/>
      </c>
      <c r="R1972"/>
      <c r="S1972" s="43">
        <f t="shared" si="536"/>
        <v>623</v>
      </c>
      <c r="T1972" s="92" t="s">
        <v>2940</v>
      </c>
      <c r="U1972" s="70" t="s">
        <v>2823</v>
      </c>
      <c r="V1972" s="70" t="s">
        <v>2431</v>
      </c>
      <c r="W1972" s="44" t="str">
        <f t="shared" si="550"/>
        <v>"RECT"</v>
      </c>
      <c r="X1972" s="25" t="str">
        <f t="shared" si="551"/>
        <v>RECT</v>
      </c>
      <c r="Y1972" s="1">
        <f t="shared" si="552"/>
        <v>1923</v>
      </c>
      <c r="Z1972" t="str">
        <f t="shared" si="553"/>
        <v>ITM_RECT</v>
      </c>
      <c r="AA1972" s="158" t="str">
        <f>IF(ISNA(VLOOKUP(X1972,Sheet2!J:J,1,0)),"//","")</f>
        <v/>
      </c>
      <c r="AC1972" s="108" t="str">
        <f t="shared" si="554"/>
        <v>RECT</v>
      </c>
      <c r="AD1972" t="b">
        <f t="shared" si="555"/>
        <v>1</v>
      </c>
    </row>
    <row r="1973" spans="1:30">
      <c r="A1973" s="56">
        <f t="shared" si="560"/>
        <v>1973</v>
      </c>
      <c r="B1973" s="55">
        <f t="shared" si="561"/>
        <v>1924</v>
      </c>
      <c r="C1973" s="97" t="s">
        <v>3995</v>
      </c>
      <c r="D1973" s="97" t="s">
        <v>2708</v>
      </c>
      <c r="E1973" s="228" t="s">
        <v>533</v>
      </c>
      <c r="F1973" s="98" t="s">
        <v>2710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4077</v>
      </c>
      <c r="L1973" s="107" t="s">
        <v>2677</v>
      </c>
      <c r="M1973" s="102" t="s">
        <v>2712</v>
      </c>
      <c r="N1973" s="102"/>
      <c r="O1973"/>
      <c r="P1973" t="str">
        <f t="shared" si="563"/>
        <v>NOT EQUAL</v>
      </c>
      <c r="Q1973" t="str">
        <f>IF(ISNA(VLOOKUP(AC1973,#REF!,1)),"//","")</f>
        <v/>
      </c>
      <c r="R1973"/>
      <c r="S1973" s="43">
        <f t="shared" si="536"/>
        <v>623</v>
      </c>
      <c r="T1973" s="92" t="s">
        <v>2940</v>
      </c>
      <c r="U1973" s="70" t="s">
        <v>2431</v>
      </c>
      <c r="V1973" s="70" t="s">
        <v>2431</v>
      </c>
      <c r="W1973" s="44" t="str">
        <f t="shared" si="550"/>
        <v/>
      </c>
      <c r="X1973" s="25" t="str">
        <f t="shared" si="551"/>
        <v/>
      </c>
      <c r="Y1973" s="1">
        <f t="shared" si="552"/>
        <v>1924</v>
      </c>
      <c r="Z1973" t="str">
        <f t="shared" si="553"/>
        <v>ITM_SCIOVR</v>
      </c>
      <c r="AA1973" s="158" t="str">
        <f>IF(ISNA(VLOOKUP(X1973,Sheet2!J:J,1,0)),"//","")</f>
        <v/>
      </c>
      <c r="AC1973" s="108" t="str">
        <f t="shared" si="554"/>
        <v/>
      </c>
      <c r="AD1973" t="b">
        <f t="shared" si="555"/>
        <v>1</v>
      </c>
    </row>
    <row r="1974" spans="1:30">
      <c r="A1974" s="56">
        <f t="shared" si="560"/>
        <v>1974</v>
      </c>
      <c r="B1974" s="55">
        <f t="shared" si="561"/>
        <v>1925</v>
      </c>
      <c r="C1974" s="97" t="s">
        <v>3995</v>
      </c>
      <c r="D1974" s="97" t="s">
        <v>2709</v>
      </c>
      <c r="E1974" s="228" t="s">
        <v>533</v>
      </c>
      <c r="F1974" s="98" t="s">
        <v>2711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4077</v>
      </c>
      <c r="L1974" s="107" t="s">
        <v>2677</v>
      </c>
      <c r="M1974" s="102" t="s">
        <v>2713</v>
      </c>
      <c r="N1974" s="102"/>
      <c r="O1974"/>
      <c r="P1974" t="str">
        <f t="shared" si="563"/>
        <v>NOT EQUAL</v>
      </c>
      <c r="Q1974" t="str">
        <f>IF(ISNA(VLOOKUP(AC1974,#REF!,1)),"//","")</f>
        <v/>
      </c>
      <c r="R1974"/>
      <c r="S1974" s="43">
        <f t="shared" si="536"/>
        <v>623</v>
      </c>
      <c r="T1974" s="92" t="s">
        <v>2940</v>
      </c>
      <c r="U1974" s="70" t="s">
        <v>2431</v>
      </c>
      <c r="V1974" s="70" t="s">
        <v>2431</v>
      </c>
      <c r="W1974" s="44" t="str">
        <f t="shared" si="550"/>
        <v/>
      </c>
      <c r="X1974" s="25" t="str">
        <f t="shared" si="551"/>
        <v/>
      </c>
      <c r="Y1974" s="1">
        <f t="shared" si="552"/>
        <v>1925</v>
      </c>
      <c r="Z1974" t="str">
        <f t="shared" si="553"/>
        <v>ITM_ENGOVR</v>
      </c>
      <c r="AA1974" s="158" t="str">
        <f>IF(ISNA(VLOOKUP(X1974,Sheet2!J:J,1,0)),"//","")</f>
        <v/>
      </c>
      <c r="AC1974" s="108" t="str">
        <f t="shared" si="554"/>
        <v/>
      </c>
      <c r="AD1974" t="b">
        <f t="shared" si="555"/>
        <v>1</v>
      </c>
    </row>
    <row r="1975" spans="1:30">
      <c r="A1975" s="56">
        <f t="shared" si="560"/>
        <v>1975</v>
      </c>
      <c r="B1975" s="55">
        <f t="shared" si="561"/>
        <v>1926</v>
      </c>
      <c r="C1975" s="97" t="s">
        <v>4026</v>
      </c>
      <c r="D1975" s="97" t="s">
        <v>2843</v>
      </c>
      <c r="E1975" s="228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4077</v>
      </c>
      <c r="L1975" s="107"/>
      <c r="M1975" s="102" t="s">
        <v>2843</v>
      </c>
      <c r="N1975" s="102"/>
      <c r="O1975"/>
      <c r="P1975" t="str">
        <f t="shared" si="563"/>
        <v>NOT EQUAL</v>
      </c>
      <c r="Q1975" t="str">
        <f>IF(ISNA(VLOOKUP(AC1975,#REF!,1)),"//","")</f>
        <v/>
      </c>
      <c r="R1975"/>
      <c r="S1975" s="43">
        <f t="shared" si="536"/>
        <v>623</v>
      </c>
      <c r="T1975" s="92" t="s">
        <v>2956</v>
      </c>
      <c r="U1975" s="70" t="s">
        <v>2431</v>
      </c>
      <c r="V1975" s="70" t="s">
        <v>2431</v>
      </c>
      <c r="W1975" s="44" t="str">
        <f t="shared" si="550"/>
        <v/>
      </c>
      <c r="X1975" s="25" t="str">
        <f t="shared" si="551"/>
        <v/>
      </c>
      <c r="Y1975" s="1">
        <f t="shared" si="552"/>
        <v>1926</v>
      </c>
      <c r="Z1975" t="str">
        <f t="shared" si="553"/>
        <v>ITM_T_LEFT_ARROW</v>
      </c>
      <c r="AA1975" s="158" t="str">
        <f>IF(ISNA(VLOOKUP(X1975,Sheet2!J:J,1,0)),"//","")</f>
        <v/>
      </c>
      <c r="AC1975" s="108" t="str">
        <f t="shared" si="554"/>
        <v/>
      </c>
      <c r="AD1975" t="b">
        <f t="shared" si="555"/>
        <v>1</v>
      </c>
    </row>
    <row r="1976" spans="1:30">
      <c r="A1976" s="56">
        <f t="shared" si="560"/>
        <v>1976</v>
      </c>
      <c r="B1976" s="55">
        <f t="shared" si="561"/>
        <v>1927</v>
      </c>
      <c r="C1976" s="97" t="s">
        <v>4026</v>
      </c>
      <c r="D1976" s="97" t="s">
        <v>2844</v>
      </c>
      <c r="E1976" s="228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4077</v>
      </c>
      <c r="L1976" s="97"/>
      <c r="M1976" s="102" t="s">
        <v>2844</v>
      </c>
      <c r="N1976" s="102"/>
      <c r="O1976"/>
      <c r="P1976" t="str">
        <f t="shared" si="563"/>
        <v>NOT EQUAL</v>
      </c>
      <c r="Q1976" t="str">
        <f>IF(ISNA(VLOOKUP(AC1976,#REF!,1)),"//","")</f>
        <v/>
      </c>
      <c r="R1976"/>
      <c r="S1976" s="43">
        <f t="shared" si="536"/>
        <v>623</v>
      </c>
      <c r="T1976" s="92" t="s">
        <v>2956</v>
      </c>
      <c r="U1976" s="70" t="s">
        <v>2431</v>
      </c>
      <c r="V1976" s="70" t="s">
        <v>2431</v>
      </c>
      <c r="W1976" s="44" t="str">
        <f t="shared" si="550"/>
        <v/>
      </c>
      <c r="X1976" s="25" t="str">
        <f t="shared" si="551"/>
        <v/>
      </c>
      <c r="Y1976" s="1">
        <f t="shared" si="552"/>
        <v>1927</v>
      </c>
      <c r="Z1976" t="str">
        <f t="shared" si="553"/>
        <v>ITM_T_RIGHT_ARROW</v>
      </c>
      <c r="AA1976" s="158" t="str">
        <f>IF(ISNA(VLOOKUP(X1976,Sheet2!J:J,1,0)),"//","")</f>
        <v/>
      </c>
      <c r="AC1976" s="108" t="str">
        <f t="shared" si="554"/>
        <v/>
      </c>
      <c r="AD1976" t="b">
        <f t="shared" si="555"/>
        <v>1</v>
      </c>
    </row>
    <row r="1977" spans="1:30">
      <c r="A1977" s="56">
        <f t="shared" si="560"/>
        <v>1977</v>
      </c>
      <c r="B1977" s="55">
        <f t="shared" si="561"/>
        <v>1928</v>
      </c>
      <c r="C1977" s="97" t="s">
        <v>4026</v>
      </c>
      <c r="D1977" s="97" t="s">
        <v>2863</v>
      </c>
      <c r="E1977" s="228" t="s">
        <v>533</v>
      </c>
      <c r="F1977" s="100" t="s">
        <v>2865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4077</v>
      </c>
      <c r="L1977" s="97"/>
      <c r="M1977" s="102" t="s">
        <v>2863</v>
      </c>
      <c r="N1977" s="102"/>
      <c r="O1977"/>
      <c r="P1977" t="str">
        <f t="shared" si="563"/>
        <v>NOT EQUAL</v>
      </c>
      <c r="Q1977" t="str">
        <f>IF(ISNA(VLOOKUP(AC1977,#REF!,1)),"//","")</f>
        <v/>
      </c>
      <c r="R1977"/>
      <c r="S1977" s="43">
        <f t="shared" si="536"/>
        <v>623</v>
      </c>
      <c r="T1977" s="92" t="s">
        <v>2956</v>
      </c>
      <c r="U1977" s="70" t="s">
        <v>2431</v>
      </c>
      <c r="V1977" s="70" t="s">
        <v>2431</v>
      </c>
      <c r="W1977" s="44" t="str">
        <f t="shared" si="550"/>
        <v/>
      </c>
      <c r="X1977" s="25" t="str">
        <f t="shared" si="551"/>
        <v/>
      </c>
      <c r="Y1977" s="1">
        <f t="shared" si="552"/>
        <v>1928</v>
      </c>
      <c r="Z1977" t="str">
        <f t="shared" si="553"/>
        <v>ITM_T_LLEFT_ARROW</v>
      </c>
      <c r="AA1977" s="158" t="str">
        <f>IF(ISNA(VLOOKUP(X1977,Sheet2!J:J,1,0)),"//","")</f>
        <v/>
      </c>
      <c r="AC1977" s="108" t="str">
        <f t="shared" si="554"/>
        <v/>
      </c>
      <c r="AD1977" t="b">
        <f t="shared" si="555"/>
        <v>1</v>
      </c>
    </row>
    <row r="1978" spans="1:30">
      <c r="A1978" s="56">
        <f t="shared" si="560"/>
        <v>1978</v>
      </c>
      <c r="B1978" s="55">
        <f t="shared" si="561"/>
        <v>1929</v>
      </c>
      <c r="C1978" s="97" t="s">
        <v>4026</v>
      </c>
      <c r="D1978" s="97" t="s">
        <v>2864</v>
      </c>
      <c r="E1978" s="228" t="s">
        <v>533</v>
      </c>
      <c r="F1978" s="100" t="s">
        <v>2866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4077</v>
      </c>
      <c r="L1978" s="97"/>
      <c r="M1978" s="102" t="s">
        <v>2864</v>
      </c>
      <c r="N1978" s="102"/>
      <c r="O1978"/>
      <c r="P1978" t="str">
        <f t="shared" si="563"/>
        <v>NOT EQUAL</v>
      </c>
      <c r="Q1978" t="str">
        <f>IF(ISNA(VLOOKUP(AC1978,#REF!,1)),"//","")</f>
        <v/>
      </c>
      <c r="R1978"/>
      <c r="S1978" s="43">
        <f t="shared" si="536"/>
        <v>623</v>
      </c>
      <c r="T1978" s="92" t="s">
        <v>2956</v>
      </c>
      <c r="U1978" s="70" t="s">
        <v>2431</v>
      </c>
      <c r="V1978" s="70" t="s">
        <v>2431</v>
      </c>
      <c r="W1978" s="44" t="str">
        <f t="shared" si="550"/>
        <v/>
      </c>
      <c r="X1978" s="25" t="str">
        <f t="shared" si="551"/>
        <v/>
      </c>
      <c r="Y1978" s="1">
        <f t="shared" si="552"/>
        <v>1929</v>
      </c>
      <c r="Z1978" t="str">
        <f t="shared" si="553"/>
        <v>ITM_T_RRIGHT_ARROW</v>
      </c>
      <c r="AA1978" s="158" t="str">
        <f>IF(ISNA(VLOOKUP(X1978,Sheet2!J:J,1,0)),"//","")</f>
        <v/>
      </c>
      <c r="AC1978" s="108" t="str">
        <f t="shared" si="554"/>
        <v/>
      </c>
      <c r="AD1978" t="b">
        <f t="shared" si="555"/>
        <v>1</v>
      </c>
    </row>
    <row r="1979" spans="1:30">
      <c r="A1979" s="56">
        <f t="shared" si="560"/>
        <v>1979</v>
      </c>
      <c r="B1979" s="55">
        <f t="shared" si="561"/>
        <v>1930</v>
      </c>
      <c r="C1979" s="97" t="s">
        <v>4028</v>
      </c>
      <c r="D1979" s="97" t="s">
        <v>7</v>
      </c>
      <c r="E1979" s="228" t="s">
        <v>533</v>
      </c>
      <c r="F1979" s="100" t="s">
        <v>2861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4077</v>
      </c>
      <c r="L1979" s="97"/>
      <c r="M1979" s="102" t="s">
        <v>2862</v>
      </c>
      <c r="N1979" s="102"/>
      <c r="O1979"/>
      <c r="P1979" t="str">
        <f t="shared" si="563"/>
        <v>NOT EQUAL</v>
      </c>
      <c r="Q1979" t="str">
        <f>IF(ISNA(VLOOKUP(AC1979,#REF!,1)),"//","")</f>
        <v/>
      </c>
      <c r="R1979"/>
      <c r="S1979" s="43">
        <f t="shared" si="536"/>
        <v>623</v>
      </c>
      <c r="T1979" s="92" t="s">
        <v>2956</v>
      </c>
      <c r="U1979" s="70" t="s">
        <v>2431</v>
      </c>
      <c r="V1979" s="70" t="s">
        <v>2431</v>
      </c>
      <c r="W1979" s="44" t="str">
        <f t="shared" si="550"/>
        <v/>
      </c>
      <c r="X1979" s="25" t="str">
        <f t="shared" si="551"/>
        <v/>
      </c>
      <c r="Y1979" s="1">
        <f t="shared" si="552"/>
        <v>1930</v>
      </c>
      <c r="Z1979" t="str">
        <f t="shared" si="553"/>
        <v>ITM_XNEW</v>
      </c>
      <c r="AA1979" s="158" t="str">
        <f>IF(ISNA(VLOOKUP(X1979,Sheet2!J:J,1,0)),"//","")</f>
        <v/>
      </c>
      <c r="AC1979" s="108" t="str">
        <f t="shared" si="554"/>
        <v/>
      </c>
      <c r="AD1979" t="b">
        <f t="shared" si="555"/>
        <v>1</v>
      </c>
    </row>
    <row r="1980" spans="1:30">
      <c r="A1980" s="56">
        <f t="shared" si="560"/>
        <v>1980</v>
      </c>
      <c r="B1980" s="55">
        <f t="shared" si="561"/>
        <v>1931</v>
      </c>
      <c r="C1980" s="97" t="s">
        <v>4029</v>
      </c>
      <c r="D1980" s="97" t="s">
        <v>7</v>
      </c>
      <c r="E1980" s="231" t="s">
        <v>2854</v>
      </c>
      <c r="F1980" s="100" t="s">
        <v>2854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4077</v>
      </c>
      <c r="L1980" s="97"/>
      <c r="M1980" s="102" t="s">
        <v>2856</v>
      </c>
      <c r="N1980" s="102"/>
      <c r="O1980"/>
      <c r="P1980" t="str">
        <f t="shared" si="563"/>
        <v/>
      </c>
      <c r="Q1980" t="str">
        <f>IF(ISNA(VLOOKUP(AC1980,#REF!,1)),"//","")</f>
        <v/>
      </c>
      <c r="R1980"/>
      <c r="S1980" s="43">
        <f t="shared" si="536"/>
        <v>623</v>
      </c>
      <c r="T1980" s="92" t="s">
        <v>2956</v>
      </c>
      <c r="U1980" s="70" t="s">
        <v>2431</v>
      </c>
      <c r="V1980" s="70" t="s">
        <v>2431</v>
      </c>
      <c r="W1980" s="44" t="str">
        <f t="shared" si="550"/>
        <v/>
      </c>
      <c r="X1980" s="25" t="str">
        <f t="shared" si="551"/>
        <v/>
      </c>
      <c r="Y1980" s="1">
        <f t="shared" si="552"/>
        <v>1931</v>
      </c>
      <c r="Z1980" t="str">
        <f t="shared" si="553"/>
        <v>ITM_XEDIT</v>
      </c>
      <c r="AA1980" s="158" t="str">
        <f>IF(ISNA(VLOOKUP(X1980,Sheet2!J:J,1,0)),"//","")</f>
        <v/>
      </c>
      <c r="AC1980" s="108" t="str">
        <f t="shared" si="554"/>
        <v/>
      </c>
      <c r="AD1980" t="b">
        <f t="shared" si="555"/>
        <v>1</v>
      </c>
    </row>
    <row r="1981" spans="1:30">
      <c r="A1981" s="56">
        <f t="shared" si="560"/>
        <v>1981</v>
      </c>
      <c r="B1981" s="55">
        <f t="shared" si="561"/>
        <v>1932</v>
      </c>
      <c r="C1981" s="97" t="s">
        <v>4030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4241</v>
      </c>
      <c r="L1981" s="97" t="s">
        <v>2446</v>
      </c>
      <c r="M1981" s="102" t="s">
        <v>2447</v>
      </c>
      <c r="N1981" s="102"/>
      <c r="O1981"/>
      <c r="P1981" t="str">
        <f t="shared" si="563"/>
        <v/>
      </c>
      <c r="Q1981" t="str">
        <f>IF(ISNA(VLOOKUP(AC1981,#REF!,1)),"//","")</f>
        <v/>
      </c>
      <c r="R1981"/>
      <c r="S1981" s="43">
        <f t="shared" si="536"/>
        <v>624</v>
      </c>
      <c r="T1981" s="92" t="s">
        <v>2888</v>
      </c>
      <c r="U1981" s="70" t="s">
        <v>2431</v>
      </c>
      <c r="V1981" s="70" t="s">
        <v>2431</v>
      </c>
      <c r="W1981" s="44" t="str">
        <f t="shared" si="550"/>
        <v>".MS"</v>
      </c>
      <c r="X1981" s="25" t="str">
        <f t="shared" si="551"/>
        <v>.MS</v>
      </c>
      <c r="Y1981" s="1">
        <f t="shared" si="552"/>
        <v>1932</v>
      </c>
      <c r="Z1981" t="str">
        <f t="shared" si="553"/>
        <v>ITM_ms</v>
      </c>
      <c r="AA1981" s="158" t="str">
        <f>IF(ISNA(VLOOKUP(X1981,Sheet2!J:J,1,0)),"//","")</f>
        <v>//</v>
      </c>
      <c r="AC1981" s="108" t="str">
        <f t="shared" si="554"/>
        <v>.MS</v>
      </c>
      <c r="AD1981" t="b">
        <f t="shared" si="555"/>
        <v>1</v>
      </c>
    </row>
    <row r="1982" spans="1:30">
      <c r="A1982" s="56">
        <f t="shared" si="560"/>
        <v>1982</v>
      </c>
      <c r="B1982" s="55">
        <f t="shared" si="561"/>
        <v>1933</v>
      </c>
      <c r="C1982" s="97" t="s">
        <v>4031</v>
      </c>
      <c r="D1982" s="97" t="s">
        <v>4749</v>
      </c>
      <c r="E1982" s="98" t="s">
        <v>2896</v>
      </c>
      <c r="F1982" s="98" t="s">
        <v>2896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4241</v>
      </c>
      <c r="L1982" s="97"/>
      <c r="M1982" s="102" t="s">
        <v>2875</v>
      </c>
      <c r="N1982" s="102"/>
      <c r="O1982"/>
      <c r="P1982" t="str">
        <f t="shared" si="563"/>
        <v/>
      </c>
      <c r="Q1982" t="str">
        <f>IF(ISNA(VLOOKUP(AC1982,#REF!,1)),"//","")</f>
        <v/>
      </c>
      <c r="R1982"/>
      <c r="S1982" s="43">
        <f t="shared" si="536"/>
        <v>625</v>
      </c>
      <c r="T1982" s="92" t="s">
        <v>2888</v>
      </c>
      <c r="U1982" s="70" t="s">
        <v>2823</v>
      </c>
      <c r="V1982" s="70" t="s">
        <v>2903</v>
      </c>
      <c r="W1982" s="44" t="str">
        <f t="shared" si="550"/>
        <v>STD_RIGHT_DOUBLE_ANGLE "DEG"</v>
      </c>
      <c r="X1982" s="25" t="str">
        <f t="shared" si="551"/>
        <v>&gt;&gt;DEG</v>
      </c>
      <c r="Y1982" s="1">
        <f t="shared" si="552"/>
        <v>1933</v>
      </c>
      <c r="Z1982" t="str">
        <f t="shared" si="553"/>
        <v>ITM_DEG2</v>
      </c>
      <c r="AA1982" s="158" t="str">
        <f>IF(ISNA(VLOOKUP(X1982,Sheet2!J:J,1,0)),"//","")</f>
        <v>//</v>
      </c>
      <c r="AC1982" s="108" t="str">
        <f t="shared" si="554"/>
        <v>&gt;&gt;DEG</v>
      </c>
      <c r="AD1982" t="b">
        <f t="shared" si="555"/>
        <v>1</v>
      </c>
    </row>
    <row r="1983" spans="1:30">
      <c r="A1983" s="56">
        <f t="shared" si="560"/>
        <v>1983</v>
      </c>
      <c r="B1983" s="55">
        <f t="shared" si="561"/>
        <v>1934</v>
      </c>
      <c r="C1983" s="97" t="s">
        <v>4031</v>
      </c>
      <c r="D1983" s="83" t="s">
        <v>4808</v>
      </c>
      <c r="E1983" s="98" t="s">
        <v>2897</v>
      </c>
      <c r="F1983" s="218" t="s">
        <v>2897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4241</v>
      </c>
      <c r="L1983" s="97"/>
      <c r="M1983" s="102" t="s">
        <v>2877</v>
      </c>
      <c r="N1983" s="102"/>
      <c r="O1983"/>
      <c r="P1983" t="str">
        <f t="shared" si="563"/>
        <v/>
      </c>
      <c r="Q1983" t="str">
        <f>IF(ISNA(VLOOKUP(AC1983,#REF!,1)),"//","")</f>
        <v/>
      </c>
      <c r="R1983"/>
      <c r="S1983" s="43">
        <f t="shared" si="536"/>
        <v>626</v>
      </c>
      <c r="T1983" s="92" t="s">
        <v>2888</v>
      </c>
      <c r="U1983" s="70" t="s">
        <v>2823</v>
      </c>
      <c r="V1983" s="70" t="s">
        <v>2904</v>
      </c>
      <c r="W1983" s="44" t="str">
        <f t="shared" si="550"/>
        <v>STD_RIGHT_DOUBLE_ANGLE "D.MS"</v>
      </c>
      <c r="X1983" s="25" t="str">
        <f t="shared" si="551"/>
        <v>&gt;&gt;D.MS</v>
      </c>
      <c r="Y1983" s="1">
        <f t="shared" si="552"/>
        <v>1934</v>
      </c>
      <c r="Z1983" t="str">
        <f t="shared" si="553"/>
        <v>ITM_DMS2</v>
      </c>
      <c r="AA1983" s="158" t="str">
        <f>IF(ISNA(VLOOKUP(X1983,Sheet2!J:J,1,0)),"//","")</f>
        <v>//</v>
      </c>
      <c r="AC1983" s="108" t="str">
        <f t="shared" si="554"/>
        <v>&gt;&gt;D.MS</v>
      </c>
      <c r="AD1983" t="b">
        <f t="shared" si="555"/>
        <v>1</v>
      </c>
    </row>
    <row r="1984" spans="1:30">
      <c r="A1984" s="56">
        <f t="shared" si="560"/>
        <v>1984</v>
      </c>
      <c r="B1984" s="55">
        <f t="shared" si="561"/>
        <v>1935</v>
      </c>
      <c r="C1984" s="97" t="s">
        <v>4031</v>
      </c>
      <c r="D1984" s="97" t="s">
        <v>4751</v>
      </c>
      <c r="E1984" s="98" t="s">
        <v>2898</v>
      </c>
      <c r="F1984" s="98" t="s">
        <v>2898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4241</v>
      </c>
      <c r="L1984" s="97"/>
      <c r="M1984" s="102" t="s">
        <v>2880</v>
      </c>
      <c r="N1984" s="102"/>
      <c r="O1984"/>
      <c r="P1984" t="str">
        <f t="shared" si="563"/>
        <v/>
      </c>
      <c r="Q1984" t="str">
        <f>IF(ISNA(VLOOKUP(AC1984,#REF!,1)),"//","")</f>
        <v/>
      </c>
      <c r="R1984"/>
      <c r="S1984" s="43">
        <f t="shared" si="536"/>
        <v>627</v>
      </c>
      <c r="T1984" s="92" t="s">
        <v>2888</v>
      </c>
      <c r="U1984" s="70" t="s">
        <v>2823</v>
      </c>
      <c r="V1984" s="70" t="s">
        <v>2905</v>
      </c>
      <c r="W1984" s="44" t="str">
        <f t="shared" si="550"/>
        <v>STD_RIGHT_DOUBLE_ANGLE "GRAD"</v>
      </c>
      <c r="X1984" s="25" t="str">
        <f t="shared" si="551"/>
        <v>&gt;&gt;GRAD</v>
      </c>
      <c r="Y1984" s="1">
        <f t="shared" si="552"/>
        <v>1935</v>
      </c>
      <c r="Z1984" t="str">
        <f t="shared" si="553"/>
        <v>ITM_GRAD2</v>
      </c>
      <c r="AA1984" s="158" t="str">
        <f>IF(ISNA(VLOOKUP(X1984,Sheet2!J:J,1,0)),"//","")</f>
        <v>//</v>
      </c>
      <c r="AC1984" s="108" t="str">
        <f t="shared" si="554"/>
        <v>&gt;&gt;GRAD</v>
      </c>
      <c r="AD1984" t="b">
        <f t="shared" si="555"/>
        <v>1</v>
      </c>
    </row>
    <row r="1985" spans="1:30">
      <c r="A1985" s="56">
        <f t="shared" si="560"/>
        <v>1985</v>
      </c>
      <c r="B1985" s="55">
        <f t="shared" si="561"/>
        <v>1936</v>
      </c>
      <c r="C1985" s="97" t="s">
        <v>4031</v>
      </c>
      <c r="D1985" s="97" t="s">
        <v>4752</v>
      </c>
      <c r="E1985" s="98" t="s">
        <v>2899</v>
      </c>
      <c r="F1985" s="98" t="s">
        <v>2899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4241</v>
      </c>
      <c r="L1985" s="97"/>
      <c r="M1985" s="102" t="s">
        <v>2876</v>
      </c>
      <c r="N1985" s="102"/>
      <c r="O1985"/>
      <c r="P1985" t="str">
        <f t="shared" si="563"/>
        <v/>
      </c>
      <c r="Q1985" t="str">
        <f>IF(ISNA(VLOOKUP(AC1985,#REF!,1)),"//","")</f>
        <v/>
      </c>
      <c r="R1985"/>
      <c r="S1985" s="43">
        <f t="shared" si="536"/>
        <v>628</v>
      </c>
      <c r="T1985" s="92" t="s">
        <v>2888</v>
      </c>
      <c r="U1985" s="70" t="s">
        <v>2823</v>
      </c>
      <c r="V1985" s="70" t="s">
        <v>2908</v>
      </c>
      <c r="W1985" s="44" t="str">
        <f t="shared" si="550"/>
        <v>STD_RIGHT_DOUBLE_ANGLE "MUL" STD_PI</v>
      </c>
      <c r="X1985" s="25" t="str">
        <f t="shared" si="551"/>
        <v>&gt;&gt;MULPI</v>
      </c>
      <c r="Y1985" s="1">
        <f t="shared" si="552"/>
        <v>1936</v>
      </c>
      <c r="Z1985" t="str">
        <f t="shared" si="553"/>
        <v>ITM_MULPI2</v>
      </c>
      <c r="AA1985" s="158" t="str">
        <f>IF(ISNA(VLOOKUP(X1985,Sheet2!J:J,1,0)),"//","")</f>
        <v>//</v>
      </c>
      <c r="AC1985" s="108" t="str">
        <f t="shared" si="554"/>
        <v>&gt;&gt;MULPI</v>
      </c>
      <c r="AD1985" t="b">
        <f t="shared" si="555"/>
        <v>1</v>
      </c>
    </row>
    <row r="1986" spans="1:30">
      <c r="A1986" s="56">
        <f t="shared" si="560"/>
        <v>1986</v>
      </c>
      <c r="B1986" s="55">
        <f t="shared" si="561"/>
        <v>1937</v>
      </c>
      <c r="C1986" s="97" t="s">
        <v>4031</v>
      </c>
      <c r="D1986" s="97" t="s">
        <v>4750</v>
      </c>
      <c r="E1986" s="98" t="s">
        <v>2900</v>
      </c>
      <c r="F1986" s="98" t="s">
        <v>2900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4241</v>
      </c>
      <c r="L1986" s="97"/>
      <c r="M1986" s="102" t="s">
        <v>2878</v>
      </c>
      <c r="N1986" s="102"/>
      <c r="O1986"/>
      <c r="P1986" t="str">
        <f t="shared" si="563"/>
        <v/>
      </c>
      <c r="Q1986" t="str">
        <f>IF(ISNA(VLOOKUP(AC1986,#REF!,1)),"//","")</f>
        <v/>
      </c>
      <c r="R1986"/>
      <c r="S1986" s="43">
        <f t="shared" si="536"/>
        <v>629</v>
      </c>
      <c r="T1986" s="92" t="s">
        <v>2888</v>
      </c>
      <c r="U1986" s="70" t="s">
        <v>2823</v>
      </c>
      <c r="V1986" s="70" t="s">
        <v>2906</v>
      </c>
      <c r="W1986" s="44" t="str">
        <f t="shared" si="550"/>
        <v>STD_RIGHT_DOUBLE_ANGLE "RAD"</v>
      </c>
      <c r="X1986" s="25" t="str">
        <f t="shared" si="551"/>
        <v>&gt;&gt;RAD</v>
      </c>
      <c r="Y1986" s="1">
        <f t="shared" si="552"/>
        <v>1937</v>
      </c>
      <c r="Z1986" t="str">
        <f t="shared" si="553"/>
        <v>ITM_RAD2</v>
      </c>
      <c r="AA1986" s="158" t="str">
        <f>IF(ISNA(VLOOKUP(X1986,Sheet2!J:J,1,0)),"//","")</f>
        <v>//</v>
      </c>
      <c r="AC1986" s="108" t="str">
        <f t="shared" si="554"/>
        <v>&gt;&gt;RAD</v>
      </c>
      <c r="AD1986" t="b">
        <f t="shared" si="555"/>
        <v>1</v>
      </c>
    </row>
    <row r="1987" spans="1:30">
      <c r="A1987" s="56">
        <f t="shared" si="560"/>
        <v>1987</v>
      </c>
      <c r="B1987" s="55">
        <f t="shared" si="561"/>
        <v>1938</v>
      </c>
      <c r="C1987" s="97" t="s">
        <v>4031</v>
      </c>
      <c r="D1987" s="97" t="s">
        <v>4563</v>
      </c>
      <c r="E1987" s="98" t="s">
        <v>2901</v>
      </c>
      <c r="F1987" s="98" t="s">
        <v>2902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4241</v>
      </c>
      <c r="L1987" s="97"/>
      <c r="M1987" s="102" t="s">
        <v>2879</v>
      </c>
      <c r="N1987" s="102"/>
      <c r="O1987"/>
      <c r="P1987" t="str">
        <f t="shared" si="563"/>
        <v/>
      </c>
      <c r="Q1987" t="str">
        <f>IF(ISNA(VLOOKUP(AC1987,#REF!,1)),"//","")</f>
        <v/>
      </c>
      <c r="R1987"/>
      <c r="S1987" s="43">
        <f t="shared" si="536"/>
        <v>630</v>
      </c>
      <c r="T1987" s="92" t="s">
        <v>2888</v>
      </c>
      <c r="U1987" s="70" t="s">
        <v>2823</v>
      </c>
      <c r="V1987" s="70" t="s">
        <v>2907</v>
      </c>
      <c r="W1987" s="44" t="str">
        <f t="shared" ref="W1987:W2050" si="564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65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66">B1987</f>
        <v>1938</v>
      </c>
      <c r="Z1987" t="str">
        <f t="shared" ref="Z1987:Z2050" si="567">M1987</f>
        <v>ITM_HMS2</v>
      </c>
      <c r="AA1987" s="158" t="str">
        <f>IF(ISNA(VLOOKUP(X1987,Sheet2!J:J,1,0)),"//","")</f>
        <v>//</v>
      </c>
      <c r="AC1987" s="108" t="str">
        <f t="shared" ref="AC1987:AC2050" si="568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69">X1987=AC1987</f>
        <v>1</v>
      </c>
    </row>
    <row r="1988" spans="1:30">
      <c r="A1988" s="56">
        <f t="shared" si="560"/>
        <v>1988</v>
      </c>
      <c r="B1988" s="55">
        <f t="shared" si="561"/>
        <v>1939</v>
      </c>
      <c r="C1988" s="97" t="s">
        <v>4032</v>
      </c>
      <c r="D1988" s="97" t="s">
        <v>1094</v>
      </c>
      <c r="E1988" s="98" t="s">
        <v>533</v>
      </c>
      <c r="F1988" s="98" t="s">
        <v>4811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4077</v>
      </c>
      <c r="L1988" s="97" t="s">
        <v>1556</v>
      </c>
      <c r="M1988" s="102" t="s">
        <v>3677</v>
      </c>
      <c r="N1988" s="102"/>
      <c r="O1988"/>
      <c r="P1988" t="str">
        <f t="shared" si="563"/>
        <v>NOT EQUAL</v>
      </c>
      <c r="Q1988" t="str">
        <f>IF(ISNA(VLOOKUP(AC1988,#REF!,1)),"//","")</f>
        <v/>
      </c>
      <c r="R1988"/>
      <c r="S1988" s="43">
        <f t="shared" si="536"/>
        <v>630</v>
      </c>
      <c r="T1988" s="92"/>
      <c r="U1988" s="70"/>
      <c r="V1988" s="70"/>
      <c r="W1988" s="44" t="str">
        <f t="shared" si="564"/>
        <v/>
      </c>
      <c r="X1988" s="25" t="str">
        <f t="shared" si="565"/>
        <v/>
      </c>
      <c r="Y1988" s="1">
        <f t="shared" si="566"/>
        <v>1939</v>
      </c>
      <c r="Z1988" t="str">
        <f t="shared" si="567"/>
        <v>USER_PRIM00U</v>
      </c>
      <c r="AA1988" s="158" t="str">
        <f>IF(ISNA(VLOOKUP(X1988,Sheet2!J:J,1,0)),"//","")</f>
        <v/>
      </c>
      <c r="AC1988" s="108" t="str">
        <f t="shared" si="568"/>
        <v/>
      </c>
      <c r="AD1988" t="b">
        <f t="shared" si="569"/>
        <v>1</v>
      </c>
    </row>
    <row r="1989" spans="1:30">
      <c r="A1989" s="56">
        <f t="shared" si="560"/>
        <v>1989</v>
      </c>
      <c r="B1989" s="55">
        <f t="shared" si="561"/>
        <v>1940</v>
      </c>
      <c r="C1989" s="97" t="s">
        <v>4033</v>
      </c>
      <c r="D1989" s="97" t="s">
        <v>1094</v>
      </c>
      <c r="E1989" s="98" t="s">
        <v>533</v>
      </c>
      <c r="F1989" s="98" t="s">
        <v>4817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4077</v>
      </c>
      <c r="L1989" s="97" t="s">
        <v>1556</v>
      </c>
      <c r="M1989" s="102" t="s">
        <v>3678</v>
      </c>
      <c r="N1989" s="102"/>
      <c r="O1989"/>
      <c r="P1989" t="str">
        <f t="shared" si="563"/>
        <v>NOT EQUAL</v>
      </c>
      <c r="Q1989" t="str">
        <f>IF(ISNA(VLOOKUP(AC1989,#REF!,1)),"//","")</f>
        <v/>
      </c>
      <c r="R1989"/>
      <c r="S1989" s="43">
        <f t="shared" si="536"/>
        <v>630</v>
      </c>
      <c r="T1989" s="92"/>
      <c r="U1989" s="70"/>
      <c r="V1989" s="70"/>
      <c r="W1989" s="44" t="str">
        <f t="shared" si="564"/>
        <v/>
      </c>
      <c r="X1989" s="25" t="str">
        <f t="shared" si="565"/>
        <v/>
      </c>
      <c r="Y1989" s="1">
        <f t="shared" si="566"/>
        <v>1940</v>
      </c>
      <c r="Z1989" t="str">
        <f t="shared" si="567"/>
        <v>USER_SFTf00U</v>
      </c>
      <c r="AA1989" s="158" t="str">
        <f>IF(ISNA(VLOOKUP(X1989,Sheet2!J:J,1,0)),"//","")</f>
        <v/>
      </c>
      <c r="AC1989" s="108" t="str">
        <f t="shared" si="568"/>
        <v/>
      </c>
      <c r="AD1989" t="b">
        <f t="shared" si="569"/>
        <v>1</v>
      </c>
    </row>
    <row r="1990" spans="1:30">
      <c r="A1990" s="56">
        <f t="shared" si="560"/>
        <v>1990</v>
      </c>
      <c r="B1990" s="55">
        <f t="shared" si="561"/>
        <v>1941</v>
      </c>
      <c r="C1990" s="97" t="s">
        <v>4034</v>
      </c>
      <c r="D1990" s="97" t="s">
        <v>1094</v>
      </c>
      <c r="E1990" s="98" t="s">
        <v>533</v>
      </c>
      <c r="F1990" s="98" t="s">
        <v>4818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4077</v>
      </c>
      <c r="L1990" s="97" t="s">
        <v>1556</v>
      </c>
      <c r="M1990" s="102" t="s">
        <v>4068</v>
      </c>
      <c r="N1990" s="102"/>
      <c r="O1990"/>
      <c r="P1990" t="str">
        <f t="shared" si="563"/>
        <v>NOT EQUAL</v>
      </c>
      <c r="Q1990" t="str">
        <f>IF(ISNA(VLOOKUP(AC1990,#REF!,1)),"//","")</f>
        <v/>
      </c>
      <c r="R1990"/>
      <c r="S1990" s="43">
        <f t="shared" si="536"/>
        <v>630</v>
      </c>
      <c r="T1990" s="92"/>
      <c r="U1990" s="70"/>
      <c r="V1990" s="70"/>
      <c r="W1990" s="44" t="str">
        <f t="shared" si="564"/>
        <v/>
      </c>
      <c r="X1990" s="25" t="str">
        <f t="shared" si="565"/>
        <v/>
      </c>
      <c r="Y1990" s="1">
        <f t="shared" si="566"/>
        <v>1941</v>
      </c>
      <c r="Z1990" t="str">
        <f t="shared" si="567"/>
        <v>USER_SFTg00U</v>
      </c>
      <c r="AA1990" s="158" t="str">
        <f>IF(ISNA(VLOOKUP(X1990,Sheet2!J:J,1,0)),"//","")</f>
        <v/>
      </c>
      <c r="AC1990" s="108" t="str">
        <f t="shared" si="568"/>
        <v/>
      </c>
      <c r="AD1990" t="b">
        <f t="shared" si="569"/>
        <v>1</v>
      </c>
    </row>
    <row r="1991" spans="1:30">
      <c r="A1991" s="56">
        <f t="shared" si="560"/>
        <v>1991</v>
      </c>
      <c r="B1991" s="55">
        <f t="shared" si="561"/>
        <v>1942</v>
      </c>
      <c r="C1991" s="97" t="s">
        <v>4032</v>
      </c>
      <c r="D1991" s="97" t="s">
        <v>1095</v>
      </c>
      <c r="E1991" s="98" t="s">
        <v>533</v>
      </c>
      <c r="F1991" s="98" t="s">
        <v>4812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4077</v>
      </c>
      <c r="L1991" s="97" t="s">
        <v>1556</v>
      </c>
      <c r="M1991" s="102" t="s">
        <v>3679</v>
      </c>
      <c r="N1991" s="102"/>
      <c r="O1991"/>
      <c r="P1991" t="str">
        <f t="shared" si="563"/>
        <v>NOT EQUAL</v>
      </c>
      <c r="Q1991" t="str">
        <f>IF(ISNA(VLOOKUP(AC1991,#REF!,1)),"//","")</f>
        <v/>
      </c>
      <c r="R1991"/>
      <c r="S1991" s="43">
        <f t="shared" ref="S1991:S2054" si="570">IF(X1991&lt;&gt;"",S1990+1,S1990)</f>
        <v>630</v>
      </c>
      <c r="T1991" s="92"/>
      <c r="U1991" s="70"/>
      <c r="V1991" s="70"/>
      <c r="W1991" s="44" t="str">
        <f t="shared" si="564"/>
        <v/>
      </c>
      <c r="X1991" s="25" t="str">
        <f t="shared" si="565"/>
        <v/>
      </c>
      <c r="Y1991" s="1">
        <f t="shared" si="566"/>
        <v>1942</v>
      </c>
      <c r="Z1991" t="str">
        <f t="shared" si="567"/>
        <v>USER_PRIM01U</v>
      </c>
      <c r="AA1991" s="158" t="str">
        <f>IF(ISNA(VLOOKUP(X1991,Sheet2!J:J,1,0)),"//","")</f>
        <v/>
      </c>
      <c r="AC1991" s="108" t="str">
        <f t="shared" si="568"/>
        <v/>
      </c>
      <c r="AD1991" t="b">
        <f t="shared" si="569"/>
        <v>1</v>
      </c>
    </row>
    <row r="1992" spans="1:30">
      <c r="A1992" s="56">
        <f t="shared" si="560"/>
        <v>1992</v>
      </c>
      <c r="B1992" s="55">
        <f t="shared" si="561"/>
        <v>1943</v>
      </c>
      <c r="C1992" s="97" t="s">
        <v>4033</v>
      </c>
      <c r="D1992" s="97" t="s">
        <v>1095</v>
      </c>
      <c r="E1992" s="98" t="s">
        <v>533</v>
      </c>
      <c r="F1992" s="98" t="s">
        <v>4819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4077</v>
      </c>
      <c r="L1992" s="97" t="s">
        <v>1556</v>
      </c>
      <c r="M1992" s="102" t="s">
        <v>3680</v>
      </c>
      <c r="N1992" s="102"/>
      <c r="O1992"/>
      <c r="P1992" t="str">
        <f t="shared" si="563"/>
        <v>NOT EQUAL</v>
      </c>
      <c r="Q1992" t="str">
        <f>IF(ISNA(VLOOKUP(AC1992,#REF!,1)),"//","")</f>
        <v/>
      </c>
      <c r="R1992"/>
      <c r="S1992" s="43">
        <f t="shared" si="570"/>
        <v>630</v>
      </c>
      <c r="T1992" s="92"/>
      <c r="U1992" s="70"/>
      <c r="V1992" s="70"/>
      <c r="W1992" s="44" t="str">
        <f t="shared" si="564"/>
        <v/>
      </c>
      <c r="X1992" s="25" t="str">
        <f t="shared" si="565"/>
        <v/>
      </c>
      <c r="Y1992" s="1">
        <f t="shared" si="566"/>
        <v>1943</v>
      </c>
      <c r="Z1992" t="str">
        <f t="shared" si="567"/>
        <v>USER_SFTf01U</v>
      </c>
      <c r="AA1992" s="158" t="str">
        <f>IF(ISNA(VLOOKUP(X1992,Sheet2!J:J,1,0)),"//","")</f>
        <v/>
      </c>
      <c r="AC1992" s="108" t="str">
        <f t="shared" si="568"/>
        <v/>
      </c>
      <c r="AD1992" t="b">
        <f t="shared" si="569"/>
        <v>1</v>
      </c>
    </row>
    <row r="1993" spans="1:30">
      <c r="A1993" s="56">
        <f t="shared" si="560"/>
        <v>1993</v>
      </c>
      <c r="B1993" s="55">
        <f t="shared" si="561"/>
        <v>1944</v>
      </c>
      <c r="C1993" s="97" t="s">
        <v>4034</v>
      </c>
      <c r="D1993" s="97" t="s">
        <v>1095</v>
      </c>
      <c r="E1993" s="98" t="s">
        <v>533</v>
      </c>
      <c r="F1993" s="98" t="s">
        <v>4820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4077</v>
      </c>
      <c r="L1993" s="97" t="s">
        <v>1556</v>
      </c>
      <c r="M1993" s="102" t="s">
        <v>4069</v>
      </c>
      <c r="N1993" s="102"/>
      <c r="O1993"/>
      <c r="P1993" t="str">
        <f t="shared" si="563"/>
        <v>NOT EQUAL</v>
      </c>
      <c r="Q1993" t="str">
        <f>IF(ISNA(VLOOKUP(AC1993,#REF!,1)),"//","")</f>
        <v/>
      </c>
      <c r="R1993"/>
      <c r="S1993" s="43">
        <f t="shared" si="570"/>
        <v>630</v>
      </c>
      <c r="T1993" s="92"/>
      <c r="U1993" s="70"/>
      <c r="V1993" s="70"/>
      <c r="W1993" s="44" t="str">
        <f t="shared" si="564"/>
        <v/>
      </c>
      <c r="X1993" s="25" t="str">
        <f t="shared" si="565"/>
        <v/>
      </c>
      <c r="Y1993" s="1">
        <f t="shared" si="566"/>
        <v>1944</v>
      </c>
      <c r="Z1993" t="str">
        <f t="shared" si="567"/>
        <v>USER_SFTg01U</v>
      </c>
      <c r="AA1993" s="158" t="str">
        <f>IF(ISNA(VLOOKUP(X1993,Sheet2!J:J,1,0)),"//","")</f>
        <v/>
      </c>
      <c r="AC1993" s="108" t="str">
        <f t="shared" si="568"/>
        <v/>
      </c>
      <c r="AD1993" t="b">
        <f t="shared" si="569"/>
        <v>1</v>
      </c>
    </row>
    <row r="1994" spans="1:30">
      <c r="A1994" s="56">
        <f t="shared" si="560"/>
        <v>1994</v>
      </c>
      <c r="B1994" s="55">
        <f t="shared" si="561"/>
        <v>1945</v>
      </c>
      <c r="C1994" s="97" t="s">
        <v>4032</v>
      </c>
      <c r="D1994" s="97" t="s">
        <v>1096</v>
      </c>
      <c r="E1994" s="98" t="s">
        <v>533</v>
      </c>
      <c r="F1994" s="98" t="s">
        <v>4813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4077</v>
      </c>
      <c r="L1994" s="97" t="s">
        <v>1556</v>
      </c>
      <c r="M1994" s="102" t="s">
        <v>3681</v>
      </c>
      <c r="N1994" s="102"/>
      <c r="O1994"/>
      <c r="P1994" t="str">
        <f t="shared" si="563"/>
        <v>NOT EQUAL</v>
      </c>
      <c r="Q1994" t="str">
        <f>IF(ISNA(VLOOKUP(AC1994,#REF!,1)),"//","")</f>
        <v/>
      </c>
      <c r="R1994"/>
      <c r="S1994" s="43">
        <f t="shared" si="570"/>
        <v>630</v>
      </c>
      <c r="T1994" s="92"/>
      <c r="U1994" s="70"/>
      <c r="V1994" s="70"/>
      <c r="W1994" s="44" t="str">
        <f t="shared" si="564"/>
        <v/>
      </c>
      <c r="X1994" s="25" t="str">
        <f t="shared" si="565"/>
        <v/>
      </c>
      <c r="Y1994" s="1">
        <f t="shared" si="566"/>
        <v>1945</v>
      </c>
      <c r="Z1994" t="str">
        <f t="shared" si="567"/>
        <v>USER_PRIM02U</v>
      </c>
      <c r="AA1994" s="158" t="str">
        <f>IF(ISNA(VLOOKUP(X1994,Sheet2!J:J,1,0)),"//","")</f>
        <v/>
      </c>
      <c r="AC1994" s="108" t="str">
        <f t="shared" si="568"/>
        <v/>
      </c>
      <c r="AD1994" t="b">
        <f t="shared" si="569"/>
        <v>1</v>
      </c>
    </row>
    <row r="1995" spans="1:30">
      <c r="A1995" s="56">
        <f t="shared" si="560"/>
        <v>1995</v>
      </c>
      <c r="B1995" s="55">
        <f t="shared" si="561"/>
        <v>1946</v>
      </c>
      <c r="C1995" s="97" t="s">
        <v>4033</v>
      </c>
      <c r="D1995" s="97" t="s">
        <v>1096</v>
      </c>
      <c r="E1995" s="98" t="s">
        <v>533</v>
      </c>
      <c r="F1995" s="98" t="s">
        <v>4821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4077</v>
      </c>
      <c r="L1995" s="97" t="s">
        <v>1556</v>
      </c>
      <c r="M1995" s="102" t="s">
        <v>3682</v>
      </c>
      <c r="N1995" s="102"/>
      <c r="O1995"/>
      <c r="P1995" t="str">
        <f t="shared" si="563"/>
        <v>NOT EQUAL</v>
      </c>
      <c r="Q1995" t="str">
        <f>IF(ISNA(VLOOKUP(AC1995,#REF!,1)),"//","")</f>
        <v/>
      </c>
      <c r="R1995"/>
      <c r="S1995" s="43">
        <f t="shared" si="570"/>
        <v>630</v>
      </c>
      <c r="T1995" s="92"/>
      <c r="U1995" s="70"/>
      <c r="V1995" s="70"/>
      <c r="W1995" s="44" t="str">
        <f t="shared" si="564"/>
        <v/>
      </c>
      <c r="X1995" s="25" t="str">
        <f t="shared" si="565"/>
        <v/>
      </c>
      <c r="Y1995" s="1">
        <f t="shared" si="566"/>
        <v>1946</v>
      </c>
      <c r="Z1995" t="str">
        <f t="shared" si="567"/>
        <v>USER_SFTf02U</v>
      </c>
      <c r="AA1995" s="158" t="str">
        <f>IF(ISNA(VLOOKUP(X1995,Sheet2!J:J,1,0)),"//","")</f>
        <v/>
      </c>
      <c r="AC1995" s="108" t="str">
        <f t="shared" si="568"/>
        <v/>
      </c>
      <c r="AD1995" t="b">
        <f t="shared" si="569"/>
        <v>1</v>
      </c>
    </row>
    <row r="1996" spans="1:30">
      <c r="A1996" s="56">
        <f t="shared" si="560"/>
        <v>1996</v>
      </c>
      <c r="B1996" s="55">
        <f t="shared" si="561"/>
        <v>1947</v>
      </c>
      <c r="C1996" s="97" t="s">
        <v>4034</v>
      </c>
      <c r="D1996" s="97" t="s">
        <v>1096</v>
      </c>
      <c r="E1996" s="98" t="s">
        <v>533</v>
      </c>
      <c r="F1996" s="98" t="s">
        <v>4822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4077</v>
      </c>
      <c r="L1996" s="97" t="s">
        <v>1556</v>
      </c>
      <c r="M1996" s="102" t="s">
        <v>4070</v>
      </c>
      <c r="N1996" s="102"/>
      <c r="O1996"/>
      <c r="P1996" t="str">
        <f t="shared" si="563"/>
        <v>NOT EQUAL</v>
      </c>
      <c r="Q1996" t="str">
        <f>IF(ISNA(VLOOKUP(AC1996,#REF!,1)),"//","")</f>
        <v/>
      </c>
      <c r="R1996"/>
      <c r="S1996" s="43">
        <f t="shared" si="570"/>
        <v>630</v>
      </c>
      <c r="T1996" s="92"/>
      <c r="U1996" s="70"/>
      <c r="V1996" s="70"/>
      <c r="W1996" s="44" t="str">
        <f t="shared" si="564"/>
        <v/>
      </c>
      <c r="X1996" s="25" t="str">
        <f t="shared" si="565"/>
        <v/>
      </c>
      <c r="Y1996" s="1">
        <f t="shared" si="566"/>
        <v>1947</v>
      </c>
      <c r="Z1996" t="str">
        <f t="shared" si="567"/>
        <v>USER_SFTg02U</v>
      </c>
      <c r="AA1996" s="158" t="str">
        <f>IF(ISNA(VLOOKUP(X1996,Sheet2!J:J,1,0)),"//","")</f>
        <v/>
      </c>
      <c r="AC1996" s="108" t="str">
        <f t="shared" si="568"/>
        <v/>
      </c>
      <c r="AD1996" t="b">
        <f t="shared" si="569"/>
        <v>1</v>
      </c>
    </row>
    <row r="1997" spans="1:30">
      <c r="A1997" s="56">
        <f t="shared" si="560"/>
        <v>1997</v>
      </c>
      <c r="B1997" s="55">
        <f t="shared" si="561"/>
        <v>1948</v>
      </c>
      <c r="C1997" s="97" t="s">
        <v>4032</v>
      </c>
      <c r="D1997" s="97" t="s">
        <v>1097</v>
      </c>
      <c r="E1997" s="98" t="s">
        <v>533</v>
      </c>
      <c r="F1997" s="98" t="s">
        <v>4814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4077</v>
      </c>
      <c r="L1997" s="97" t="s">
        <v>1556</v>
      </c>
      <c r="M1997" s="102" t="s">
        <v>3683</v>
      </c>
      <c r="N1997" s="102"/>
      <c r="O1997"/>
      <c r="P1997" t="str">
        <f t="shared" si="563"/>
        <v>NOT EQUAL</v>
      </c>
      <c r="Q1997" t="str">
        <f>IF(ISNA(VLOOKUP(AC1997,#REF!,1)),"//","")</f>
        <v/>
      </c>
      <c r="R1997"/>
      <c r="S1997" s="43">
        <f t="shared" si="570"/>
        <v>630</v>
      </c>
      <c r="T1997" s="92"/>
      <c r="U1997" s="70"/>
      <c r="V1997" s="70"/>
      <c r="W1997" s="44" t="str">
        <f t="shared" si="564"/>
        <v/>
      </c>
      <c r="X1997" s="25" t="str">
        <f t="shared" si="565"/>
        <v/>
      </c>
      <c r="Y1997" s="1">
        <f t="shared" si="566"/>
        <v>1948</v>
      </c>
      <c r="Z1997" t="str">
        <f t="shared" si="567"/>
        <v>USER_PRIM03U</v>
      </c>
      <c r="AA1997" s="158" t="str">
        <f>IF(ISNA(VLOOKUP(X1997,Sheet2!J:J,1,0)),"//","")</f>
        <v/>
      </c>
      <c r="AC1997" s="108" t="str">
        <f t="shared" si="568"/>
        <v/>
      </c>
      <c r="AD1997" t="b">
        <f t="shared" si="569"/>
        <v>1</v>
      </c>
    </row>
    <row r="1998" spans="1:30">
      <c r="A1998" s="56">
        <f t="shared" si="560"/>
        <v>1998</v>
      </c>
      <c r="B1998" s="55">
        <f t="shared" si="561"/>
        <v>1949</v>
      </c>
      <c r="C1998" s="97" t="s">
        <v>4033</v>
      </c>
      <c r="D1998" s="97" t="s">
        <v>1097</v>
      </c>
      <c r="E1998" s="98" t="s">
        <v>533</v>
      </c>
      <c r="F1998" s="98" t="s">
        <v>4823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4077</v>
      </c>
      <c r="L1998" s="97" t="s">
        <v>1556</v>
      </c>
      <c r="M1998" s="102" t="s">
        <v>3684</v>
      </c>
      <c r="N1998" s="102"/>
      <c r="O1998"/>
      <c r="P1998" t="str">
        <f t="shared" si="563"/>
        <v>NOT EQUAL</v>
      </c>
      <c r="Q1998" t="str">
        <f>IF(ISNA(VLOOKUP(AC1998,#REF!,1)),"//","")</f>
        <v/>
      </c>
      <c r="R1998"/>
      <c r="S1998" s="43">
        <f t="shared" si="570"/>
        <v>630</v>
      </c>
      <c r="T1998" s="92"/>
      <c r="U1998" s="70"/>
      <c r="V1998" s="70"/>
      <c r="W1998" s="44" t="str">
        <f t="shared" si="564"/>
        <v/>
      </c>
      <c r="X1998" s="25" t="str">
        <f t="shared" si="565"/>
        <v/>
      </c>
      <c r="Y1998" s="1">
        <f t="shared" si="566"/>
        <v>1949</v>
      </c>
      <c r="Z1998" t="str">
        <f t="shared" si="567"/>
        <v>USER_SFTf03U</v>
      </c>
      <c r="AA1998" s="158" t="str">
        <f>IF(ISNA(VLOOKUP(X1998,Sheet2!J:J,1,0)),"//","")</f>
        <v/>
      </c>
      <c r="AC1998" s="108" t="str">
        <f t="shared" si="568"/>
        <v/>
      </c>
      <c r="AD1998" t="b">
        <f t="shared" si="569"/>
        <v>1</v>
      </c>
    </row>
    <row r="1999" spans="1:30">
      <c r="A1999" s="56">
        <f t="shared" si="560"/>
        <v>1999</v>
      </c>
      <c r="B1999" s="55">
        <f t="shared" si="561"/>
        <v>1950</v>
      </c>
      <c r="C1999" s="97" t="s">
        <v>4034</v>
      </c>
      <c r="D1999" s="97" t="s">
        <v>1097</v>
      </c>
      <c r="E1999" s="98" t="s">
        <v>533</v>
      </c>
      <c r="F1999" s="98" t="s">
        <v>4824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4077</v>
      </c>
      <c r="L1999" s="97" t="s">
        <v>1556</v>
      </c>
      <c r="M1999" s="102" t="s">
        <v>4071</v>
      </c>
      <c r="N1999" s="102"/>
      <c r="O1999"/>
      <c r="P1999" t="str">
        <f t="shared" si="563"/>
        <v>NOT EQUAL</v>
      </c>
      <c r="Q1999" t="str">
        <f>IF(ISNA(VLOOKUP(AC1999,#REF!,1)),"//","")</f>
        <v/>
      </c>
      <c r="R1999"/>
      <c r="S1999" s="43">
        <f t="shared" si="570"/>
        <v>630</v>
      </c>
      <c r="T1999" s="92"/>
      <c r="U1999" s="70"/>
      <c r="V1999" s="70"/>
      <c r="W1999" s="44" t="str">
        <f t="shared" si="564"/>
        <v/>
      </c>
      <c r="X1999" s="25" t="str">
        <f t="shared" si="565"/>
        <v/>
      </c>
      <c r="Y1999" s="1">
        <f t="shared" si="566"/>
        <v>1950</v>
      </c>
      <c r="Z1999" t="str">
        <f t="shared" si="567"/>
        <v>USER_SFTg03U</v>
      </c>
      <c r="AA1999" s="158" t="str">
        <f>IF(ISNA(VLOOKUP(X1999,Sheet2!J:J,1,0)),"//","")</f>
        <v/>
      </c>
      <c r="AC1999" s="108" t="str">
        <f t="shared" si="568"/>
        <v/>
      </c>
      <c r="AD1999" t="b">
        <f t="shared" si="569"/>
        <v>1</v>
      </c>
    </row>
    <row r="2000" spans="1:30">
      <c r="A2000" s="56">
        <f t="shared" si="560"/>
        <v>2000</v>
      </c>
      <c r="B2000" s="55">
        <f t="shared" si="561"/>
        <v>1951</v>
      </c>
      <c r="C2000" s="97" t="s">
        <v>4032</v>
      </c>
      <c r="D2000" s="97" t="s">
        <v>1098</v>
      </c>
      <c r="E2000" s="98" t="s">
        <v>533</v>
      </c>
      <c r="F2000" s="98" t="s">
        <v>4815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4077</v>
      </c>
      <c r="L2000" s="97" t="s">
        <v>1556</v>
      </c>
      <c r="M2000" s="102" t="s">
        <v>3685</v>
      </c>
      <c r="N2000" s="102"/>
      <c r="O2000"/>
      <c r="P2000" t="str">
        <f t="shared" si="563"/>
        <v>NOT EQUAL</v>
      </c>
      <c r="Q2000" t="str">
        <f>IF(ISNA(VLOOKUP(AC2000,#REF!,1)),"//","")</f>
        <v/>
      </c>
      <c r="R2000"/>
      <c r="S2000" s="43">
        <f t="shared" si="570"/>
        <v>630</v>
      </c>
      <c r="T2000" s="92"/>
      <c r="U2000" s="70"/>
      <c r="V2000" s="70"/>
      <c r="W2000" s="44" t="str">
        <f t="shared" si="564"/>
        <v/>
      </c>
      <c r="X2000" s="25" t="str">
        <f t="shared" si="565"/>
        <v/>
      </c>
      <c r="Y2000" s="1">
        <f t="shared" si="566"/>
        <v>1951</v>
      </c>
      <c r="Z2000" t="str">
        <f t="shared" si="567"/>
        <v>USER_PRIM04U</v>
      </c>
      <c r="AA2000" s="158" t="str">
        <f>IF(ISNA(VLOOKUP(X2000,Sheet2!J:J,1,0)),"//","")</f>
        <v/>
      </c>
      <c r="AC2000" s="108" t="str">
        <f t="shared" si="568"/>
        <v/>
      </c>
      <c r="AD2000" t="b">
        <f t="shared" si="569"/>
        <v>1</v>
      </c>
    </row>
    <row r="2001" spans="1:30">
      <c r="A2001" s="56">
        <f t="shared" si="560"/>
        <v>2001</v>
      </c>
      <c r="B2001" s="55">
        <f t="shared" si="561"/>
        <v>1952</v>
      </c>
      <c r="C2001" s="97" t="s">
        <v>4033</v>
      </c>
      <c r="D2001" s="97" t="s">
        <v>1098</v>
      </c>
      <c r="E2001" s="98" t="s">
        <v>533</v>
      </c>
      <c r="F2001" s="98" t="s">
        <v>4825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4077</v>
      </c>
      <c r="L2001" s="97" t="s">
        <v>1556</v>
      </c>
      <c r="M2001" s="102" t="s">
        <v>3686</v>
      </c>
      <c r="N2001" s="102"/>
      <c r="O2001"/>
      <c r="P2001" t="str">
        <f t="shared" si="563"/>
        <v>NOT EQUAL</v>
      </c>
      <c r="Q2001" t="str">
        <f>IF(ISNA(VLOOKUP(AC2001,#REF!,1)),"//","")</f>
        <v/>
      </c>
      <c r="R2001"/>
      <c r="S2001" s="43">
        <f t="shared" si="570"/>
        <v>630</v>
      </c>
      <c r="T2001" s="92"/>
      <c r="U2001" s="70"/>
      <c r="V2001" s="70"/>
      <c r="W2001" s="44" t="str">
        <f t="shared" si="564"/>
        <v/>
      </c>
      <c r="X2001" s="25" t="str">
        <f t="shared" si="565"/>
        <v/>
      </c>
      <c r="Y2001" s="1">
        <f t="shared" si="566"/>
        <v>1952</v>
      </c>
      <c r="Z2001" t="str">
        <f t="shared" si="567"/>
        <v>USER_SFTf04U</v>
      </c>
      <c r="AA2001" s="158" t="str">
        <f>IF(ISNA(VLOOKUP(X2001,Sheet2!J:J,1,0)),"//","")</f>
        <v/>
      </c>
      <c r="AC2001" s="108" t="str">
        <f t="shared" si="568"/>
        <v/>
      </c>
      <c r="AD2001" t="b">
        <f t="shared" si="569"/>
        <v>1</v>
      </c>
    </row>
    <row r="2002" spans="1:30">
      <c r="A2002" s="56">
        <f t="shared" si="560"/>
        <v>2002</v>
      </c>
      <c r="B2002" s="55">
        <f t="shared" si="561"/>
        <v>1953</v>
      </c>
      <c r="C2002" s="97" t="s">
        <v>4034</v>
      </c>
      <c r="D2002" s="97" t="s">
        <v>1098</v>
      </c>
      <c r="E2002" s="98" t="s">
        <v>533</v>
      </c>
      <c r="F2002" s="98" t="s">
        <v>4826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4077</v>
      </c>
      <c r="L2002" s="97" t="s">
        <v>1556</v>
      </c>
      <c r="M2002" s="102" t="s">
        <v>4072</v>
      </c>
      <c r="N2002" s="102"/>
      <c r="O2002"/>
      <c r="P2002" t="str">
        <f t="shared" si="563"/>
        <v>NOT EQUAL</v>
      </c>
      <c r="Q2002" t="str">
        <f>IF(ISNA(VLOOKUP(AC2002,#REF!,1)),"//","")</f>
        <v/>
      </c>
      <c r="R2002"/>
      <c r="S2002" s="43">
        <f t="shared" si="570"/>
        <v>630</v>
      </c>
      <c r="T2002" s="92"/>
      <c r="U2002" s="70"/>
      <c r="V2002" s="70"/>
      <c r="W2002" s="44" t="str">
        <f t="shared" si="564"/>
        <v/>
      </c>
      <c r="X2002" s="25" t="str">
        <f t="shared" si="565"/>
        <v/>
      </c>
      <c r="Y2002" s="1">
        <f t="shared" si="566"/>
        <v>1953</v>
      </c>
      <c r="Z2002" t="str">
        <f t="shared" si="567"/>
        <v>USER_SFTg04U</v>
      </c>
      <c r="AA2002" s="158" t="str">
        <f>IF(ISNA(VLOOKUP(X2002,Sheet2!J:J,1,0)),"//","")</f>
        <v/>
      </c>
      <c r="AC2002" s="108" t="str">
        <f t="shared" si="568"/>
        <v/>
      </c>
      <c r="AD2002" t="b">
        <f t="shared" si="569"/>
        <v>1</v>
      </c>
    </row>
    <row r="2003" spans="1:30">
      <c r="A2003" s="56">
        <f t="shared" si="560"/>
        <v>2003</v>
      </c>
      <c r="B2003" s="55">
        <f t="shared" si="561"/>
        <v>1954</v>
      </c>
      <c r="C2003" s="97" t="s">
        <v>4032</v>
      </c>
      <c r="D2003" s="97" t="s">
        <v>1099</v>
      </c>
      <c r="E2003" s="98" t="s">
        <v>533</v>
      </c>
      <c r="F2003" s="98" t="s">
        <v>4816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4077</v>
      </c>
      <c r="L2003" s="97" t="s">
        <v>1556</v>
      </c>
      <c r="M2003" s="102" t="s">
        <v>3687</v>
      </c>
      <c r="N2003" s="102"/>
      <c r="O2003"/>
      <c r="P2003" t="str">
        <f t="shared" si="563"/>
        <v>NOT EQUAL</v>
      </c>
      <c r="Q2003" t="str">
        <f>IF(ISNA(VLOOKUP(AC2003,#REF!,1)),"//","")</f>
        <v/>
      </c>
      <c r="R2003"/>
      <c r="S2003" s="43">
        <f t="shared" si="570"/>
        <v>630</v>
      </c>
      <c r="T2003" s="92"/>
      <c r="U2003" s="70"/>
      <c r="V2003" s="70"/>
      <c r="W2003" s="44" t="str">
        <f t="shared" si="564"/>
        <v/>
      </c>
      <c r="X2003" s="25" t="str">
        <f t="shared" si="565"/>
        <v/>
      </c>
      <c r="Y2003" s="1">
        <f t="shared" si="566"/>
        <v>1954</v>
      </c>
      <c r="Z2003" t="str">
        <f t="shared" si="567"/>
        <v>USER_PRIM05U</v>
      </c>
      <c r="AA2003" s="158" t="str">
        <f>IF(ISNA(VLOOKUP(X2003,Sheet2!J:J,1,0)),"//","")</f>
        <v/>
      </c>
      <c r="AC2003" s="108" t="str">
        <f t="shared" si="568"/>
        <v/>
      </c>
      <c r="AD2003" t="b">
        <f t="shared" si="569"/>
        <v>1</v>
      </c>
    </row>
    <row r="2004" spans="1:30">
      <c r="A2004" s="56">
        <f t="shared" si="560"/>
        <v>2004</v>
      </c>
      <c r="B2004" s="55">
        <f t="shared" si="561"/>
        <v>1955</v>
      </c>
      <c r="C2004" s="97" t="s">
        <v>4033</v>
      </c>
      <c r="D2004" s="97" t="s">
        <v>1099</v>
      </c>
      <c r="E2004" s="98" t="s">
        <v>533</v>
      </c>
      <c r="F2004" s="98" t="s">
        <v>4827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4077</v>
      </c>
      <c r="L2004" s="97" t="s">
        <v>1556</v>
      </c>
      <c r="M2004" s="102" t="s">
        <v>3688</v>
      </c>
      <c r="N2004" s="102"/>
      <c r="O2004"/>
      <c r="P2004" t="str">
        <f t="shared" si="563"/>
        <v>NOT EQUAL</v>
      </c>
      <c r="Q2004" t="str">
        <f>IF(ISNA(VLOOKUP(AC2004,#REF!,1)),"//","")</f>
        <v/>
      </c>
      <c r="R2004"/>
      <c r="S2004" s="43">
        <f t="shared" si="570"/>
        <v>630</v>
      </c>
      <c r="T2004" s="92"/>
      <c r="U2004" s="70"/>
      <c r="V2004" s="70"/>
      <c r="W2004" s="44" t="str">
        <f t="shared" si="564"/>
        <v/>
      </c>
      <c r="X2004" s="25" t="str">
        <f t="shared" si="565"/>
        <v/>
      </c>
      <c r="Y2004" s="1">
        <f t="shared" si="566"/>
        <v>1955</v>
      </c>
      <c r="Z2004" t="str">
        <f t="shared" si="567"/>
        <v>USER_SFTf05U</v>
      </c>
      <c r="AA2004" s="158" t="str">
        <f>IF(ISNA(VLOOKUP(X2004,Sheet2!J:J,1,0)),"//","")</f>
        <v/>
      </c>
      <c r="AC2004" s="108" t="str">
        <f t="shared" si="568"/>
        <v/>
      </c>
      <c r="AD2004" t="b">
        <f t="shared" si="569"/>
        <v>1</v>
      </c>
    </row>
    <row r="2005" spans="1:30">
      <c r="A2005" s="56">
        <f t="shared" si="560"/>
        <v>2005</v>
      </c>
      <c r="B2005" s="55">
        <f t="shared" si="561"/>
        <v>1956</v>
      </c>
      <c r="C2005" s="97" t="s">
        <v>4034</v>
      </c>
      <c r="D2005" s="97" t="s">
        <v>1099</v>
      </c>
      <c r="E2005" s="98" t="s">
        <v>533</v>
      </c>
      <c r="F2005" s="98" t="s">
        <v>4829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4077</v>
      </c>
      <c r="L2005" s="97" t="s">
        <v>1556</v>
      </c>
      <c r="M2005" s="102" t="s">
        <v>4828</v>
      </c>
      <c r="N2005" s="102"/>
      <c r="O2005"/>
      <c r="P2005" t="str">
        <f t="shared" ref="P2005" si="571">IF(E2005=F2005,"","NOT EQUAL")</f>
        <v>NOT EQUAL</v>
      </c>
      <c r="Q2005" t="str">
        <f>IF(ISNA(VLOOKUP(AC2005,#REF!,1)),"//","")</f>
        <v/>
      </c>
      <c r="R2005"/>
      <c r="S2005" s="43">
        <f t="shared" si="570"/>
        <v>630</v>
      </c>
      <c r="T2005" s="92"/>
      <c r="U2005" s="70"/>
      <c r="V2005" s="70"/>
      <c r="W2005" s="44" t="str">
        <f t="shared" si="564"/>
        <v/>
      </c>
      <c r="X2005" s="25" t="str">
        <f t="shared" si="565"/>
        <v/>
      </c>
      <c r="Y2005" s="1">
        <f t="shared" si="566"/>
        <v>1956</v>
      </c>
      <c r="Z2005" t="str">
        <f t="shared" si="567"/>
        <v>USER_SFTg05U</v>
      </c>
      <c r="AA2005" s="158" t="str">
        <f>IF(ISNA(VLOOKUP(X2005,Sheet2!J:J,1,0)),"//","")</f>
        <v/>
      </c>
      <c r="AC2005" s="108" t="str">
        <f t="shared" si="568"/>
        <v/>
      </c>
      <c r="AD2005" t="b">
        <f t="shared" si="569"/>
        <v>1</v>
      </c>
    </row>
    <row r="2006" spans="1:30">
      <c r="A2006" s="56">
        <f t="shared" si="560"/>
        <v>2006</v>
      </c>
      <c r="B2006" s="55">
        <f t="shared" si="561"/>
        <v>1957</v>
      </c>
      <c r="C2006" s="97" t="s">
        <v>4035</v>
      </c>
      <c r="D2006" s="97">
        <v>1</v>
      </c>
      <c r="E2006" s="98" t="s">
        <v>2771</v>
      </c>
      <c r="F2006" s="98" t="s">
        <v>2771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4241</v>
      </c>
      <c r="L2006" s="97" t="s">
        <v>2703</v>
      </c>
      <c r="M2006" s="102" t="s">
        <v>2772</v>
      </c>
      <c r="N2006" s="102"/>
      <c r="O2006"/>
      <c r="P2006" t="str">
        <f t="shared" ref="P2006:P2026" si="572">IF(E2006=F2006,"","NOT EQUAL")</f>
        <v/>
      </c>
      <c r="Q2006" t="str">
        <f>IF(ISNA(VLOOKUP(AC2006,#REF!,1)),"//","")</f>
        <v/>
      </c>
      <c r="R2006"/>
      <c r="S2006" s="43">
        <f t="shared" si="570"/>
        <v>631</v>
      </c>
      <c r="T2006" s="92" t="s">
        <v>2909</v>
      </c>
      <c r="U2006" s="70" t="s">
        <v>2431</v>
      </c>
      <c r="V2006" s="70" t="s">
        <v>2431</v>
      </c>
      <c r="W2006" s="44" t="str">
        <f t="shared" si="564"/>
        <v>"XEQM01"</v>
      </c>
      <c r="X2006" s="25" t="str">
        <f t="shared" si="565"/>
        <v>XEQM01</v>
      </c>
      <c r="Y2006" s="1">
        <f t="shared" si="566"/>
        <v>1957</v>
      </c>
      <c r="Z2006" t="str">
        <f t="shared" si="567"/>
        <v>ITM_X_P1</v>
      </c>
      <c r="AA2006" s="158" t="str">
        <f>IF(ISNA(VLOOKUP(X2006,Sheet2!J:J,1,0)),"//","")</f>
        <v>//</v>
      </c>
      <c r="AC2006" s="108" t="str">
        <f t="shared" si="568"/>
        <v>XEQM01</v>
      </c>
      <c r="AD2006" t="b">
        <f t="shared" si="569"/>
        <v>1</v>
      </c>
    </row>
    <row r="2007" spans="1:30">
      <c r="A2007" s="56">
        <f t="shared" si="560"/>
        <v>2007</v>
      </c>
      <c r="B2007" s="55">
        <f t="shared" si="561"/>
        <v>1958</v>
      </c>
      <c r="C2007" s="97" t="s">
        <v>4035</v>
      </c>
      <c r="D2007" s="97">
        <v>2</v>
      </c>
      <c r="E2007" s="102" t="s">
        <v>2774</v>
      </c>
      <c r="F2007" s="102" t="s">
        <v>2774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4241</v>
      </c>
      <c r="L2007" s="105" t="s">
        <v>2703</v>
      </c>
      <c r="M2007" s="102" t="s">
        <v>2773</v>
      </c>
      <c r="N2007" s="102"/>
      <c r="O2007"/>
      <c r="P2007" t="str">
        <f t="shared" si="572"/>
        <v/>
      </c>
      <c r="Q2007" t="str">
        <f>IF(ISNA(VLOOKUP(AC2007,#REF!,1)),"//","")</f>
        <v/>
      </c>
      <c r="R2007"/>
      <c r="S2007" s="43">
        <f t="shared" si="570"/>
        <v>632</v>
      </c>
      <c r="T2007" s="92" t="s">
        <v>2909</v>
      </c>
      <c r="U2007" s="70" t="s">
        <v>2431</v>
      </c>
      <c r="V2007" s="70" t="s">
        <v>2431</v>
      </c>
      <c r="W2007" s="44" t="str">
        <f t="shared" si="564"/>
        <v>"XEQM02"</v>
      </c>
      <c r="X2007" s="25" t="str">
        <f t="shared" si="565"/>
        <v>XEQM02</v>
      </c>
      <c r="Y2007" s="1">
        <f t="shared" si="566"/>
        <v>1958</v>
      </c>
      <c r="Z2007" t="str">
        <f t="shared" si="567"/>
        <v>ITM_X_P2</v>
      </c>
      <c r="AA2007" s="158" t="str">
        <f>IF(ISNA(VLOOKUP(X2007,Sheet2!J:J,1,0)),"//","")</f>
        <v>//</v>
      </c>
      <c r="AC2007" s="108" t="str">
        <f t="shared" si="568"/>
        <v>XEQM02</v>
      </c>
      <c r="AD2007" t="b">
        <f t="shared" si="569"/>
        <v>1</v>
      </c>
    </row>
    <row r="2008" spans="1:30">
      <c r="A2008" s="56">
        <f t="shared" si="560"/>
        <v>2008</v>
      </c>
      <c r="B2008" s="55">
        <f t="shared" si="561"/>
        <v>1959</v>
      </c>
      <c r="C2008" s="97" t="s">
        <v>4035</v>
      </c>
      <c r="D2008" s="97">
        <v>3</v>
      </c>
      <c r="E2008" s="102" t="s">
        <v>2791</v>
      </c>
      <c r="F2008" s="102" t="s">
        <v>2791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4241</v>
      </c>
      <c r="L2008" s="105" t="s">
        <v>2703</v>
      </c>
      <c r="M2008" s="102" t="s">
        <v>2775</v>
      </c>
      <c r="N2008" s="102"/>
      <c r="O2008"/>
      <c r="P2008" t="str">
        <f t="shared" si="572"/>
        <v/>
      </c>
      <c r="Q2008" t="str">
        <f>IF(ISNA(VLOOKUP(AC2008,#REF!,1)),"//","")</f>
        <v/>
      </c>
      <c r="R2008"/>
      <c r="S2008" s="43">
        <f t="shared" si="570"/>
        <v>633</v>
      </c>
      <c r="T2008" s="92" t="s">
        <v>2909</v>
      </c>
      <c r="U2008" s="70" t="s">
        <v>2431</v>
      </c>
      <c r="V2008" s="70" t="s">
        <v>2431</v>
      </c>
      <c r="W2008" s="44" t="str">
        <f t="shared" si="564"/>
        <v>"XEQM03"</v>
      </c>
      <c r="X2008" s="25" t="str">
        <f t="shared" si="565"/>
        <v>XEQM03</v>
      </c>
      <c r="Y2008" s="1">
        <f t="shared" si="566"/>
        <v>1959</v>
      </c>
      <c r="Z2008" t="str">
        <f t="shared" si="567"/>
        <v>ITM_X_P3</v>
      </c>
      <c r="AA2008" s="158" t="str">
        <f>IF(ISNA(VLOOKUP(X2008,Sheet2!J:J,1,0)),"//","")</f>
        <v>//</v>
      </c>
      <c r="AC2008" s="108" t="str">
        <f t="shared" si="568"/>
        <v>XEQM03</v>
      </c>
      <c r="AD2008" t="b">
        <f t="shared" si="569"/>
        <v>1</v>
      </c>
    </row>
    <row r="2009" spans="1:30">
      <c r="A2009" s="56">
        <f t="shared" si="560"/>
        <v>2009</v>
      </c>
      <c r="B2009" s="55">
        <f t="shared" si="561"/>
        <v>1960</v>
      </c>
      <c r="C2009" s="97" t="s">
        <v>4035</v>
      </c>
      <c r="D2009" s="97">
        <v>4</v>
      </c>
      <c r="E2009" s="102" t="s">
        <v>2792</v>
      </c>
      <c r="F2009" s="102" t="s">
        <v>2792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4241</v>
      </c>
      <c r="L2009" s="105" t="s">
        <v>2703</v>
      </c>
      <c r="M2009" s="102" t="s">
        <v>2776</v>
      </c>
      <c r="N2009" s="102"/>
      <c r="O2009" s="45"/>
      <c r="P2009" t="str">
        <f t="shared" si="572"/>
        <v/>
      </c>
      <c r="Q2009" s="45" t="str">
        <f>IF(ISNA(VLOOKUP(AC2009,#REF!,1)),"//","")</f>
        <v/>
      </c>
      <c r="R2009" s="45"/>
      <c r="S2009" s="43">
        <f t="shared" si="570"/>
        <v>634</v>
      </c>
      <c r="T2009" s="92" t="s">
        <v>2909</v>
      </c>
      <c r="U2009" s="70" t="s">
        <v>2431</v>
      </c>
      <c r="V2009" s="70" t="s">
        <v>2431</v>
      </c>
      <c r="W2009" s="44" t="str">
        <f t="shared" si="564"/>
        <v>"XEQM04"</v>
      </c>
      <c r="X2009" s="25" t="str">
        <f t="shared" si="565"/>
        <v>XEQM04</v>
      </c>
      <c r="Y2009" s="1">
        <f t="shared" si="566"/>
        <v>1960</v>
      </c>
      <c r="Z2009" t="str">
        <f t="shared" si="567"/>
        <v>ITM_X_P4</v>
      </c>
      <c r="AA2009" s="158" t="str">
        <f>IF(ISNA(VLOOKUP(X2009,Sheet2!J:J,1,0)),"//","")</f>
        <v>//</v>
      </c>
      <c r="AC2009" s="108" t="str">
        <f t="shared" si="568"/>
        <v>XEQM04</v>
      </c>
      <c r="AD2009" t="b">
        <f t="shared" si="569"/>
        <v>1</v>
      </c>
    </row>
    <row r="2010" spans="1:30">
      <c r="A2010" s="56">
        <f t="shared" si="560"/>
        <v>2010</v>
      </c>
      <c r="B2010" s="55">
        <f t="shared" si="561"/>
        <v>1961</v>
      </c>
      <c r="C2010" s="97" t="s">
        <v>4035</v>
      </c>
      <c r="D2010" s="97">
        <v>5</v>
      </c>
      <c r="E2010" s="102" t="s">
        <v>2793</v>
      </c>
      <c r="F2010" s="102" t="s">
        <v>2793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4241</v>
      </c>
      <c r="L2010" s="105" t="s">
        <v>2703</v>
      </c>
      <c r="M2010" s="102" t="s">
        <v>2777</v>
      </c>
      <c r="N2010" s="102"/>
      <c r="O2010" s="45"/>
      <c r="P2010" t="str">
        <f t="shared" si="572"/>
        <v/>
      </c>
      <c r="Q2010" s="45" t="str">
        <f>IF(ISNA(VLOOKUP(AC2010,#REF!,1)),"//","")</f>
        <v/>
      </c>
      <c r="R2010" s="45"/>
      <c r="S2010" s="43">
        <f t="shared" si="570"/>
        <v>635</v>
      </c>
      <c r="T2010" s="92" t="s">
        <v>2909</v>
      </c>
      <c r="U2010" s="70" t="s">
        <v>2431</v>
      </c>
      <c r="V2010" s="70" t="s">
        <v>2431</v>
      </c>
      <c r="W2010" s="44" t="str">
        <f t="shared" si="564"/>
        <v>"XEQM05"</v>
      </c>
      <c r="X2010" s="25" t="str">
        <f t="shared" si="565"/>
        <v>XEQM05</v>
      </c>
      <c r="Y2010" s="1">
        <f t="shared" si="566"/>
        <v>1961</v>
      </c>
      <c r="Z2010" t="str">
        <f t="shared" si="567"/>
        <v>ITM_X_P5</v>
      </c>
      <c r="AA2010" s="158" t="str">
        <f>IF(ISNA(VLOOKUP(X2010,Sheet2!J:J,1,0)),"//","")</f>
        <v>//</v>
      </c>
      <c r="AC2010" s="108" t="str">
        <f t="shared" si="568"/>
        <v>XEQM05</v>
      </c>
      <c r="AD2010" t="b">
        <f t="shared" si="569"/>
        <v>1</v>
      </c>
    </row>
    <row r="2011" spans="1:30">
      <c r="A2011" s="56">
        <f t="shared" ref="A2011:A2074" si="573">IF(B2011=INT(B2011),ROW(),"")</f>
        <v>2011</v>
      </c>
      <c r="B2011" s="55">
        <f t="shared" ref="B2011:B2074" si="574">IF(AND(MID(C2011,2,1)&lt;&gt;"/",MID(C2011,1,1)="/"),INT(B2010)+1,B2010+0.01)</f>
        <v>1962</v>
      </c>
      <c r="C2011" s="97" t="s">
        <v>4035</v>
      </c>
      <c r="D2011" s="97">
        <v>6</v>
      </c>
      <c r="E2011" s="102" t="s">
        <v>2794</v>
      </c>
      <c r="F2011" s="102" t="s">
        <v>2794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4241</v>
      </c>
      <c r="L2011" s="105" t="s">
        <v>2703</v>
      </c>
      <c r="M2011" s="102" t="s">
        <v>2778</v>
      </c>
      <c r="N2011" s="102"/>
      <c r="O2011" s="45"/>
      <c r="P2011" t="str">
        <f t="shared" si="572"/>
        <v/>
      </c>
      <c r="Q2011" s="45" t="str">
        <f>IF(ISNA(VLOOKUP(AC2011,#REF!,1)),"//","")</f>
        <v/>
      </c>
      <c r="R2011" s="45"/>
      <c r="S2011" s="43">
        <f t="shared" si="570"/>
        <v>636</v>
      </c>
      <c r="T2011" s="92" t="s">
        <v>2909</v>
      </c>
      <c r="U2011" s="70" t="s">
        <v>2431</v>
      </c>
      <c r="V2011" s="70" t="s">
        <v>2431</v>
      </c>
      <c r="W2011" s="44" t="str">
        <f t="shared" si="564"/>
        <v>"XEQM06"</v>
      </c>
      <c r="X2011" s="25" t="str">
        <f t="shared" si="565"/>
        <v>XEQM06</v>
      </c>
      <c r="Y2011" s="1">
        <f t="shared" si="566"/>
        <v>1962</v>
      </c>
      <c r="Z2011" t="str">
        <f t="shared" si="567"/>
        <v>ITM_X_P6</v>
      </c>
      <c r="AA2011" s="158" t="str">
        <f>IF(ISNA(VLOOKUP(X2011,Sheet2!J:J,1,0)),"//","")</f>
        <v>//</v>
      </c>
      <c r="AC2011" s="108" t="str">
        <f t="shared" si="568"/>
        <v>XEQM06</v>
      </c>
      <c r="AD2011" t="b">
        <f t="shared" si="569"/>
        <v>1</v>
      </c>
    </row>
    <row r="2012" spans="1:30">
      <c r="A2012" s="56">
        <f t="shared" si="573"/>
        <v>2012</v>
      </c>
      <c r="B2012" s="55">
        <f t="shared" si="574"/>
        <v>1963</v>
      </c>
      <c r="C2012" s="97" t="s">
        <v>4035</v>
      </c>
      <c r="D2012" s="97">
        <v>7</v>
      </c>
      <c r="E2012" s="102" t="s">
        <v>2795</v>
      </c>
      <c r="F2012" s="102" t="s">
        <v>2795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4241</v>
      </c>
      <c r="L2012" s="105" t="s">
        <v>2703</v>
      </c>
      <c r="M2012" s="102" t="s">
        <v>2779</v>
      </c>
      <c r="N2012" s="102"/>
      <c r="O2012" s="45"/>
      <c r="P2012" t="str">
        <f t="shared" si="572"/>
        <v/>
      </c>
      <c r="Q2012" s="45" t="str">
        <f>IF(ISNA(VLOOKUP(AC2012,#REF!,1)),"//","")</f>
        <v/>
      </c>
      <c r="R2012" s="45"/>
      <c r="S2012" s="43">
        <f t="shared" si="570"/>
        <v>637</v>
      </c>
      <c r="T2012" s="92" t="s">
        <v>2909</v>
      </c>
      <c r="U2012" s="70" t="s">
        <v>2431</v>
      </c>
      <c r="V2012" s="70" t="s">
        <v>2431</v>
      </c>
      <c r="W2012" s="44" t="str">
        <f t="shared" si="564"/>
        <v>"XEQM07"</v>
      </c>
      <c r="X2012" s="25" t="str">
        <f t="shared" si="565"/>
        <v>XEQM07</v>
      </c>
      <c r="Y2012" s="1">
        <f t="shared" si="566"/>
        <v>1963</v>
      </c>
      <c r="Z2012" t="str">
        <f t="shared" si="567"/>
        <v>ITM_X_f1</v>
      </c>
      <c r="AA2012" s="158" t="str">
        <f>IF(ISNA(VLOOKUP(X2012,Sheet2!J:J,1,0)),"//","")</f>
        <v>//</v>
      </c>
      <c r="AC2012" s="108" t="str">
        <f t="shared" si="568"/>
        <v>XEQM07</v>
      </c>
      <c r="AD2012" t="b">
        <f t="shared" si="569"/>
        <v>1</v>
      </c>
    </row>
    <row r="2013" spans="1:30">
      <c r="A2013" s="56">
        <f t="shared" si="573"/>
        <v>2013</v>
      </c>
      <c r="B2013" s="55">
        <f t="shared" si="574"/>
        <v>1964</v>
      </c>
      <c r="C2013" s="97" t="s">
        <v>4035</v>
      </c>
      <c r="D2013" s="97">
        <v>8</v>
      </c>
      <c r="E2013" s="102" t="s">
        <v>2796</v>
      </c>
      <c r="F2013" s="102" t="s">
        <v>2796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4241</v>
      </c>
      <c r="L2013" s="105" t="s">
        <v>2703</v>
      </c>
      <c r="M2013" s="102" t="s">
        <v>2780</v>
      </c>
      <c r="N2013" s="102"/>
      <c r="O2013" s="45"/>
      <c r="P2013" t="str">
        <f t="shared" si="572"/>
        <v/>
      </c>
      <c r="Q2013" s="45" t="str">
        <f>IF(ISNA(VLOOKUP(AC2013,#REF!,1)),"//","")</f>
        <v/>
      </c>
      <c r="R2013" s="45"/>
      <c r="S2013" s="43">
        <f t="shared" si="570"/>
        <v>638</v>
      </c>
      <c r="T2013" s="92" t="s">
        <v>2909</v>
      </c>
      <c r="U2013" s="70" t="s">
        <v>2431</v>
      </c>
      <c r="V2013" s="70" t="s">
        <v>2431</v>
      </c>
      <c r="W2013" s="44" t="str">
        <f t="shared" si="564"/>
        <v>"XEQM08"</v>
      </c>
      <c r="X2013" s="25" t="str">
        <f t="shared" si="565"/>
        <v>XEQM08</v>
      </c>
      <c r="Y2013" s="1">
        <f t="shared" si="566"/>
        <v>1964</v>
      </c>
      <c r="Z2013" t="str">
        <f t="shared" si="567"/>
        <v>ITM_X_f2</v>
      </c>
      <c r="AA2013" s="158" t="str">
        <f>IF(ISNA(VLOOKUP(X2013,Sheet2!J:J,1,0)),"//","")</f>
        <v>//</v>
      </c>
      <c r="AC2013" s="108" t="str">
        <f t="shared" si="568"/>
        <v>XEQM08</v>
      </c>
      <c r="AD2013" t="b">
        <f t="shared" si="569"/>
        <v>1</v>
      </c>
    </row>
    <row r="2014" spans="1:30">
      <c r="A2014" s="56">
        <f t="shared" si="573"/>
        <v>2014</v>
      </c>
      <c r="B2014" s="55">
        <f t="shared" si="574"/>
        <v>1965</v>
      </c>
      <c r="C2014" s="97" t="s">
        <v>4035</v>
      </c>
      <c r="D2014" s="97">
        <v>9</v>
      </c>
      <c r="E2014" s="102" t="s">
        <v>2797</v>
      </c>
      <c r="F2014" s="102" t="s">
        <v>2797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4241</v>
      </c>
      <c r="L2014" s="105" t="s">
        <v>2703</v>
      </c>
      <c r="M2014" s="102" t="s">
        <v>2781</v>
      </c>
      <c r="N2014" s="102"/>
      <c r="O2014" s="45"/>
      <c r="P2014" t="str">
        <f t="shared" si="572"/>
        <v/>
      </c>
      <c r="Q2014" s="45" t="str">
        <f>IF(ISNA(VLOOKUP(AC2014,#REF!,1)),"//","")</f>
        <v/>
      </c>
      <c r="R2014" s="45"/>
      <c r="S2014" s="43">
        <f t="shared" si="570"/>
        <v>639</v>
      </c>
      <c r="T2014" s="92" t="s">
        <v>2909</v>
      </c>
      <c r="U2014" s="70" t="s">
        <v>2431</v>
      </c>
      <c r="V2014" s="70" t="s">
        <v>2431</v>
      </c>
      <c r="W2014" s="44" t="str">
        <f t="shared" si="564"/>
        <v>"XEQM09"</v>
      </c>
      <c r="X2014" s="25" t="str">
        <f t="shared" si="565"/>
        <v>XEQM09</v>
      </c>
      <c r="Y2014" s="1">
        <f t="shared" si="566"/>
        <v>1965</v>
      </c>
      <c r="Z2014" t="str">
        <f t="shared" si="567"/>
        <v>ITM_X_f3</v>
      </c>
      <c r="AA2014" s="158" t="str">
        <f>IF(ISNA(VLOOKUP(X2014,Sheet2!J:J,1,0)),"//","")</f>
        <v>//</v>
      </c>
      <c r="AC2014" s="108" t="str">
        <f t="shared" si="568"/>
        <v>XEQM09</v>
      </c>
      <c r="AD2014" t="b">
        <f t="shared" si="569"/>
        <v>1</v>
      </c>
    </row>
    <row r="2015" spans="1:30">
      <c r="A2015" s="56">
        <f t="shared" si="573"/>
        <v>2015</v>
      </c>
      <c r="B2015" s="55">
        <f t="shared" si="574"/>
        <v>1966</v>
      </c>
      <c r="C2015" s="97" t="s">
        <v>4035</v>
      </c>
      <c r="D2015" s="97">
        <v>10</v>
      </c>
      <c r="E2015" s="102" t="s">
        <v>2798</v>
      </c>
      <c r="F2015" s="102" t="s">
        <v>2798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4241</v>
      </c>
      <c r="L2015" s="105" t="s">
        <v>2703</v>
      </c>
      <c r="M2015" s="102" t="s">
        <v>2782</v>
      </c>
      <c r="N2015" s="102"/>
      <c r="O2015" s="45"/>
      <c r="P2015" t="str">
        <f t="shared" si="572"/>
        <v/>
      </c>
      <c r="Q2015" s="45" t="str">
        <f>IF(ISNA(VLOOKUP(AC2015,#REF!,1)),"//","")</f>
        <v/>
      </c>
      <c r="R2015" s="45"/>
      <c r="S2015" s="43">
        <f t="shared" si="570"/>
        <v>640</v>
      </c>
      <c r="T2015" s="92" t="s">
        <v>2909</v>
      </c>
      <c r="U2015" s="70" t="s">
        <v>2431</v>
      </c>
      <c r="V2015" s="70" t="s">
        <v>2431</v>
      </c>
      <c r="W2015" s="44" t="str">
        <f t="shared" si="564"/>
        <v>"XEQM10"</v>
      </c>
      <c r="X2015" s="25" t="str">
        <f t="shared" si="565"/>
        <v>XEQM10</v>
      </c>
      <c r="Y2015" s="1">
        <f t="shared" si="566"/>
        <v>1966</v>
      </c>
      <c r="Z2015" t="str">
        <f t="shared" si="567"/>
        <v>ITM_X_f4</v>
      </c>
      <c r="AA2015" s="158" t="str">
        <f>IF(ISNA(VLOOKUP(X2015,Sheet2!J:J,1,0)),"//","")</f>
        <v>//</v>
      </c>
      <c r="AC2015" s="108" t="str">
        <f t="shared" si="568"/>
        <v>XEQM10</v>
      </c>
      <c r="AD2015" t="b">
        <f t="shared" si="569"/>
        <v>1</v>
      </c>
    </row>
    <row r="2016" spans="1:30">
      <c r="A2016" s="56">
        <f t="shared" si="573"/>
        <v>2016</v>
      </c>
      <c r="B2016" s="55">
        <f t="shared" si="574"/>
        <v>1967</v>
      </c>
      <c r="C2016" s="97" t="s">
        <v>4035</v>
      </c>
      <c r="D2016" s="97">
        <v>11</v>
      </c>
      <c r="E2016" s="102" t="s">
        <v>2799</v>
      </c>
      <c r="F2016" s="102" t="s">
        <v>2799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4241</v>
      </c>
      <c r="L2016" s="105" t="s">
        <v>2703</v>
      </c>
      <c r="M2016" s="102" t="s">
        <v>2783</v>
      </c>
      <c r="N2016" s="102"/>
      <c r="O2016" s="45"/>
      <c r="P2016" t="str">
        <f t="shared" si="572"/>
        <v/>
      </c>
      <c r="Q2016" s="45" t="str">
        <f>IF(ISNA(VLOOKUP(AC2016,#REF!,1)),"//","")</f>
        <v/>
      </c>
      <c r="R2016" s="45"/>
      <c r="S2016" s="43">
        <f t="shared" si="570"/>
        <v>641</v>
      </c>
      <c r="T2016" s="92" t="s">
        <v>2909</v>
      </c>
      <c r="U2016" s="70" t="s">
        <v>2431</v>
      </c>
      <c r="V2016" s="70" t="s">
        <v>2431</v>
      </c>
      <c r="W2016" s="44" t="str">
        <f t="shared" si="564"/>
        <v>"XEQM11"</v>
      </c>
      <c r="X2016" s="25" t="str">
        <f t="shared" si="565"/>
        <v>XEQM11</v>
      </c>
      <c r="Y2016" s="1">
        <f t="shared" si="566"/>
        <v>1967</v>
      </c>
      <c r="Z2016" t="str">
        <f t="shared" si="567"/>
        <v>ITM_X_f5</v>
      </c>
      <c r="AA2016" s="158" t="str">
        <f>IF(ISNA(VLOOKUP(X2016,Sheet2!J:J,1,0)),"//","")</f>
        <v>//</v>
      </c>
      <c r="AC2016" s="108" t="str">
        <f t="shared" si="568"/>
        <v>XEQM11</v>
      </c>
      <c r="AD2016" t="b">
        <f t="shared" si="569"/>
        <v>1</v>
      </c>
    </row>
    <row r="2017" spans="1:30">
      <c r="A2017" s="56">
        <f t="shared" si="573"/>
        <v>2017</v>
      </c>
      <c r="B2017" s="55">
        <f t="shared" si="574"/>
        <v>1968</v>
      </c>
      <c r="C2017" s="97" t="s">
        <v>4035</v>
      </c>
      <c r="D2017" s="97">
        <v>12</v>
      </c>
      <c r="E2017" s="102" t="s">
        <v>2800</v>
      </c>
      <c r="F2017" s="102" t="s">
        <v>2800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4241</v>
      </c>
      <c r="L2017" s="105" t="s">
        <v>2703</v>
      </c>
      <c r="M2017" s="102" t="s">
        <v>2784</v>
      </c>
      <c r="N2017" s="102"/>
      <c r="O2017" s="45"/>
      <c r="P2017" t="str">
        <f t="shared" si="572"/>
        <v/>
      </c>
      <c r="Q2017" s="45" t="str">
        <f>IF(ISNA(VLOOKUP(AC2017,#REF!,1)),"//","")</f>
        <v/>
      </c>
      <c r="R2017" s="45"/>
      <c r="S2017" s="43">
        <f t="shared" si="570"/>
        <v>642</v>
      </c>
      <c r="T2017" s="92" t="s">
        <v>2909</v>
      </c>
      <c r="U2017" s="70" t="s">
        <v>2431</v>
      </c>
      <c r="V2017" s="70" t="s">
        <v>2431</v>
      </c>
      <c r="W2017" s="44" t="str">
        <f t="shared" si="564"/>
        <v>"XEQM12"</v>
      </c>
      <c r="X2017" s="25" t="str">
        <f t="shared" si="565"/>
        <v>XEQM12</v>
      </c>
      <c r="Y2017" s="1">
        <f t="shared" si="566"/>
        <v>1968</v>
      </c>
      <c r="Z2017" t="str">
        <f t="shared" si="567"/>
        <v>ITM_X_f6</v>
      </c>
      <c r="AA2017" s="158" t="str">
        <f>IF(ISNA(VLOOKUP(X2017,Sheet2!J:J,1,0)),"//","")</f>
        <v>//</v>
      </c>
      <c r="AC2017" s="108" t="str">
        <f t="shared" si="568"/>
        <v>XEQM12</v>
      </c>
      <c r="AD2017" t="b">
        <f t="shared" si="569"/>
        <v>1</v>
      </c>
    </row>
    <row r="2018" spans="1:30">
      <c r="A2018" s="56">
        <f t="shared" si="573"/>
        <v>2018</v>
      </c>
      <c r="B2018" s="55">
        <f t="shared" si="574"/>
        <v>1969</v>
      </c>
      <c r="C2018" s="97" t="s">
        <v>4035</v>
      </c>
      <c r="D2018" s="97">
        <v>13</v>
      </c>
      <c r="E2018" s="102" t="s">
        <v>2801</v>
      </c>
      <c r="F2018" s="102" t="s">
        <v>2801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4241</v>
      </c>
      <c r="L2018" s="105" t="s">
        <v>2703</v>
      </c>
      <c r="M2018" s="102" t="s">
        <v>2785</v>
      </c>
      <c r="N2018" s="102"/>
      <c r="O2018" s="45"/>
      <c r="P2018" t="str">
        <f t="shared" si="572"/>
        <v/>
      </c>
      <c r="Q2018" s="45" t="str">
        <f>IF(ISNA(VLOOKUP(AC2018,#REF!,1)),"//","")</f>
        <v/>
      </c>
      <c r="R2018" s="45"/>
      <c r="S2018" s="43">
        <f t="shared" si="570"/>
        <v>643</v>
      </c>
      <c r="T2018" s="92" t="s">
        <v>2909</v>
      </c>
      <c r="U2018" s="70" t="s">
        <v>2431</v>
      </c>
      <c r="V2018" s="70" t="s">
        <v>2431</v>
      </c>
      <c r="W2018" s="44" t="str">
        <f t="shared" si="564"/>
        <v>"XEQM13"</v>
      </c>
      <c r="X2018" s="25" t="str">
        <f t="shared" si="565"/>
        <v>XEQM13</v>
      </c>
      <c r="Y2018" s="1">
        <f t="shared" si="566"/>
        <v>1969</v>
      </c>
      <c r="Z2018" t="str">
        <f t="shared" si="567"/>
        <v>ITM_X_g1</v>
      </c>
      <c r="AA2018" s="158" t="str">
        <f>IF(ISNA(VLOOKUP(X2018,Sheet2!J:J,1,0)),"//","")</f>
        <v>//</v>
      </c>
      <c r="AC2018" s="108" t="str">
        <f t="shared" si="568"/>
        <v>XEQM13</v>
      </c>
      <c r="AD2018" t="b">
        <f t="shared" si="569"/>
        <v>1</v>
      </c>
    </row>
    <row r="2019" spans="1:30">
      <c r="A2019" s="56">
        <f t="shared" si="573"/>
        <v>2019</v>
      </c>
      <c r="B2019" s="55">
        <f t="shared" si="574"/>
        <v>1970</v>
      </c>
      <c r="C2019" s="97" t="s">
        <v>4035</v>
      </c>
      <c r="D2019" s="97">
        <v>14</v>
      </c>
      <c r="E2019" s="102" t="s">
        <v>2802</v>
      </c>
      <c r="F2019" s="102" t="s">
        <v>2802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4241</v>
      </c>
      <c r="L2019" s="105" t="s">
        <v>2703</v>
      </c>
      <c r="M2019" s="102" t="s">
        <v>2786</v>
      </c>
      <c r="N2019" s="102"/>
      <c r="O2019" s="45"/>
      <c r="P2019" t="str">
        <f t="shared" si="572"/>
        <v/>
      </c>
      <c r="Q2019" s="45" t="str">
        <f>IF(ISNA(VLOOKUP(AC2019,#REF!,1)),"//","")</f>
        <v/>
      </c>
      <c r="R2019" s="45"/>
      <c r="S2019" s="43">
        <f t="shared" si="570"/>
        <v>644</v>
      </c>
      <c r="T2019" s="92" t="s">
        <v>2909</v>
      </c>
      <c r="U2019" s="70" t="s">
        <v>2431</v>
      </c>
      <c r="V2019" s="70" t="s">
        <v>2431</v>
      </c>
      <c r="W2019" s="44" t="str">
        <f t="shared" si="564"/>
        <v>"XEQM14"</v>
      </c>
      <c r="X2019" s="25" t="str">
        <f t="shared" si="565"/>
        <v>XEQM14</v>
      </c>
      <c r="Y2019" s="1">
        <f t="shared" si="566"/>
        <v>1970</v>
      </c>
      <c r="Z2019" t="str">
        <f t="shared" si="567"/>
        <v>ITM_X_g2</v>
      </c>
      <c r="AA2019" s="158" t="str">
        <f>IF(ISNA(VLOOKUP(X2019,Sheet2!J:J,1,0)),"//","")</f>
        <v>//</v>
      </c>
      <c r="AC2019" s="108" t="str">
        <f t="shared" si="568"/>
        <v>XEQM14</v>
      </c>
      <c r="AD2019" t="b">
        <f t="shared" si="569"/>
        <v>1</v>
      </c>
    </row>
    <row r="2020" spans="1:30">
      <c r="A2020" s="56">
        <f t="shared" si="573"/>
        <v>2020</v>
      </c>
      <c r="B2020" s="55">
        <f t="shared" si="574"/>
        <v>1971</v>
      </c>
      <c r="C2020" s="97" t="s">
        <v>4035</v>
      </c>
      <c r="D2020" s="97">
        <v>15</v>
      </c>
      <c r="E2020" s="102" t="s">
        <v>2803</v>
      </c>
      <c r="F2020" s="102" t="s">
        <v>2803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4241</v>
      </c>
      <c r="L2020" s="105" t="s">
        <v>2703</v>
      </c>
      <c r="M2020" s="102" t="s">
        <v>2787</v>
      </c>
      <c r="N2020" s="102"/>
      <c r="O2020" s="45"/>
      <c r="P2020" t="str">
        <f t="shared" si="572"/>
        <v/>
      </c>
      <c r="Q2020" s="45" t="str">
        <f>IF(ISNA(VLOOKUP(AC2020,#REF!,1)),"//","")</f>
        <v/>
      </c>
      <c r="R2020" s="45"/>
      <c r="S2020" s="43">
        <f t="shared" si="570"/>
        <v>645</v>
      </c>
      <c r="T2020" s="92" t="s">
        <v>2909</v>
      </c>
      <c r="U2020" s="70" t="s">
        <v>2431</v>
      </c>
      <c r="V2020" s="70" t="s">
        <v>2431</v>
      </c>
      <c r="W2020" s="44" t="str">
        <f t="shared" si="564"/>
        <v>"XEQM15"</v>
      </c>
      <c r="X2020" s="25" t="str">
        <f t="shared" si="565"/>
        <v>XEQM15</v>
      </c>
      <c r="Y2020" s="1">
        <f t="shared" si="566"/>
        <v>1971</v>
      </c>
      <c r="Z2020" t="str">
        <f t="shared" si="567"/>
        <v>ITM_X_g3</v>
      </c>
      <c r="AA2020" s="158" t="str">
        <f>IF(ISNA(VLOOKUP(X2020,Sheet2!J:J,1,0)),"//","")</f>
        <v>//</v>
      </c>
      <c r="AC2020" s="108" t="str">
        <f t="shared" si="568"/>
        <v>XEQM15</v>
      </c>
      <c r="AD2020" t="b">
        <f t="shared" si="569"/>
        <v>1</v>
      </c>
    </row>
    <row r="2021" spans="1:30">
      <c r="A2021" s="56">
        <f t="shared" si="573"/>
        <v>2021</v>
      </c>
      <c r="B2021" s="55">
        <f t="shared" si="574"/>
        <v>1972</v>
      </c>
      <c r="C2021" s="97" t="s">
        <v>4035</v>
      </c>
      <c r="D2021" s="97">
        <v>16</v>
      </c>
      <c r="E2021" s="102" t="s">
        <v>2804</v>
      </c>
      <c r="F2021" s="102" t="s">
        <v>2804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4241</v>
      </c>
      <c r="L2021" s="105" t="s">
        <v>2703</v>
      </c>
      <c r="M2021" s="102" t="s">
        <v>2788</v>
      </c>
      <c r="N2021" s="102"/>
      <c r="O2021" s="45"/>
      <c r="P2021" t="str">
        <f t="shared" si="572"/>
        <v/>
      </c>
      <c r="Q2021" s="45" t="str">
        <f>IF(ISNA(VLOOKUP(AC2021,#REF!,1)),"//","")</f>
        <v/>
      </c>
      <c r="R2021" s="45"/>
      <c r="S2021" s="43">
        <f t="shared" si="570"/>
        <v>646</v>
      </c>
      <c r="T2021" s="92" t="s">
        <v>2909</v>
      </c>
      <c r="U2021" s="70" t="s">
        <v>2431</v>
      </c>
      <c r="V2021" s="70" t="s">
        <v>2431</v>
      </c>
      <c r="W2021" s="44" t="str">
        <f t="shared" si="564"/>
        <v>"XEQM16"</v>
      </c>
      <c r="X2021" s="25" t="str">
        <f t="shared" si="565"/>
        <v>XEQM16</v>
      </c>
      <c r="Y2021" s="1">
        <f t="shared" si="566"/>
        <v>1972</v>
      </c>
      <c r="Z2021" t="str">
        <f t="shared" si="567"/>
        <v>ITM_X_g4</v>
      </c>
      <c r="AA2021" s="158" t="str">
        <f>IF(ISNA(VLOOKUP(X2021,Sheet2!J:J,1,0)),"//","")</f>
        <v>//</v>
      </c>
      <c r="AC2021" s="108" t="str">
        <f t="shared" si="568"/>
        <v>XEQM16</v>
      </c>
      <c r="AD2021" t="b">
        <f t="shared" si="569"/>
        <v>1</v>
      </c>
    </row>
    <row r="2022" spans="1:30">
      <c r="A2022" s="56">
        <f t="shared" si="573"/>
        <v>2022</v>
      </c>
      <c r="B2022" s="55">
        <f t="shared" si="574"/>
        <v>1973</v>
      </c>
      <c r="C2022" s="97" t="s">
        <v>4035</v>
      </c>
      <c r="D2022" s="97">
        <v>17</v>
      </c>
      <c r="E2022" s="102" t="s">
        <v>2805</v>
      </c>
      <c r="F2022" s="102" t="s">
        <v>2805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4241</v>
      </c>
      <c r="L2022" s="105" t="s">
        <v>2703</v>
      </c>
      <c r="M2022" s="102" t="s">
        <v>2789</v>
      </c>
      <c r="N2022" s="102"/>
      <c r="O2022" s="45"/>
      <c r="P2022" t="str">
        <f t="shared" si="572"/>
        <v/>
      </c>
      <c r="Q2022" s="45" t="str">
        <f>IF(ISNA(VLOOKUP(AC2022,#REF!,1)),"//","")</f>
        <v/>
      </c>
      <c r="R2022" s="45"/>
      <c r="S2022" s="43">
        <f t="shared" si="570"/>
        <v>647</v>
      </c>
      <c r="T2022" s="92" t="s">
        <v>2909</v>
      </c>
      <c r="U2022" s="70" t="s">
        <v>2431</v>
      </c>
      <c r="V2022" s="70" t="s">
        <v>2431</v>
      </c>
      <c r="W2022" s="44" t="str">
        <f t="shared" si="564"/>
        <v>"XEQM17"</v>
      </c>
      <c r="X2022" s="25" t="str">
        <f t="shared" si="565"/>
        <v>XEQM17</v>
      </c>
      <c r="Y2022" s="1">
        <f t="shared" si="566"/>
        <v>1973</v>
      </c>
      <c r="Z2022" t="str">
        <f t="shared" si="567"/>
        <v>ITM_X_g5</v>
      </c>
      <c r="AA2022" s="158" t="str">
        <f>IF(ISNA(VLOOKUP(X2022,Sheet2!J:J,1,0)),"//","")</f>
        <v>//</v>
      </c>
      <c r="AC2022" s="108" t="str">
        <f t="shared" si="568"/>
        <v>XEQM17</v>
      </c>
      <c r="AD2022" t="b">
        <f t="shared" si="569"/>
        <v>1</v>
      </c>
    </row>
    <row r="2023" spans="1:30">
      <c r="A2023" s="56">
        <f t="shared" si="573"/>
        <v>2023</v>
      </c>
      <c r="B2023" s="55">
        <f t="shared" si="574"/>
        <v>1974</v>
      </c>
      <c r="C2023" s="97" t="s">
        <v>4035</v>
      </c>
      <c r="D2023" s="97">
        <v>18</v>
      </c>
      <c r="E2023" s="102" t="s">
        <v>2806</v>
      </c>
      <c r="F2023" s="102" t="s">
        <v>2806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4241</v>
      </c>
      <c r="L2023" s="105" t="s">
        <v>2703</v>
      </c>
      <c r="M2023" s="102" t="s">
        <v>2790</v>
      </c>
      <c r="N2023" s="102"/>
      <c r="O2023" s="45"/>
      <c r="P2023" t="str">
        <f t="shared" si="572"/>
        <v/>
      </c>
      <c r="Q2023" s="45" t="str">
        <f>IF(ISNA(VLOOKUP(AC2023,#REF!,1)),"//","")</f>
        <v/>
      </c>
      <c r="R2023" s="45"/>
      <c r="S2023" s="43">
        <f t="shared" si="570"/>
        <v>648</v>
      </c>
      <c r="T2023" s="92" t="s">
        <v>2909</v>
      </c>
      <c r="U2023" s="70" t="s">
        <v>2431</v>
      </c>
      <c r="V2023" s="70" t="s">
        <v>2431</v>
      </c>
      <c r="W2023" s="44" t="str">
        <f t="shared" si="564"/>
        <v>"XEQM18"</v>
      </c>
      <c r="X2023" s="25" t="str">
        <f t="shared" si="565"/>
        <v>XEQM18</v>
      </c>
      <c r="Y2023" s="1">
        <f t="shared" si="566"/>
        <v>1974</v>
      </c>
      <c r="Z2023" t="str">
        <f t="shared" si="567"/>
        <v>ITM_X_g6</v>
      </c>
      <c r="AA2023" s="158" t="str">
        <f>IF(ISNA(VLOOKUP(X2023,Sheet2!J:J,1,0)),"//","")</f>
        <v>//</v>
      </c>
      <c r="AC2023" s="108" t="str">
        <f t="shared" si="568"/>
        <v>XEQM18</v>
      </c>
      <c r="AD2023" t="b">
        <f t="shared" si="569"/>
        <v>1</v>
      </c>
    </row>
    <row r="2024" spans="1:30">
      <c r="A2024" s="56">
        <f t="shared" si="573"/>
        <v>2024</v>
      </c>
      <c r="B2024" s="55">
        <f t="shared" si="574"/>
        <v>1975</v>
      </c>
      <c r="C2024" s="97" t="s">
        <v>4036</v>
      </c>
      <c r="D2024" s="97" t="s">
        <v>12</v>
      </c>
      <c r="E2024" s="228" t="s">
        <v>533</v>
      </c>
      <c r="F2024" s="102" t="s">
        <v>2850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4077</v>
      </c>
      <c r="L2024" s="105"/>
      <c r="M2024" s="102" t="s">
        <v>2848</v>
      </c>
      <c r="N2024" s="102"/>
      <c r="O2024" s="45"/>
      <c r="P2024" t="str">
        <f t="shared" si="572"/>
        <v>NOT EQUAL</v>
      </c>
      <c r="Q2024" s="45" t="str">
        <f>IF(ISNA(VLOOKUP(AC2024,#REF!,1)),"//","")</f>
        <v/>
      </c>
      <c r="R2024" s="45"/>
      <c r="S2024" s="43">
        <f t="shared" si="570"/>
        <v>649</v>
      </c>
      <c r="T2024" s="92" t="s">
        <v>2909</v>
      </c>
      <c r="U2024" s="70" t="s">
        <v>2823</v>
      </c>
      <c r="V2024" s="70" t="s">
        <v>2431</v>
      </c>
      <c r="W2024" s="44" t="str">
        <f t="shared" si="564"/>
        <v>"X.SAVE"</v>
      </c>
      <c r="X2024" s="25" t="str">
        <f t="shared" si="565"/>
        <v>X.SAVE</v>
      </c>
      <c r="Y2024" s="1">
        <f t="shared" si="566"/>
        <v>1975</v>
      </c>
      <c r="Z2024" t="str">
        <f t="shared" si="567"/>
        <v>ITM_XSAVE</v>
      </c>
      <c r="AA2024" s="158" t="str">
        <f>IF(ISNA(VLOOKUP(X2024,Sheet2!J:J,1,0)),"//","")</f>
        <v>//</v>
      </c>
      <c r="AC2024" s="108" t="str">
        <f t="shared" si="568"/>
        <v>X.SAVE</v>
      </c>
      <c r="AD2024" t="b">
        <f t="shared" si="569"/>
        <v>1</v>
      </c>
    </row>
    <row r="2025" spans="1:30">
      <c r="A2025" s="56">
        <f t="shared" si="573"/>
        <v>2025</v>
      </c>
      <c r="B2025" s="55">
        <f t="shared" si="574"/>
        <v>1976</v>
      </c>
      <c r="C2025" s="97" t="s">
        <v>4037</v>
      </c>
      <c r="D2025" s="97" t="s">
        <v>12</v>
      </c>
      <c r="E2025" s="228" t="s">
        <v>533</v>
      </c>
      <c r="F2025" s="100" t="s">
        <v>2851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4241</v>
      </c>
      <c r="L2025" s="97"/>
      <c r="M2025" s="102" t="s">
        <v>2849</v>
      </c>
      <c r="N2025" s="102"/>
      <c r="O2025"/>
      <c r="P2025" t="str">
        <f t="shared" si="572"/>
        <v>NOT EQUAL</v>
      </c>
      <c r="Q2025" t="str">
        <f>IF(ISNA(VLOOKUP(AC2025,#REF!,1)),"//","")</f>
        <v/>
      </c>
      <c r="R2025"/>
      <c r="S2025" s="43">
        <f t="shared" si="570"/>
        <v>650</v>
      </c>
      <c r="T2025" s="92" t="s">
        <v>2909</v>
      </c>
      <c r="U2025" s="70" t="s">
        <v>2823</v>
      </c>
      <c r="V2025" s="70" t="s">
        <v>2431</v>
      </c>
      <c r="W2025" s="44" t="str">
        <f t="shared" si="564"/>
        <v>"X.LOAD"</v>
      </c>
      <c r="X2025" s="25" t="str">
        <f t="shared" si="565"/>
        <v>X.LOAD</v>
      </c>
      <c r="Y2025" s="1">
        <f t="shared" si="566"/>
        <v>1976</v>
      </c>
      <c r="Z2025" t="str">
        <f t="shared" si="567"/>
        <v>ITM_XLOAD</v>
      </c>
      <c r="AA2025" s="158" t="str">
        <f>IF(ISNA(VLOOKUP(X2025,Sheet2!J:J,1,0)),"//","")</f>
        <v>//</v>
      </c>
      <c r="AC2025" s="108" t="str">
        <f t="shared" si="568"/>
        <v>X.LOAD</v>
      </c>
      <c r="AD2025" t="b">
        <f t="shared" si="569"/>
        <v>1</v>
      </c>
    </row>
    <row r="2026" spans="1:30">
      <c r="A2026" s="56">
        <f t="shared" si="573"/>
        <v>2026</v>
      </c>
      <c r="B2026" s="55">
        <f t="shared" si="574"/>
        <v>1977</v>
      </c>
      <c r="C2026" s="97" t="s">
        <v>3827</v>
      </c>
      <c r="D2026" s="97">
        <v>0</v>
      </c>
      <c r="E2026" s="228" t="s">
        <v>533</v>
      </c>
      <c r="F2026" s="100" t="s">
        <v>2968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4241</v>
      </c>
      <c r="L2026" s="97" t="s">
        <v>2958</v>
      </c>
      <c r="M2026" s="102" t="s">
        <v>2969</v>
      </c>
      <c r="N2026" s="102"/>
      <c r="O2026"/>
      <c r="P2026" t="str">
        <f t="shared" si="572"/>
        <v>NOT EQUAL</v>
      </c>
      <c r="Q2026" t="str">
        <f>IF(ISNA(VLOOKUP(AC2026,#REF!,1)),"//","")</f>
        <v/>
      </c>
      <c r="R2026"/>
      <c r="S2026" s="43">
        <f t="shared" si="570"/>
        <v>650</v>
      </c>
      <c r="T2026" s="92" t="s">
        <v>2960</v>
      </c>
      <c r="U2026" s="70" t="s">
        <v>2817</v>
      </c>
      <c r="V2026" s="70" t="s">
        <v>2431</v>
      </c>
      <c r="W2026" s="44" t="str">
        <f t="shared" si="564"/>
        <v/>
      </c>
      <c r="X2026" s="25" t="str">
        <f t="shared" si="565"/>
        <v/>
      </c>
      <c r="Y2026" s="1">
        <f t="shared" si="566"/>
        <v>1977</v>
      </c>
      <c r="Z2026" t="str">
        <f t="shared" si="567"/>
        <v>ITM_FB00</v>
      </c>
      <c r="AA2026" s="158" t="str">
        <f>IF(ISNA(VLOOKUP(X2026,Sheet2!J:J,1,0)),"//","")</f>
        <v/>
      </c>
      <c r="AC2026" s="108" t="str">
        <f t="shared" si="568"/>
        <v/>
      </c>
      <c r="AD2026" t="b">
        <f t="shared" si="569"/>
        <v>1</v>
      </c>
    </row>
    <row r="2027" spans="1:30">
      <c r="A2027" s="56">
        <f t="shared" si="573"/>
        <v>2027</v>
      </c>
      <c r="B2027" s="55">
        <f t="shared" si="574"/>
        <v>1978</v>
      </c>
      <c r="C2027" s="97" t="s">
        <v>3827</v>
      </c>
      <c r="D2027" s="97">
        <v>1</v>
      </c>
      <c r="E2027" s="228" t="s">
        <v>533</v>
      </c>
      <c r="F2027" s="102" t="s">
        <v>2965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4241</v>
      </c>
      <c r="L2027" s="105" t="s">
        <v>2958</v>
      </c>
      <c r="M2027" s="102" t="s">
        <v>2959</v>
      </c>
      <c r="N2027" s="105"/>
      <c r="O2027" s="45"/>
      <c r="P2027" t="str">
        <f t="shared" ref="P2027" si="575">IF(E2027=F2027,"","NOT EQUAL")</f>
        <v>NOT EQUAL</v>
      </c>
      <c r="Q2027" s="45" t="str">
        <f>IF(ISNA(VLOOKUP(AC2027,#REF!,1)),"//","")</f>
        <v/>
      </c>
      <c r="R2027" s="45"/>
      <c r="S2027" s="43">
        <f t="shared" si="570"/>
        <v>650</v>
      </c>
      <c r="T2027" s="92" t="s">
        <v>2960</v>
      </c>
      <c r="U2027" s="70" t="s">
        <v>2817</v>
      </c>
      <c r="V2027" s="70" t="s">
        <v>2431</v>
      </c>
      <c r="W2027" s="44" t="str">
        <f t="shared" si="564"/>
        <v/>
      </c>
      <c r="X2027" s="25" t="str">
        <f t="shared" si="565"/>
        <v/>
      </c>
      <c r="Y2027" s="1">
        <f t="shared" si="566"/>
        <v>1978</v>
      </c>
      <c r="Z2027" t="str">
        <f t="shared" si="567"/>
        <v>ITM_FB01</v>
      </c>
      <c r="AA2027" s="158" t="str">
        <f>IF(ISNA(VLOOKUP(X2027,Sheet2!J:J,1,0)),"//","")</f>
        <v/>
      </c>
      <c r="AC2027" s="108" t="str">
        <f t="shared" si="568"/>
        <v/>
      </c>
      <c r="AD2027" t="b">
        <f t="shared" si="569"/>
        <v>1</v>
      </c>
    </row>
    <row r="2028" spans="1:30">
      <c r="A2028" s="56">
        <f t="shared" si="573"/>
        <v>2028</v>
      </c>
      <c r="B2028" s="55">
        <f t="shared" si="574"/>
        <v>1979</v>
      </c>
      <c r="C2028" s="97" t="s">
        <v>3827</v>
      </c>
      <c r="D2028" s="97">
        <v>2</v>
      </c>
      <c r="E2028" s="228" t="s">
        <v>533</v>
      </c>
      <c r="F2028" s="102" t="s">
        <v>2966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4241</v>
      </c>
      <c r="L2028" s="105" t="s">
        <v>2958</v>
      </c>
      <c r="M2028" s="102" t="s">
        <v>2961</v>
      </c>
      <c r="N2028" s="105"/>
      <c r="O2028" s="45"/>
      <c r="P2028" t="str">
        <f t="shared" ref="P2028" si="576">IF(E2028=F2028,"","NOT EQUAL")</f>
        <v>NOT EQUAL</v>
      </c>
      <c r="Q2028" s="45" t="str">
        <f>IF(ISNA(VLOOKUP(AC2028,#REF!,1)),"//","")</f>
        <v/>
      </c>
      <c r="R2028" s="45"/>
      <c r="S2028" s="43">
        <f t="shared" si="570"/>
        <v>650</v>
      </c>
      <c r="T2028" s="92" t="s">
        <v>2960</v>
      </c>
      <c r="U2028" s="70" t="s">
        <v>2817</v>
      </c>
      <c r="V2028" s="70" t="s">
        <v>2431</v>
      </c>
      <c r="W2028" s="44" t="str">
        <f t="shared" si="564"/>
        <v/>
      </c>
      <c r="X2028" s="25" t="str">
        <f t="shared" si="565"/>
        <v/>
      </c>
      <c r="Y2028" s="1">
        <f t="shared" si="566"/>
        <v>1979</v>
      </c>
      <c r="Z2028" t="str">
        <f t="shared" si="567"/>
        <v>ITM_FB02</v>
      </c>
      <c r="AA2028" s="158" t="str">
        <f>IF(ISNA(VLOOKUP(X2028,Sheet2!J:J,1,0)),"//","")</f>
        <v/>
      </c>
      <c r="AC2028" s="108" t="str">
        <f t="shared" si="568"/>
        <v/>
      </c>
      <c r="AD2028" t="b">
        <f t="shared" si="569"/>
        <v>1</v>
      </c>
    </row>
    <row r="2029" spans="1:30">
      <c r="A2029" s="56">
        <f t="shared" si="573"/>
        <v>2029</v>
      </c>
      <c r="B2029" s="55">
        <f t="shared" si="574"/>
        <v>1980</v>
      </c>
      <c r="C2029" s="97" t="s">
        <v>3827</v>
      </c>
      <c r="D2029" s="97">
        <v>3</v>
      </c>
      <c r="E2029" s="228" t="s">
        <v>533</v>
      </c>
      <c r="F2029" s="102" t="s">
        <v>2967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4241</v>
      </c>
      <c r="L2029" s="105" t="s">
        <v>2958</v>
      </c>
      <c r="M2029" s="102" t="s">
        <v>2962</v>
      </c>
      <c r="N2029" s="105"/>
      <c r="O2029" s="45"/>
      <c r="P2029" t="str">
        <f t="shared" ref="P2029" si="577">IF(E2029=F2029,"","NOT EQUAL")</f>
        <v>NOT EQUAL</v>
      </c>
      <c r="Q2029" s="45" t="str">
        <f>IF(ISNA(VLOOKUP(AC2029,#REF!,1)),"//","")</f>
        <v/>
      </c>
      <c r="R2029" s="45"/>
      <c r="S2029" s="43">
        <f t="shared" si="570"/>
        <v>650</v>
      </c>
      <c r="T2029" s="92" t="s">
        <v>2960</v>
      </c>
      <c r="U2029" s="70" t="s">
        <v>2817</v>
      </c>
      <c r="V2029" s="70" t="s">
        <v>2431</v>
      </c>
      <c r="W2029" s="44" t="str">
        <f t="shared" si="564"/>
        <v/>
      </c>
      <c r="X2029" s="25" t="str">
        <f t="shared" si="565"/>
        <v/>
      </c>
      <c r="Y2029" s="1">
        <f t="shared" si="566"/>
        <v>1980</v>
      </c>
      <c r="Z2029" t="str">
        <f t="shared" si="567"/>
        <v>ITM_FB03</v>
      </c>
      <c r="AA2029" s="158" t="str">
        <f>IF(ISNA(VLOOKUP(X2029,Sheet2!J:J,1,0)),"//","")</f>
        <v/>
      </c>
      <c r="AC2029" s="108" t="str">
        <f t="shared" si="568"/>
        <v/>
      </c>
      <c r="AD2029" t="b">
        <f t="shared" si="569"/>
        <v>1</v>
      </c>
    </row>
    <row r="2030" spans="1:30">
      <c r="A2030" s="56">
        <f t="shared" si="573"/>
        <v>2030</v>
      </c>
      <c r="B2030" s="55">
        <f t="shared" si="574"/>
        <v>1981</v>
      </c>
      <c r="C2030" s="97" t="s">
        <v>4038</v>
      </c>
      <c r="D2030" s="97">
        <v>6</v>
      </c>
      <c r="E2030" s="102" t="s">
        <v>2970</v>
      </c>
      <c r="F2030" s="102" t="s">
        <v>2970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4241</v>
      </c>
      <c r="L2030" s="105" t="s">
        <v>2958</v>
      </c>
      <c r="M2030" s="102" t="s">
        <v>2984</v>
      </c>
      <c r="N2030" s="105"/>
      <c r="O2030" s="45"/>
      <c r="P2030" t="str">
        <f t="shared" ref="P2030" si="578">IF(E2030=F2030,"","NOT EQUAL")</f>
        <v/>
      </c>
      <c r="Q2030" s="45" t="str">
        <f>IF(ISNA(VLOOKUP(AC2030,#REF!,1)),"//","")</f>
        <v/>
      </c>
      <c r="R2030" s="45"/>
      <c r="S2030" s="43">
        <f t="shared" si="570"/>
        <v>650</v>
      </c>
      <c r="T2030" s="92" t="s">
        <v>2960</v>
      </c>
      <c r="U2030" s="70" t="s">
        <v>2817</v>
      </c>
      <c r="V2030" s="70" t="s">
        <v>2431</v>
      </c>
      <c r="W2030" s="44" t="str">
        <f t="shared" si="564"/>
        <v/>
      </c>
      <c r="X2030" s="25" t="str">
        <f t="shared" si="565"/>
        <v/>
      </c>
      <c r="Y2030" s="1">
        <f t="shared" si="566"/>
        <v>1981</v>
      </c>
      <c r="Z2030" t="str">
        <f t="shared" si="567"/>
        <v>ITM_S06</v>
      </c>
      <c r="AA2030" s="158" t="str">
        <f>IF(ISNA(VLOOKUP(X2030,Sheet2!J:J,1,0)),"//","")</f>
        <v/>
      </c>
      <c r="AC2030" s="108" t="str">
        <f t="shared" si="568"/>
        <v/>
      </c>
      <c r="AD2030" t="b">
        <f t="shared" si="569"/>
        <v>1</v>
      </c>
    </row>
    <row r="2031" spans="1:30">
      <c r="A2031" s="56">
        <f t="shared" si="573"/>
        <v>2031</v>
      </c>
      <c r="B2031" s="55">
        <f t="shared" si="574"/>
        <v>1982</v>
      </c>
      <c r="C2031" s="97" t="s">
        <v>4038</v>
      </c>
      <c r="D2031" s="97">
        <v>8</v>
      </c>
      <c r="E2031" s="100" t="s">
        <v>2971</v>
      </c>
      <c r="F2031" s="102" t="s">
        <v>2971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4241</v>
      </c>
      <c r="L2031" s="105" t="s">
        <v>2958</v>
      </c>
      <c r="M2031" s="102" t="s">
        <v>2985</v>
      </c>
      <c r="N2031" s="105"/>
      <c r="O2031" s="45"/>
      <c r="P2031" t="str">
        <f t="shared" ref="P2031" si="579">IF(E2031=F2031,"","NOT EQUAL")</f>
        <v/>
      </c>
      <c r="Q2031" s="45" t="str">
        <f>IF(ISNA(VLOOKUP(AC2031,#REF!,1)),"//","")</f>
        <v/>
      </c>
      <c r="R2031" s="45"/>
      <c r="S2031" s="43">
        <f t="shared" si="570"/>
        <v>650</v>
      </c>
      <c r="T2031" s="92" t="s">
        <v>2960</v>
      </c>
      <c r="U2031" s="70" t="s">
        <v>2817</v>
      </c>
      <c r="V2031" s="70" t="s">
        <v>2431</v>
      </c>
      <c r="W2031" s="44" t="str">
        <f t="shared" si="564"/>
        <v/>
      </c>
      <c r="X2031" s="25" t="str">
        <f t="shared" si="565"/>
        <v/>
      </c>
      <c r="Y2031" s="1">
        <f t="shared" si="566"/>
        <v>1982</v>
      </c>
      <c r="Z2031" t="str">
        <f t="shared" si="567"/>
        <v>ITM_S08</v>
      </c>
      <c r="AA2031" s="158" t="str">
        <f>IF(ISNA(VLOOKUP(X2031,Sheet2!J:J,1,0)),"//","")</f>
        <v/>
      </c>
      <c r="AC2031" s="108" t="str">
        <f t="shared" si="568"/>
        <v/>
      </c>
      <c r="AD2031" t="b">
        <f t="shared" si="569"/>
        <v>1</v>
      </c>
    </row>
    <row r="2032" spans="1:30">
      <c r="A2032" s="56">
        <f t="shared" si="573"/>
        <v>2032</v>
      </c>
      <c r="B2032" s="55">
        <f t="shared" si="574"/>
        <v>1983</v>
      </c>
      <c r="C2032" s="97" t="s">
        <v>4038</v>
      </c>
      <c r="D2032" s="97">
        <v>16</v>
      </c>
      <c r="E2032" s="100" t="s">
        <v>2972</v>
      </c>
      <c r="F2032" s="102" t="s">
        <v>2972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4241</v>
      </c>
      <c r="L2032" s="105" t="s">
        <v>2958</v>
      </c>
      <c r="M2032" s="102" t="s">
        <v>2986</v>
      </c>
      <c r="N2032" s="105"/>
      <c r="O2032" s="45"/>
      <c r="P2032" t="str">
        <f t="shared" ref="P2032" si="580">IF(E2032=F2032,"","NOT EQUAL")</f>
        <v/>
      </c>
      <c r="Q2032" s="45" t="str">
        <f>IF(ISNA(VLOOKUP(AC2032,#REF!,1)),"//","")</f>
        <v/>
      </c>
      <c r="R2032" s="45"/>
      <c r="S2032" s="43">
        <f t="shared" si="570"/>
        <v>650</v>
      </c>
      <c r="T2032" s="92" t="s">
        <v>2960</v>
      </c>
      <c r="U2032" s="70" t="s">
        <v>2817</v>
      </c>
      <c r="V2032" s="70" t="s">
        <v>2431</v>
      </c>
      <c r="W2032" s="44" t="str">
        <f t="shared" si="564"/>
        <v/>
      </c>
      <c r="X2032" s="25" t="str">
        <f t="shared" si="565"/>
        <v/>
      </c>
      <c r="Y2032" s="1">
        <f t="shared" si="566"/>
        <v>1983</v>
      </c>
      <c r="Z2032" t="str">
        <f t="shared" si="567"/>
        <v>ITM_S16</v>
      </c>
      <c r="AA2032" s="158" t="str">
        <f>IF(ISNA(VLOOKUP(X2032,Sheet2!J:J,1,0)),"//","")</f>
        <v/>
      </c>
      <c r="AC2032" s="108" t="str">
        <f t="shared" si="568"/>
        <v/>
      </c>
      <c r="AD2032" t="b">
        <f t="shared" si="569"/>
        <v>1</v>
      </c>
    </row>
    <row r="2033" spans="1:30">
      <c r="A2033" s="56">
        <f t="shared" si="573"/>
        <v>2033</v>
      </c>
      <c r="B2033" s="55">
        <f t="shared" si="574"/>
        <v>1984</v>
      </c>
      <c r="C2033" s="97" t="s">
        <v>4038</v>
      </c>
      <c r="D2033" s="97">
        <v>32</v>
      </c>
      <c r="E2033" s="100" t="s">
        <v>2973</v>
      </c>
      <c r="F2033" s="102" t="s">
        <v>2973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4241</v>
      </c>
      <c r="L2033" s="105" t="s">
        <v>2958</v>
      </c>
      <c r="M2033" s="102" t="s">
        <v>2987</v>
      </c>
      <c r="N2033" s="105"/>
      <c r="O2033" s="45"/>
      <c r="P2033" t="str">
        <f t="shared" ref="P2033" si="581">IF(E2033=F2033,"","NOT EQUAL")</f>
        <v/>
      </c>
      <c r="Q2033" s="45" t="str">
        <f>IF(ISNA(VLOOKUP(AC2033,#REF!,1)),"//","")</f>
        <v/>
      </c>
      <c r="R2033" s="45"/>
      <c r="S2033" s="43">
        <f t="shared" si="570"/>
        <v>650</v>
      </c>
      <c r="T2033" s="92" t="s">
        <v>2960</v>
      </c>
      <c r="U2033" s="70" t="s">
        <v>2817</v>
      </c>
      <c r="V2033" s="70" t="s">
        <v>2431</v>
      </c>
      <c r="W2033" s="44" t="str">
        <f t="shared" si="564"/>
        <v/>
      </c>
      <c r="X2033" s="25" t="str">
        <f t="shared" si="565"/>
        <v/>
      </c>
      <c r="Y2033" s="1">
        <f t="shared" si="566"/>
        <v>1984</v>
      </c>
      <c r="Z2033" t="str">
        <f t="shared" si="567"/>
        <v>ITM_S32</v>
      </c>
      <c r="AA2033" s="158" t="str">
        <f>IF(ISNA(VLOOKUP(X2033,Sheet2!J:J,1,0)),"//","")</f>
        <v/>
      </c>
      <c r="AC2033" s="108" t="str">
        <f t="shared" si="568"/>
        <v/>
      </c>
      <c r="AD2033" t="b">
        <f t="shared" si="569"/>
        <v>1</v>
      </c>
    </row>
    <row r="2034" spans="1:30">
      <c r="A2034" s="56">
        <f t="shared" si="573"/>
        <v>2034</v>
      </c>
      <c r="B2034" s="55">
        <f t="shared" si="574"/>
        <v>1985</v>
      </c>
      <c r="C2034" s="97" t="s">
        <v>4038</v>
      </c>
      <c r="D2034" s="97">
        <v>64</v>
      </c>
      <c r="E2034" s="100" t="s">
        <v>2974</v>
      </c>
      <c r="F2034" s="102" t="s">
        <v>2974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4241</v>
      </c>
      <c r="L2034" s="105" t="s">
        <v>2958</v>
      </c>
      <c r="M2034" s="102" t="s">
        <v>2988</v>
      </c>
      <c r="N2034" s="105"/>
      <c r="O2034" s="45"/>
      <c r="P2034" t="str">
        <f t="shared" ref="P2034:P2038" si="582">IF(E2034=F2034,"","NOT EQUAL")</f>
        <v/>
      </c>
      <c r="Q2034" s="45" t="str">
        <f>IF(ISNA(VLOOKUP(AC2034,#REF!,1)),"//","")</f>
        <v/>
      </c>
      <c r="R2034" s="45"/>
      <c r="S2034" s="43">
        <f t="shared" si="570"/>
        <v>650</v>
      </c>
      <c r="T2034" s="92" t="s">
        <v>2960</v>
      </c>
      <c r="U2034" s="70" t="s">
        <v>2817</v>
      </c>
      <c r="V2034" s="70" t="s">
        <v>2431</v>
      </c>
      <c r="W2034" s="44" t="str">
        <f t="shared" si="564"/>
        <v/>
      </c>
      <c r="X2034" s="25" t="str">
        <f t="shared" si="565"/>
        <v/>
      </c>
      <c r="Y2034" s="1">
        <f t="shared" si="566"/>
        <v>1985</v>
      </c>
      <c r="Z2034" t="str">
        <f t="shared" si="567"/>
        <v>ITM_S64</v>
      </c>
      <c r="AA2034" s="158" t="str">
        <f>IF(ISNA(VLOOKUP(X2034,Sheet2!J:J,1,0)),"//","")</f>
        <v/>
      </c>
      <c r="AC2034" s="108" t="str">
        <f t="shared" si="568"/>
        <v/>
      </c>
      <c r="AD2034" t="b">
        <f t="shared" si="569"/>
        <v>1</v>
      </c>
    </row>
    <row r="2035" spans="1:30">
      <c r="A2035" s="56">
        <f t="shared" si="573"/>
        <v>2035</v>
      </c>
      <c r="B2035" s="55">
        <f t="shared" si="574"/>
        <v>1986</v>
      </c>
      <c r="C2035" s="97" t="s">
        <v>4039</v>
      </c>
      <c r="D2035" s="97">
        <v>6</v>
      </c>
      <c r="E2035" s="100" t="s">
        <v>2975</v>
      </c>
      <c r="F2035" s="102" t="s">
        <v>2975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4241</v>
      </c>
      <c r="L2035" s="105" t="s">
        <v>2958</v>
      </c>
      <c r="M2035" s="102" t="s">
        <v>2989</v>
      </c>
      <c r="N2035" s="105"/>
      <c r="O2035" s="45"/>
      <c r="P2035" t="str">
        <f t="shared" si="582"/>
        <v/>
      </c>
      <c r="Q2035" s="45" t="str">
        <f>IF(ISNA(VLOOKUP(AC2035,#REF!,1)),"//","")</f>
        <v/>
      </c>
      <c r="R2035" s="45"/>
      <c r="S2035" s="43">
        <f t="shared" si="570"/>
        <v>650</v>
      </c>
      <c r="T2035" s="92" t="s">
        <v>2960</v>
      </c>
      <c r="U2035" s="70" t="s">
        <v>2817</v>
      </c>
      <c r="V2035" s="70" t="s">
        <v>2431</v>
      </c>
      <c r="W2035" s="44" t="str">
        <f t="shared" si="564"/>
        <v/>
      </c>
      <c r="X2035" s="25" t="str">
        <f t="shared" si="565"/>
        <v/>
      </c>
      <c r="Y2035" s="1">
        <f t="shared" si="566"/>
        <v>1986</v>
      </c>
      <c r="Z2035" t="str">
        <f t="shared" si="567"/>
        <v>ITM_U06</v>
      </c>
      <c r="AA2035" s="158" t="str">
        <f>IF(ISNA(VLOOKUP(X2035,Sheet2!J:J,1,0)),"//","")</f>
        <v/>
      </c>
      <c r="AC2035" s="108" t="str">
        <f t="shared" si="568"/>
        <v/>
      </c>
      <c r="AD2035" t="b">
        <f t="shared" si="569"/>
        <v>1</v>
      </c>
    </row>
    <row r="2036" spans="1:30">
      <c r="A2036" s="56">
        <f t="shared" si="573"/>
        <v>2036</v>
      </c>
      <c r="B2036" s="55">
        <f t="shared" si="574"/>
        <v>1987</v>
      </c>
      <c r="C2036" s="97" t="s">
        <v>4039</v>
      </c>
      <c r="D2036" s="97">
        <v>8</v>
      </c>
      <c r="E2036" s="100" t="s">
        <v>2976</v>
      </c>
      <c r="F2036" s="102" t="s">
        <v>2976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4241</v>
      </c>
      <c r="L2036" s="105" t="s">
        <v>2958</v>
      </c>
      <c r="M2036" s="102" t="s">
        <v>2990</v>
      </c>
      <c r="N2036" s="105"/>
      <c r="O2036" s="45"/>
      <c r="P2036" t="str">
        <f t="shared" si="582"/>
        <v/>
      </c>
      <c r="Q2036" s="45" t="str">
        <f>IF(ISNA(VLOOKUP(AC2036,#REF!,1)),"//","")</f>
        <v/>
      </c>
      <c r="R2036" s="45"/>
      <c r="S2036" s="43">
        <f t="shared" si="570"/>
        <v>650</v>
      </c>
      <c r="T2036" s="92" t="s">
        <v>2960</v>
      </c>
      <c r="U2036" s="70" t="s">
        <v>2817</v>
      </c>
      <c r="V2036" s="70" t="s">
        <v>2431</v>
      </c>
      <c r="W2036" s="44" t="str">
        <f t="shared" si="564"/>
        <v/>
      </c>
      <c r="X2036" s="25" t="str">
        <f t="shared" si="565"/>
        <v/>
      </c>
      <c r="Y2036" s="1">
        <f t="shared" si="566"/>
        <v>1987</v>
      </c>
      <c r="Z2036" t="str">
        <f t="shared" si="567"/>
        <v>ITM_U08</v>
      </c>
      <c r="AA2036" s="158" t="str">
        <f>IF(ISNA(VLOOKUP(X2036,Sheet2!J:J,1,0)),"//","")</f>
        <v/>
      </c>
      <c r="AC2036" s="108" t="str">
        <f t="shared" si="568"/>
        <v/>
      </c>
      <c r="AD2036" t="b">
        <f t="shared" si="569"/>
        <v>1</v>
      </c>
    </row>
    <row r="2037" spans="1:30">
      <c r="A2037" s="56">
        <f t="shared" si="573"/>
        <v>2037</v>
      </c>
      <c r="B2037" s="55">
        <f t="shared" si="574"/>
        <v>1988</v>
      </c>
      <c r="C2037" s="97" t="s">
        <v>4039</v>
      </c>
      <c r="D2037" s="97">
        <v>16</v>
      </c>
      <c r="E2037" s="100" t="s">
        <v>2977</v>
      </c>
      <c r="F2037" s="102" t="s">
        <v>2977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4241</v>
      </c>
      <c r="L2037" s="105" t="s">
        <v>2958</v>
      </c>
      <c r="M2037" s="102" t="s">
        <v>2991</v>
      </c>
      <c r="N2037" s="105"/>
      <c r="O2037" s="45"/>
      <c r="P2037" t="str">
        <f t="shared" si="582"/>
        <v/>
      </c>
      <c r="Q2037" s="45" t="str">
        <f>IF(ISNA(VLOOKUP(AC2037,#REF!,1)),"//","")</f>
        <v/>
      </c>
      <c r="R2037" s="45"/>
      <c r="S2037" s="43">
        <f t="shared" si="570"/>
        <v>650</v>
      </c>
      <c r="T2037" s="92" t="s">
        <v>2960</v>
      </c>
      <c r="U2037" s="70" t="s">
        <v>2817</v>
      </c>
      <c r="V2037" s="70" t="s">
        <v>2431</v>
      </c>
      <c r="W2037" s="44" t="str">
        <f t="shared" si="564"/>
        <v/>
      </c>
      <c r="X2037" s="25" t="str">
        <f t="shared" si="565"/>
        <v/>
      </c>
      <c r="Y2037" s="1">
        <f t="shared" si="566"/>
        <v>1988</v>
      </c>
      <c r="Z2037" t="str">
        <f t="shared" si="567"/>
        <v>ITM_U16</v>
      </c>
      <c r="AA2037" s="158" t="str">
        <f>IF(ISNA(VLOOKUP(X2037,Sheet2!J:J,1,0)),"//","")</f>
        <v/>
      </c>
      <c r="AC2037" s="108" t="str">
        <f t="shared" si="568"/>
        <v/>
      </c>
      <c r="AD2037" t="b">
        <f t="shared" si="569"/>
        <v>1</v>
      </c>
    </row>
    <row r="2038" spans="1:30">
      <c r="A2038" s="56">
        <f t="shared" si="573"/>
        <v>2038</v>
      </c>
      <c r="B2038" s="55">
        <f t="shared" si="574"/>
        <v>1989</v>
      </c>
      <c r="C2038" s="97" t="s">
        <v>4039</v>
      </c>
      <c r="D2038" s="97">
        <v>32</v>
      </c>
      <c r="E2038" s="100" t="s">
        <v>2978</v>
      </c>
      <c r="F2038" s="102" t="s">
        <v>2978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4241</v>
      </c>
      <c r="L2038" s="105" t="s">
        <v>2958</v>
      </c>
      <c r="M2038" s="102" t="s">
        <v>2992</v>
      </c>
      <c r="N2038" s="105"/>
      <c r="O2038" s="45"/>
      <c r="P2038" t="str">
        <f t="shared" si="582"/>
        <v/>
      </c>
      <c r="Q2038" s="45" t="str">
        <f>IF(ISNA(VLOOKUP(AC2038,#REF!,1)),"//","")</f>
        <v/>
      </c>
      <c r="R2038" s="45"/>
      <c r="S2038" s="43">
        <f t="shared" si="570"/>
        <v>650</v>
      </c>
      <c r="T2038" s="92" t="s">
        <v>2960</v>
      </c>
      <c r="U2038" s="70" t="s">
        <v>2817</v>
      </c>
      <c r="V2038" s="70" t="s">
        <v>2431</v>
      </c>
      <c r="W2038" s="44" t="str">
        <f t="shared" si="564"/>
        <v/>
      </c>
      <c r="X2038" s="25" t="str">
        <f t="shared" si="565"/>
        <v/>
      </c>
      <c r="Y2038" s="1">
        <f t="shared" si="566"/>
        <v>1989</v>
      </c>
      <c r="Z2038" t="str">
        <f t="shared" si="567"/>
        <v>ITM_U32</v>
      </c>
      <c r="AA2038" s="158" t="str">
        <f>IF(ISNA(VLOOKUP(X2038,Sheet2!J:J,1,0)),"//","")</f>
        <v/>
      </c>
      <c r="AC2038" s="108" t="str">
        <f t="shared" si="568"/>
        <v/>
      </c>
      <c r="AD2038" t="b">
        <f t="shared" si="569"/>
        <v>1</v>
      </c>
    </row>
    <row r="2039" spans="1:30">
      <c r="A2039" s="56">
        <f t="shared" si="573"/>
        <v>2039</v>
      </c>
      <c r="B2039" s="55">
        <f t="shared" si="574"/>
        <v>1990</v>
      </c>
      <c r="C2039" s="97" t="s">
        <v>4039</v>
      </c>
      <c r="D2039" s="97">
        <v>64</v>
      </c>
      <c r="E2039" s="100" t="s">
        <v>2979</v>
      </c>
      <c r="F2039" s="102" t="s">
        <v>2979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4241</v>
      </c>
      <c r="L2039" s="105" t="s">
        <v>2958</v>
      </c>
      <c r="M2039" s="102" t="s">
        <v>2993</v>
      </c>
      <c r="N2039" s="105"/>
      <c r="O2039" s="45"/>
      <c r="P2039" t="str">
        <f t="shared" ref="P2039:P2040" si="583">IF(E2039=F2039,"","NOT EQUAL")</f>
        <v/>
      </c>
      <c r="Q2039" s="45" t="str">
        <f>IF(ISNA(VLOOKUP(AC2039,#REF!,1)),"//","")</f>
        <v/>
      </c>
      <c r="R2039" s="45"/>
      <c r="S2039" s="43">
        <f t="shared" si="570"/>
        <v>650</v>
      </c>
      <c r="T2039" s="92" t="s">
        <v>2960</v>
      </c>
      <c r="U2039" s="70" t="s">
        <v>2817</v>
      </c>
      <c r="V2039" s="70" t="s">
        <v>2431</v>
      </c>
      <c r="W2039" s="44" t="str">
        <f t="shared" si="564"/>
        <v/>
      </c>
      <c r="X2039" s="25" t="str">
        <f t="shared" si="565"/>
        <v/>
      </c>
      <c r="Y2039" s="1">
        <f t="shared" si="566"/>
        <v>1990</v>
      </c>
      <c r="Z2039" t="str">
        <f t="shared" si="567"/>
        <v>ITM_U64</v>
      </c>
      <c r="AA2039" s="158" t="str">
        <f>IF(ISNA(VLOOKUP(X2039,Sheet2!J:J,1,0)),"//","")</f>
        <v/>
      </c>
      <c r="AC2039" s="108" t="str">
        <f t="shared" si="568"/>
        <v/>
      </c>
      <c r="AD2039" t="b">
        <f t="shared" si="569"/>
        <v>1</v>
      </c>
    </row>
    <row r="2040" spans="1:30">
      <c r="A2040" s="56">
        <f t="shared" si="573"/>
        <v>2040</v>
      </c>
      <c r="B2040" s="55">
        <f t="shared" si="574"/>
        <v>1991</v>
      </c>
      <c r="C2040" s="97" t="s">
        <v>4040</v>
      </c>
      <c r="D2040" s="97">
        <v>1</v>
      </c>
      <c r="E2040" s="100" t="s">
        <v>2980</v>
      </c>
      <c r="F2040" s="102" t="s">
        <v>2980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4241</v>
      </c>
      <c r="L2040" s="105" t="s">
        <v>2958</v>
      </c>
      <c r="M2040" s="102" t="s">
        <v>2994</v>
      </c>
      <c r="N2040" s="105"/>
      <c r="O2040" s="45"/>
      <c r="P2040" t="str">
        <f t="shared" si="583"/>
        <v/>
      </c>
      <c r="Q2040" s="45" t="str">
        <f>IF(ISNA(VLOOKUP(AC2040,#REF!,1)),"//","")</f>
        <v/>
      </c>
      <c r="R2040" s="45"/>
      <c r="S2040" s="43">
        <f t="shared" si="570"/>
        <v>650</v>
      </c>
      <c r="T2040" s="92" t="s">
        <v>2960</v>
      </c>
      <c r="U2040" s="70" t="s">
        <v>2817</v>
      </c>
      <c r="V2040" s="70" t="s">
        <v>2431</v>
      </c>
      <c r="W2040" s="44" t="str">
        <f t="shared" si="564"/>
        <v/>
      </c>
      <c r="X2040" s="25" t="str">
        <f t="shared" si="565"/>
        <v/>
      </c>
      <c r="Y2040" s="1">
        <f t="shared" si="566"/>
        <v>1991</v>
      </c>
      <c r="Z2040" t="str">
        <f t="shared" si="567"/>
        <v>ITM_SL1</v>
      </c>
      <c r="AA2040" s="158" t="str">
        <f>IF(ISNA(VLOOKUP(X2040,Sheet2!J:J,1,0)),"//","")</f>
        <v/>
      </c>
      <c r="AC2040" s="108" t="str">
        <f t="shared" si="568"/>
        <v/>
      </c>
      <c r="AD2040" t="b">
        <f t="shared" si="569"/>
        <v>1</v>
      </c>
    </row>
    <row r="2041" spans="1:30">
      <c r="A2041" s="56">
        <f t="shared" si="573"/>
        <v>2041</v>
      </c>
      <c r="B2041" s="55">
        <f t="shared" si="574"/>
        <v>1992</v>
      </c>
      <c r="C2041" s="97" t="s">
        <v>4040</v>
      </c>
      <c r="D2041" s="97">
        <v>2</v>
      </c>
      <c r="E2041" s="100" t="s">
        <v>2981</v>
      </c>
      <c r="F2041" s="100" t="s">
        <v>2981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4241</v>
      </c>
      <c r="L2041" s="105" t="s">
        <v>2958</v>
      </c>
      <c r="M2041" s="102" t="s">
        <v>2995</v>
      </c>
      <c r="N2041" s="105"/>
      <c r="O2041" s="45"/>
      <c r="P2041" t="str">
        <f t="shared" ref="P2041" si="584">IF(E2041=F2041,"","NOT EQUAL")</f>
        <v/>
      </c>
      <c r="Q2041" s="45" t="str">
        <f>IF(ISNA(VLOOKUP(AC2041,#REF!,1)),"//","")</f>
        <v/>
      </c>
      <c r="R2041" s="45"/>
      <c r="S2041" s="43">
        <f t="shared" si="570"/>
        <v>650</v>
      </c>
      <c r="T2041" s="92" t="s">
        <v>2960</v>
      </c>
      <c r="U2041" s="70" t="s">
        <v>2817</v>
      </c>
      <c r="V2041" s="70" t="s">
        <v>2431</v>
      </c>
      <c r="W2041" s="44" t="str">
        <f t="shared" si="564"/>
        <v/>
      </c>
      <c r="X2041" s="25" t="str">
        <f t="shared" si="565"/>
        <v/>
      </c>
      <c r="Y2041" s="1">
        <f t="shared" si="566"/>
        <v>1992</v>
      </c>
      <c r="Z2041" t="str">
        <f t="shared" si="567"/>
        <v>ITM_SR1</v>
      </c>
      <c r="AA2041" s="158" t="str">
        <f>IF(ISNA(VLOOKUP(X2041,Sheet2!J:J,1,0)),"//","")</f>
        <v/>
      </c>
      <c r="AC2041" s="108" t="str">
        <f t="shared" si="568"/>
        <v/>
      </c>
      <c r="AD2041" t="b">
        <f t="shared" si="569"/>
        <v>1</v>
      </c>
    </row>
    <row r="2042" spans="1:30">
      <c r="A2042" s="56">
        <f t="shared" si="573"/>
        <v>2042</v>
      </c>
      <c r="B2042" s="55">
        <f t="shared" si="574"/>
        <v>1993</v>
      </c>
      <c r="C2042" s="97" t="s">
        <v>4040</v>
      </c>
      <c r="D2042" s="97">
        <v>3</v>
      </c>
      <c r="E2042" s="100" t="s">
        <v>2982</v>
      </c>
      <c r="F2042" s="100" t="s">
        <v>2982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4241</v>
      </c>
      <c r="L2042" s="105" t="s">
        <v>2958</v>
      </c>
      <c r="M2042" s="102" t="s">
        <v>2996</v>
      </c>
      <c r="N2042" s="105"/>
      <c r="O2042" s="45"/>
      <c r="P2042" t="str">
        <f t="shared" ref="P2042" si="585">IF(E2042=F2042,"","NOT EQUAL")</f>
        <v/>
      </c>
      <c r="Q2042" s="45" t="str">
        <f>IF(ISNA(VLOOKUP(AC2042,#REF!,1)),"//","")</f>
        <v/>
      </c>
      <c r="R2042" s="45"/>
      <c r="S2042" s="43">
        <f t="shared" si="570"/>
        <v>650</v>
      </c>
      <c r="T2042" s="92" t="s">
        <v>2960</v>
      </c>
      <c r="U2042" s="70" t="s">
        <v>2817</v>
      </c>
      <c r="V2042" s="70" t="s">
        <v>2431</v>
      </c>
      <c r="W2042" s="44" t="str">
        <f t="shared" si="564"/>
        <v/>
      </c>
      <c r="X2042" s="25" t="str">
        <f t="shared" si="565"/>
        <v/>
      </c>
      <c r="Y2042" s="1">
        <f t="shared" si="566"/>
        <v>1993</v>
      </c>
      <c r="Z2042" t="str">
        <f t="shared" si="567"/>
        <v>ITM_RL1</v>
      </c>
      <c r="AA2042" s="158" t="str">
        <f>IF(ISNA(VLOOKUP(X2042,Sheet2!J:J,1,0)),"//","")</f>
        <v/>
      </c>
      <c r="AC2042" s="108" t="str">
        <f t="shared" si="568"/>
        <v/>
      </c>
      <c r="AD2042" t="b">
        <f t="shared" si="569"/>
        <v>1</v>
      </c>
    </row>
    <row r="2043" spans="1:30">
      <c r="A2043" s="56">
        <f t="shared" si="573"/>
        <v>2043</v>
      </c>
      <c r="B2043" s="55">
        <f t="shared" si="574"/>
        <v>1994</v>
      </c>
      <c r="C2043" s="97" t="s">
        <v>4040</v>
      </c>
      <c r="D2043" s="97">
        <v>4</v>
      </c>
      <c r="E2043" s="100" t="s">
        <v>2983</v>
      </c>
      <c r="F2043" s="100" t="s">
        <v>2983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4241</v>
      </c>
      <c r="L2043" s="105" t="s">
        <v>2958</v>
      </c>
      <c r="M2043" s="102" t="s">
        <v>2997</v>
      </c>
      <c r="N2043" s="105"/>
      <c r="O2043" s="45"/>
      <c r="P2043" t="str">
        <f t="shared" ref="P2043:P2044" si="586">IF(E2043=F2043,"","NOT EQUAL")</f>
        <v/>
      </c>
      <c r="Q2043" s="45" t="str">
        <f>IF(ISNA(VLOOKUP(AC2043,#REF!,1)),"//","")</f>
        <v/>
      </c>
      <c r="R2043" s="45"/>
      <c r="S2043" s="43">
        <f t="shared" si="570"/>
        <v>650</v>
      </c>
      <c r="T2043" s="92" t="s">
        <v>2960</v>
      </c>
      <c r="U2043" s="70" t="s">
        <v>2817</v>
      </c>
      <c r="V2043" s="70" t="s">
        <v>2431</v>
      </c>
      <c r="W2043" s="44" t="str">
        <f t="shared" si="564"/>
        <v/>
      </c>
      <c r="X2043" s="25" t="str">
        <f t="shared" si="565"/>
        <v/>
      </c>
      <c r="Y2043" s="1">
        <f t="shared" si="566"/>
        <v>1994</v>
      </c>
      <c r="Z2043" t="str">
        <f t="shared" si="567"/>
        <v>ITM_RR1</v>
      </c>
      <c r="AA2043" s="158" t="str">
        <f>IF(ISNA(VLOOKUP(X2043,Sheet2!J:J,1,0)),"//","")</f>
        <v/>
      </c>
      <c r="AC2043" s="108" t="str">
        <f t="shared" si="568"/>
        <v/>
      </c>
      <c r="AD2043" t="b">
        <f t="shared" si="569"/>
        <v>1</v>
      </c>
    </row>
    <row r="2044" spans="1:30">
      <c r="A2044" s="56">
        <f t="shared" si="573"/>
        <v>2044</v>
      </c>
      <c r="B2044" s="55">
        <f t="shared" si="574"/>
        <v>1995</v>
      </c>
      <c r="C2044" s="97" t="s">
        <v>4040</v>
      </c>
      <c r="D2044" s="97">
        <v>5</v>
      </c>
      <c r="E2044" s="100" t="s">
        <v>3005</v>
      </c>
      <c r="F2044" s="100" t="s">
        <v>3005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4241</v>
      </c>
      <c r="L2044" s="105" t="s">
        <v>2958</v>
      </c>
      <c r="M2044" s="102" t="s">
        <v>2998</v>
      </c>
      <c r="N2044" s="105"/>
      <c r="O2044" s="45"/>
      <c r="P2044" t="str">
        <f t="shared" si="586"/>
        <v/>
      </c>
      <c r="Q2044" s="45" t="str">
        <f>IF(ISNA(VLOOKUP(AC2044,#REF!,1)),"//","")</f>
        <v/>
      </c>
      <c r="R2044" s="45"/>
      <c r="S2044" s="43">
        <f t="shared" si="570"/>
        <v>650</v>
      </c>
      <c r="T2044" s="92" t="s">
        <v>2960</v>
      </c>
      <c r="U2044" s="70" t="s">
        <v>2817</v>
      </c>
      <c r="V2044" s="70" t="s">
        <v>2431</v>
      </c>
      <c r="W2044" s="44" t="str">
        <f t="shared" si="564"/>
        <v/>
      </c>
      <c r="X2044" s="25" t="str">
        <f t="shared" si="565"/>
        <v/>
      </c>
      <c r="Y2044" s="1">
        <f t="shared" si="566"/>
        <v>1995</v>
      </c>
      <c r="Z2044" t="str">
        <f t="shared" si="567"/>
        <v>ITM_FWORD</v>
      </c>
      <c r="AA2044" s="158" t="str">
        <f>IF(ISNA(VLOOKUP(X2044,Sheet2!J:J,1,0)),"//","")</f>
        <v/>
      </c>
      <c r="AC2044" s="108" t="str">
        <f t="shared" si="568"/>
        <v/>
      </c>
      <c r="AD2044" t="b">
        <f t="shared" si="569"/>
        <v>1</v>
      </c>
    </row>
    <row r="2045" spans="1:30">
      <c r="A2045" s="56">
        <f t="shared" si="573"/>
        <v>2045</v>
      </c>
      <c r="B2045" s="55">
        <f t="shared" si="574"/>
        <v>1996</v>
      </c>
      <c r="C2045" s="97" t="s">
        <v>4040</v>
      </c>
      <c r="D2045" s="97">
        <v>6</v>
      </c>
      <c r="E2045" s="100" t="s">
        <v>3006</v>
      </c>
      <c r="F2045" s="100" t="s">
        <v>3006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4241</v>
      </c>
      <c r="L2045" s="105" t="s">
        <v>2958</v>
      </c>
      <c r="M2045" s="102" t="s">
        <v>2999</v>
      </c>
      <c r="N2045" s="105"/>
      <c r="O2045" s="45"/>
      <c r="P2045" t="str">
        <f t="shared" ref="P2045" si="587">IF(E2045=F2045,"","NOT EQUAL")</f>
        <v/>
      </c>
      <c r="Q2045" s="45" t="str">
        <f>IF(ISNA(VLOOKUP(AC2045,#REF!,1)),"//","")</f>
        <v/>
      </c>
      <c r="R2045" s="45"/>
      <c r="S2045" s="43">
        <f t="shared" si="570"/>
        <v>650</v>
      </c>
      <c r="T2045" s="92" t="s">
        <v>2960</v>
      </c>
      <c r="U2045" s="70" t="s">
        <v>2817</v>
      </c>
      <c r="V2045" s="70" t="s">
        <v>2431</v>
      </c>
      <c r="W2045" s="44" t="str">
        <f t="shared" si="564"/>
        <v/>
      </c>
      <c r="X2045" s="25" t="str">
        <f t="shared" si="565"/>
        <v/>
      </c>
      <c r="Y2045" s="1">
        <f t="shared" si="566"/>
        <v>1996</v>
      </c>
      <c r="Z2045" t="str">
        <f t="shared" si="567"/>
        <v>ITM_FBYTE</v>
      </c>
      <c r="AA2045" s="158" t="str">
        <f>IF(ISNA(VLOOKUP(X2045,Sheet2!J:J,1,0)),"//","")</f>
        <v/>
      </c>
      <c r="AC2045" s="108" t="str">
        <f t="shared" si="568"/>
        <v/>
      </c>
      <c r="AD2045" t="b">
        <f t="shared" si="569"/>
        <v>1</v>
      </c>
    </row>
    <row r="2046" spans="1:30">
      <c r="A2046" s="56">
        <f t="shared" si="573"/>
        <v>2046</v>
      </c>
      <c r="B2046" s="55">
        <f t="shared" si="574"/>
        <v>1997</v>
      </c>
      <c r="C2046" s="97" t="s">
        <v>4041</v>
      </c>
      <c r="D2046" s="97" t="s">
        <v>7</v>
      </c>
      <c r="E2046" s="231" t="s">
        <v>3027</v>
      </c>
      <c r="F2046" s="100" t="s">
        <v>3027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4241</v>
      </c>
      <c r="L2046" s="105" t="s">
        <v>3009</v>
      </c>
      <c r="M2046" s="102" t="s">
        <v>3000</v>
      </c>
      <c r="N2046" s="105"/>
      <c r="O2046" s="45"/>
      <c r="P2046" t="str">
        <f t="shared" ref="P2046:P2047" si="588">IF(E2046=F2046,"","NOT EQUAL")</f>
        <v/>
      </c>
      <c r="Q2046" s="45" t="str">
        <f>IF(ISNA(VLOOKUP(AC2046,#REF!,1)),"//","")</f>
        <v/>
      </c>
      <c r="R2046" s="45"/>
      <c r="S2046" s="43">
        <f t="shared" si="570"/>
        <v>651</v>
      </c>
      <c r="T2046" s="92" t="s">
        <v>2892</v>
      </c>
      <c r="U2046" s="70" t="s">
        <v>2823</v>
      </c>
      <c r="V2046" s="70" t="s">
        <v>2431</v>
      </c>
      <c r="W2046" s="44" t="str">
        <f t="shared" si="564"/>
        <v>"EXITCLR"</v>
      </c>
      <c r="X2046" s="25" t="str">
        <f t="shared" si="565"/>
        <v>EXITCLR</v>
      </c>
      <c r="Y2046" s="1">
        <f t="shared" si="566"/>
        <v>1997</v>
      </c>
      <c r="Z2046" t="str">
        <f t="shared" si="567"/>
        <v>ITM_CLAIM</v>
      </c>
      <c r="AA2046" s="158" t="str">
        <f>IF(ISNA(VLOOKUP(X2046,Sheet2!J:J,1,0)),"//","")</f>
        <v>//</v>
      </c>
      <c r="AC2046" s="108" t="str">
        <f t="shared" si="568"/>
        <v>EXITCLR</v>
      </c>
      <c r="AD2046" t="b">
        <f t="shared" si="569"/>
        <v>1</v>
      </c>
    </row>
    <row r="2047" spans="1:30">
      <c r="A2047" s="56">
        <f t="shared" si="573"/>
        <v>2047</v>
      </c>
      <c r="B2047" s="55">
        <f t="shared" si="574"/>
        <v>1998</v>
      </c>
      <c r="C2047" s="97" t="s">
        <v>4042</v>
      </c>
      <c r="D2047" s="97" t="s">
        <v>12</v>
      </c>
      <c r="E2047" s="228" t="s">
        <v>533</v>
      </c>
      <c r="F2047" s="98" t="s">
        <v>3008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4077</v>
      </c>
      <c r="L2047" s="105" t="s">
        <v>2958</v>
      </c>
      <c r="M2047" s="102" t="s">
        <v>3007</v>
      </c>
      <c r="N2047" s="102"/>
      <c r="O2047"/>
      <c r="P2047" t="str">
        <f t="shared" si="588"/>
        <v>NOT EQUAL</v>
      </c>
      <c r="Q2047" t="str">
        <f>IF(ISNA(VLOOKUP(AC2047,#REF!,1)),"//","")</f>
        <v/>
      </c>
      <c r="R2047"/>
      <c r="S2047" s="43">
        <f t="shared" si="570"/>
        <v>651</v>
      </c>
      <c r="T2047" s="92" t="s">
        <v>2960</v>
      </c>
      <c r="U2047" s="70" t="s">
        <v>2817</v>
      </c>
      <c r="V2047" s="70" t="s">
        <v>2431</v>
      </c>
      <c r="W2047" s="44" t="str">
        <f t="shared" si="564"/>
        <v/>
      </c>
      <c r="X2047" s="25" t="str">
        <f t="shared" si="565"/>
        <v/>
      </c>
      <c r="Y2047" s="1">
        <f t="shared" si="566"/>
        <v>1998</v>
      </c>
      <c r="Z2047" t="str">
        <f t="shared" si="567"/>
        <v>ITM_SHOIREP</v>
      </c>
      <c r="AA2047" s="158" t="str">
        <f>IF(ISNA(VLOOKUP(X2047,Sheet2!J:J,1,0)),"//","")</f>
        <v/>
      </c>
      <c r="AC2047" s="108" t="str">
        <f t="shared" si="568"/>
        <v/>
      </c>
      <c r="AD2047" t="b">
        <f t="shared" si="569"/>
        <v>1</v>
      </c>
    </row>
    <row r="2048" spans="1:30">
      <c r="A2048" s="56">
        <f t="shared" si="573"/>
        <v>2048</v>
      </c>
      <c r="B2048" s="55">
        <f t="shared" si="574"/>
        <v>1999</v>
      </c>
      <c r="C2048" s="97" t="s">
        <v>4043</v>
      </c>
      <c r="D2048" s="97" t="s">
        <v>7</v>
      </c>
      <c r="E2048" s="228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4077</v>
      </c>
      <c r="L2048" s="105" t="s">
        <v>1116</v>
      </c>
      <c r="M2048" s="102" t="s">
        <v>3026</v>
      </c>
      <c r="N2048" s="105"/>
      <c r="O2048" s="45"/>
      <c r="P2048" t="str">
        <f t="shared" ref="P2048:P2049" si="589">IF(E2048=F2048,"","NOT EQUAL")</f>
        <v>NOT EQUAL</v>
      </c>
      <c r="Q2048" s="45" t="str">
        <f>IF(ISNA(VLOOKUP(AC2048,#REF!,1)),"//","")</f>
        <v/>
      </c>
      <c r="R2048" s="45"/>
      <c r="S2048" s="43">
        <f t="shared" si="570"/>
        <v>651</v>
      </c>
      <c r="T2048" s="92" t="s">
        <v>2431</v>
      </c>
      <c r="U2048" s="70"/>
      <c r="V2048" s="70" t="s">
        <v>2431</v>
      </c>
      <c r="W2048" s="44" t="str">
        <f t="shared" si="564"/>
        <v/>
      </c>
      <c r="X2048" s="25" t="str">
        <f t="shared" si="565"/>
        <v/>
      </c>
      <c r="Y2048" s="1">
        <f t="shared" si="566"/>
        <v>1999</v>
      </c>
      <c r="Z2048" t="str">
        <f t="shared" si="567"/>
        <v>ITM_SCALE</v>
      </c>
      <c r="AA2048" s="158" t="str">
        <f>IF(ISNA(VLOOKUP(X2048,Sheet2!J:J,1,0)),"//","")</f>
        <v/>
      </c>
      <c r="AC2048" s="108" t="str">
        <f t="shared" si="568"/>
        <v/>
      </c>
      <c r="AD2048" t="b">
        <f t="shared" si="569"/>
        <v>1</v>
      </c>
    </row>
    <row r="2049" spans="1:30">
      <c r="A2049" s="56">
        <f t="shared" si="573"/>
        <v>2049</v>
      </c>
      <c r="B2049" s="55">
        <f t="shared" si="574"/>
        <v>2000</v>
      </c>
      <c r="C2049" s="97" t="s">
        <v>4044</v>
      </c>
      <c r="D2049" s="97" t="s">
        <v>7</v>
      </c>
      <c r="E2049" s="100" t="s">
        <v>3014</v>
      </c>
      <c r="F2049" s="100" t="s">
        <v>3014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4077</v>
      </c>
      <c r="L2049" s="105"/>
      <c r="M2049" s="102" t="s">
        <v>3015</v>
      </c>
      <c r="N2049" s="105"/>
      <c r="O2049" s="45"/>
      <c r="P2049" t="str">
        <f t="shared" si="589"/>
        <v/>
      </c>
      <c r="Q2049" s="45" t="str">
        <f>IF(ISNA(VLOOKUP(AC2049,#REF!,1)),"//","")</f>
        <v/>
      </c>
      <c r="R2049" s="45"/>
      <c r="S2049" s="43">
        <f t="shared" si="570"/>
        <v>652</v>
      </c>
      <c r="T2049" s="92" t="s">
        <v>2915</v>
      </c>
      <c r="U2049" s="70" t="s">
        <v>2823</v>
      </c>
      <c r="V2049" s="70" t="s">
        <v>2431</v>
      </c>
      <c r="W2049" s="44" t="str">
        <f t="shared" si="564"/>
        <v>"PLOTLS"</v>
      </c>
      <c r="X2049" s="25" t="str">
        <f t="shared" si="565"/>
        <v>PLOTLS</v>
      </c>
      <c r="Y2049" s="1">
        <f t="shared" si="566"/>
        <v>2000</v>
      </c>
      <c r="Z2049" t="str">
        <f t="shared" si="567"/>
        <v>ITM_PLOTLS</v>
      </c>
      <c r="AA2049" s="158" t="str">
        <f>IF(ISNA(VLOOKUP(X2049,Sheet2!J:J,1,0)),"//","")</f>
        <v/>
      </c>
      <c r="AC2049" s="108" t="str">
        <f t="shared" si="568"/>
        <v>PLOTLS</v>
      </c>
      <c r="AD2049" t="b">
        <f t="shared" si="569"/>
        <v>1</v>
      </c>
    </row>
    <row r="2050" spans="1:30">
      <c r="A2050" s="56">
        <f t="shared" si="573"/>
        <v>2050</v>
      </c>
      <c r="B2050" s="55">
        <f t="shared" si="574"/>
        <v>2001</v>
      </c>
      <c r="C2050" s="97" t="s">
        <v>4045</v>
      </c>
      <c r="D2050" s="97" t="s">
        <v>7</v>
      </c>
      <c r="E2050" s="228" t="s">
        <v>533</v>
      </c>
      <c r="F2050" s="98" t="s">
        <v>3016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4077</v>
      </c>
      <c r="L2050" s="101" t="s">
        <v>3018</v>
      </c>
      <c r="M2050" s="102" t="s">
        <v>3019</v>
      </c>
      <c r="N2050" s="102"/>
      <c r="O2050"/>
      <c r="P2050" t="str">
        <f t="shared" ref="P2050:P2054" si="590">IF(E2050=F2050,"","NOT EQUAL")</f>
        <v>NOT EQUAL</v>
      </c>
      <c r="Q2050" t="str">
        <f>IF(ISNA(VLOOKUP(AC2050,#REF!,1)),"//","")</f>
        <v/>
      </c>
      <c r="R2050"/>
      <c r="S2050" s="43">
        <f t="shared" si="570"/>
        <v>652</v>
      </c>
      <c r="T2050" s="92" t="s">
        <v>2910</v>
      </c>
      <c r="U2050" s="70" t="s">
        <v>2431</v>
      </c>
      <c r="V2050" s="70" t="s">
        <v>2431</v>
      </c>
      <c r="W2050" s="44" t="str">
        <f t="shared" si="564"/>
        <v/>
      </c>
      <c r="X2050" s="25" t="str">
        <f t="shared" si="565"/>
        <v/>
      </c>
      <c r="Y2050" s="1">
        <f t="shared" si="566"/>
        <v>2001</v>
      </c>
      <c r="Z2050" t="str">
        <f t="shared" si="567"/>
        <v>ITM_PLINE</v>
      </c>
      <c r="AA2050" s="158" t="str">
        <f>IF(ISNA(VLOOKUP(X2050,Sheet2!J:J,1,0)),"//","")</f>
        <v/>
      </c>
      <c r="AC2050" s="108" t="str">
        <f t="shared" si="568"/>
        <v/>
      </c>
      <c r="AD2050" t="b">
        <f t="shared" si="569"/>
        <v>1</v>
      </c>
    </row>
    <row r="2051" spans="1:30">
      <c r="A2051" s="56">
        <f t="shared" si="573"/>
        <v>2051</v>
      </c>
      <c r="B2051" s="55">
        <f t="shared" si="574"/>
        <v>2002</v>
      </c>
      <c r="C2051" s="97" t="s">
        <v>4046</v>
      </c>
      <c r="D2051" s="97" t="s">
        <v>7</v>
      </c>
      <c r="E2051" s="228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4077</v>
      </c>
      <c r="L2051" s="97" t="s">
        <v>3018</v>
      </c>
      <c r="M2051" s="102" t="s">
        <v>3020</v>
      </c>
      <c r="N2051" s="102"/>
      <c r="O2051"/>
      <c r="P2051" t="str">
        <f t="shared" si="590"/>
        <v>NOT EQUAL</v>
      </c>
      <c r="Q2051" t="str">
        <f>IF(ISNA(VLOOKUP(AC2051,#REF!,1)),"//","")</f>
        <v/>
      </c>
      <c r="R2051"/>
      <c r="S2051" s="43">
        <f t="shared" si="570"/>
        <v>652</v>
      </c>
      <c r="T2051" s="92" t="s">
        <v>2910</v>
      </c>
      <c r="U2051" s="70" t="s">
        <v>2431</v>
      </c>
      <c r="V2051" s="70" t="s">
        <v>2431</v>
      </c>
      <c r="W2051" s="44" t="str">
        <f t="shared" ref="W2051:W2103" si="591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592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593">B2051</f>
        <v>2002</v>
      </c>
      <c r="Z2051" t="str">
        <f t="shared" ref="Z2051:Z2103" si="594">M2051</f>
        <v>ITM_PCROS</v>
      </c>
      <c r="AA2051" s="158" t="str">
        <f>IF(ISNA(VLOOKUP(X2051,Sheet2!J:J,1,0)),"//","")</f>
        <v/>
      </c>
      <c r="AC2051" s="108" t="str">
        <f t="shared" ref="AC2051:AC2082" si="595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596">X2051=AC2051</f>
        <v>1</v>
      </c>
    </row>
    <row r="2052" spans="1:30">
      <c r="A2052" s="56">
        <f t="shared" si="573"/>
        <v>2052</v>
      </c>
      <c r="B2052" s="55">
        <f t="shared" si="574"/>
        <v>2003</v>
      </c>
      <c r="C2052" s="97" t="s">
        <v>4047</v>
      </c>
      <c r="D2052" s="97" t="s">
        <v>7</v>
      </c>
      <c r="E2052" s="228" t="s">
        <v>533</v>
      </c>
      <c r="F2052" s="98" t="s">
        <v>3017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4077</v>
      </c>
      <c r="L2052" s="97" t="s">
        <v>3018</v>
      </c>
      <c r="M2052" s="102" t="s">
        <v>3021</v>
      </c>
      <c r="N2052" s="102"/>
      <c r="O2052"/>
      <c r="P2052" t="str">
        <f t="shared" si="590"/>
        <v>NOT EQUAL</v>
      </c>
      <c r="Q2052" t="str">
        <f>IF(ISNA(VLOOKUP(AC2052,#REF!,1)),"//","")</f>
        <v/>
      </c>
      <c r="R2052"/>
      <c r="S2052" s="43">
        <f t="shared" si="570"/>
        <v>652</v>
      </c>
      <c r="T2052" s="92" t="s">
        <v>2910</v>
      </c>
      <c r="U2052" s="70" t="s">
        <v>2431</v>
      </c>
      <c r="V2052" s="70" t="s">
        <v>2431</v>
      </c>
      <c r="W2052" s="44" t="str">
        <f t="shared" si="591"/>
        <v/>
      </c>
      <c r="X2052" s="25" t="str">
        <f t="shared" si="592"/>
        <v/>
      </c>
      <c r="Y2052" s="1">
        <f t="shared" si="593"/>
        <v>2003</v>
      </c>
      <c r="Z2052" t="str">
        <f t="shared" si="594"/>
        <v>ITM_PBOX</v>
      </c>
      <c r="AA2052" s="158" t="str">
        <f>IF(ISNA(VLOOKUP(X2052,Sheet2!J:J,1,0)),"//","")</f>
        <v/>
      </c>
      <c r="AC2052" s="108" t="str">
        <f t="shared" si="595"/>
        <v/>
      </c>
      <c r="AD2052" t="b">
        <f t="shared" si="596"/>
        <v>1</v>
      </c>
    </row>
    <row r="2053" spans="1:30">
      <c r="A2053" s="56">
        <f t="shared" si="573"/>
        <v>2053</v>
      </c>
      <c r="B2053" s="55">
        <f t="shared" si="574"/>
        <v>2004</v>
      </c>
      <c r="C2053" s="97" t="s">
        <v>4048</v>
      </c>
      <c r="D2053" s="97" t="s">
        <v>7</v>
      </c>
      <c r="E2053" s="228" t="s">
        <v>533</v>
      </c>
      <c r="F2053" s="98" t="s">
        <v>3022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4077</v>
      </c>
      <c r="L2053" s="97" t="s">
        <v>2497</v>
      </c>
      <c r="M2053" s="102" t="s">
        <v>2498</v>
      </c>
      <c r="N2053" s="102"/>
      <c r="O2053"/>
      <c r="P2053" t="str">
        <f t="shared" si="590"/>
        <v>NOT EQUAL</v>
      </c>
      <c r="Q2053" t="str">
        <f>IF(ISNA(VLOOKUP(AC2053,#REF!,1)),"//","")</f>
        <v/>
      </c>
      <c r="R2053"/>
      <c r="S2053" s="43">
        <f t="shared" si="570"/>
        <v>652</v>
      </c>
      <c r="T2053" s="92" t="s">
        <v>2910</v>
      </c>
      <c r="U2053" s="70" t="s">
        <v>2431</v>
      </c>
      <c r="V2053" s="70" t="s">
        <v>2431</v>
      </c>
      <c r="W2053" s="44" t="str">
        <f t="shared" si="591"/>
        <v/>
      </c>
      <c r="X2053" s="25" t="str">
        <f t="shared" si="592"/>
        <v/>
      </c>
      <c r="Y2053" s="1">
        <f t="shared" si="593"/>
        <v>2004</v>
      </c>
      <c r="Z2053" t="str">
        <f t="shared" si="594"/>
        <v>ITM_VECT</v>
      </c>
      <c r="AA2053" s="158" t="str">
        <f>IF(ISNA(VLOOKUP(X2053,Sheet2!J:J,1,0)),"//","")</f>
        <v/>
      </c>
      <c r="AC2053" s="108" t="str">
        <f t="shared" si="595"/>
        <v/>
      </c>
      <c r="AD2053" t="b">
        <f t="shared" si="596"/>
        <v>1</v>
      </c>
    </row>
    <row r="2054" spans="1:30">
      <c r="A2054" s="56">
        <f t="shared" si="573"/>
        <v>2054</v>
      </c>
      <c r="B2054" s="55">
        <f t="shared" si="574"/>
        <v>2005</v>
      </c>
      <c r="C2054" s="97" t="s">
        <v>4049</v>
      </c>
      <c r="D2054" s="97" t="s">
        <v>7</v>
      </c>
      <c r="E2054" s="228" t="s">
        <v>533</v>
      </c>
      <c r="F2054" s="98" t="s">
        <v>3023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4077</v>
      </c>
      <c r="L2054" s="97" t="s">
        <v>2497</v>
      </c>
      <c r="M2054" s="102" t="s">
        <v>3024</v>
      </c>
      <c r="N2054" s="102"/>
      <c r="O2054"/>
      <c r="P2054" t="str">
        <f t="shared" si="590"/>
        <v>NOT EQUAL</v>
      </c>
      <c r="Q2054" t="str">
        <f>IF(ISNA(VLOOKUP(AC2054,#REF!,1)),"//","")</f>
        <v/>
      </c>
      <c r="R2054"/>
      <c r="S2054" s="43">
        <f t="shared" si="570"/>
        <v>652</v>
      </c>
      <c r="T2054" s="92" t="s">
        <v>2910</v>
      </c>
      <c r="U2054" s="70" t="s">
        <v>2431</v>
      </c>
      <c r="V2054" s="70" t="s">
        <v>2431</v>
      </c>
      <c r="W2054" s="44" t="str">
        <f t="shared" si="591"/>
        <v/>
      </c>
      <c r="X2054" s="25" t="str">
        <f t="shared" si="592"/>
        <v/>
      </c>
      <c r="Y2054" s="1">
        <f t="shared" si="593"/>
        <v>2005</v>
      </c>
      <c r="Z2054" t="str">
        <f t="shared" si="594"/>
        <v>ITM_NVECT</v>
      </c>
      <c r="AA2054" s="158" t="str">
        <f>IF(ISNA(VLOOKUP(X2054,Sheet2!J:J,1,0)),"//","")</f>
        <v/>
      </c>
      <c r="AC2054" s="108" t="str">
        <f t="shared" si="595"/>
        <v/>
      </c>
      <c r="AD2054" t="b">
        <f t="shared" si="596"/>
        <v>1</v>
      </c>
    </row>
    <row r="2055" spans="1:30">
      <c r="A2055" s="56">
        <f t="shared" si="573"/>
        <v>2055</v>
      </c>
      <c r="B2055" s="55">
        <f t="shared" si="574"/>
        <v>2006</v>
      </c>
      <c r="C2055" s="97" t="s">
        <v>4050</v>
      </c>
      <c r="D2055" s="97" t="s">
        <v>7</v>
      </c>
      <c r="E2055" s="228" t="s">
        <v>533</v>
      </c>
      <c r="F2055" s="98" t="s">
        <v>2867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4077</v>
      </c>
      <c r="L2055" s="97"/>
      <c r="M2055" s="102" t="s">
        <v>2869</v>
      </c>
      <c r="N2055" s="102"/>
      <c r="O2055"/>
      <c r="P2055" t="str">
        <f t="shared" ref="P2055:P2069" si="597">IF(E2055=F2055,"","NOT EQUAL")</f>
        <v>NOT EQUAL</v>
      </c>
      <c r="Q2055" t="str">
        <f>IF(ISNA(VLOOKUP(AC2055,#REF!,1)),"//","")</f>
        <v/>
      </c>
      <c r="R2055"/>
      <c r="S2055" s="43">
        <f t="shared" ref="S2055:S2101" si="598">IF(X2055&lt;&gt;"",S2054+1,S2054)</f>
        <v>652</v>
      </c>
      <c r="T2055" s="92" t="s">
        <v>2947</v>
      </c>
      <c r="U2055" s="70" t="s">
        <v>2431</v>
      </c>
      <c r="V2055" s="70" t="s">
        <v>2431</v>
      </c>
      <c r="W2055" s="44" t="str">
        <f t="shared" si="591"/>
        <v/>
      </c>
      <c r="X2055" s="25" t="str">
        <f t="shared" si="592"/>
        <v/>
      </c>
      <c r="Y2055" s="1">
        <f t="shared" si="593"/>
        <v>2006</v>
      </c>
      <c r="Z2055" t="str">
        <f t="shared" si="594"/>
        <v>ITM_EXTX</v>
      </c>
      <c r="AA2055" s="158" t="str">
        <f>IF(ISNA(VLOOKUP(X2055,Sheet2!J:J,1,0)),"//","")</f>
        <v/>
      </c>
      <c r="AC2055" s="108" t="str">
        <f t="shared" si="595"/>
        <v/>
      </c>
      <c r="AD2055" t="b">
        <f t="shared" si="596"/>
        <v>1</v>
      </c>
    </row>
    <row r="2056" spans="1:30">
      <c r="A2056" s="56">
        <f t="shared" si="573"/>
        <v>2056</v>
      </c>
      <c r="B2056" s="55">
        <f t="shared" si="574"/>
        <v>2007</v>
      </c>
      <c r="C2056" s="97" t="s">
        <v>4051</v>
      </c>
      <c r="D2056" s="97" t="s">
        <v>7</v>
      </c>
      <c r="E2056" s="228" t="s">
        <v>533</v>
      </c>
      <c r="F2056" s="98" t="s">
        <v>2868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4077</v>
      </c>
      <c r="L2056" s="97"/>
      <c r="M2056" s="102" t="s">
        <v>2870</v>
      </c>
      <c r="N2056" s="102"/>
      <c r="O2056"/>
      <c r="P2056" t="str">
        <f t="shared" si="597"/>
        <v>NOT EQUAL</v>
      </c>
      <c r="Q2056" t="str">
        <f>IF(ISNA(VLOOKUP(AC2056,#REF!,1)),"//","")</f>
        <v/>
      </c>
      <c r="R2056"/>
      <c r="S2056" s="43">
        <f t="shared" si="598"/>
        <v>652</v>
      </c>
      <c r="T2056" s="92" t="s">
        <v>2947</v>
      </c>
      <c r="U2056" s="70" t="s">
        <v>2431</v>
      </c>
      <c r="V2056" s="70" t="s">
        <v>2431</v>
      </c>
      <c r="W2056" s="44" t="str">
        <f t="shared" si="591"/>
        <v/>
      </c>
      <c r="X2056" s="25" t="str">
        <f t="shared" si="592"/>
        <v/>
      </c>
      <c r="Y2056" s="1">
        <f t="shared" si="593"/>
        <v>2007</v>
      </c>
      <c r="Z2056" t="str">
        <f t="shared" si="594"/>
        <v>ITM_EXTY</v>
      </c>
      <c r="AA2056" s="158" t="str">
        <f>IF(ISNA(VLOOKUP(X2056,Sheet2!J:J,1,0)),"//","")</f>
        <v/>
      </c>
      <c r="AC2056" s="108" t="str">
        <f t="shared" si="595"/>
        <v/>
      </c>
      <c r="AD2056" t="b">
        <f t="shared" si="596"/>
        <v>1</v>
      </c>
    </row>
    <row r="2057" spans="1:30">
      <c r="A2057" s="56">
        <f t="shared" si="573"/>
        <v>2057</v>
      </c>
      <c r="B2057" s="55">
        <f t="shared" si="574"/>
        <v>2008</v>
      </c>
      <c r="C2057" s="97" t="s">
        <v>4052</v>
      </c>
      <c r="D2057" s="97" t="s">
        <v>4380</v>
      </c>
      <c r="E2057" s="228" t="s">
        <v>533</v>
      </c>
      <c r="F2057" s="98" t="s">
        <v>4378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4077</v>
      </c>
      <c r="L2057" s="97"/>
      <c r="M2057" s="102" t="s">
        <v>4379</v>
      </c>
      <c r="N2057" s="102"/>
      <c r="O2057"/>
      <c r="P2057" t="str">
        <f t="shared" ref="P2057" si="599">IF(E2057=F2057,"","NOT EQUAL")</f>
        <v>NOT EQUAL</v>
      </c>
      <c r="Q2057" t="str">
        <f>IF(ISNA(VLOOKUP(AC2057,#REF!,1)),"//","")</f>
        <v/>
      </c>
      <c r="R2057"/>
      <c r="S2057" s="43">
        <f t="shared" si="598"/>
        <v>652</v>
      </c>
      <c r="T2057" s="92" t="s">
        <v>2947</v>
      </c>
      <c r="U2057" s="70" t="s">
        <v>2431</v>
      </c>
      <c r="V2057" s="70" t="s">
        <v>2431</v>
      </c>
      <c r="W2057" s="44" t="str">
        <f t="shared" si="591"/>
        <v/>
      </c>
      <c r="X2057" s="25" t="str">
        <f t="shared" si="592"/>
        <v/>
      </c>
      <c r="Y2057" s="1">
        <f t="shared" si="593"/>
        <v>2008</v>
      </c>
      <c r="Z2057" t="str">
        <f t="shared" si="594"/>
        <v>ITM_SLV2</v>
      </c>
      <c r="AA2057" s="158" t="str">
        <f>IF(ISNA(VLOOKUP(X2057,Sheet2!J:J,1,0)),"//","")</f>
        <v/>
      </c>
      <c r="AC2057" s="108" t="str">
        <f t="shared" si="595"/>
        <v/>
      </c>
      <c r="AD2057" t="b">
        <f t="shared" si="596"/>
        <v>1</v>
      </c>
    </row>
    <row r="2058" spans="1:30">
      <c r="A2058" s="56">
        <f t="shared" si="573"/>
        <v>2058</v>
      </c>
      <c r="B2058" s="55">
        <f t="shared" si="574"/>
        <v>2009</v>
      </c>
      <c r="C2058" s="97" t="s">
        <v>4052</v>
      </c>
      <c r="D2058" s="97" t="s">
        <v>4377</v>
      </c>
      <c r="E2058" s="228" t="s">
        <v>533</v>
      </c>
      <c r="F2058" s="98" t="s">
        <v>4381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4077</v>
      </c>
      <c r="L2058" s="97"/>
      <c r="M2058" s="102" t="s">
        <v>4382</v>
      </c>
      <c r="N2058" s="102"/>
      <c r="O2058"/>
      <c r="P2058" t="str">
        <f t="shared" ref="P2058" si="600">IF(E2058=F2058,"","NOT EQUAL")</f>
        <v>NOT EQUAL</v>
      </c>
      <c r="Q2058" t="str">
        <f>IF(ISNA(VLOOKUP(AC2058,#REF!,1)),"//","")</f>
        <v/>
      </c>
      <c r="R2058"/>
      <c r="S2058" s="43">
        <f t="shared" si="598"/>
        <v>652</v>
      </c>
      <c r="T2058" s="92" t="s">
        <v>2947</v>
      </c>
      <c r="U2058" s="70" t="s">
        <v>2431</v>
      </c>
      <c r="V2058" s="70" t="s">
        <v>2431</v>
      </c>
      <c r="W2058" s="44" t="str">
        <f t="shared" si="591"/>
        <v/>
      </c>
      <c r="X2058" s="25" t="str">
        <f t="shared" si="592"/>
        <v/>
      </c>
      <c r="Y2058" s="1">
        <f t="shared" si="593"/>
        <v>2009</v>
      </c>
      <c r="Z2058" t="str">
        <f t="shared" si="594"/>
        <v>ITM_SLV3</v>
      </c>
      <c r="AA2058" s="158" t="str">
        <f>IF(ISNA(VLOOKUP(X2058,Sheet2!J:J,1,0)),"//","")</f>
        <v/>
      </c>
      <c r="AC2058" s="108" t="str">
        <f t="shared" si="595"/>
        <v/>
      </c>
      <c r="AD2058" t="b">
        <f t="shared" si="596"/>
        <v>1</v>
      </c>
    </row>
    <row r="2059" spans="1:30">
      <c r="A2059" s="56">
        <f t="shared" si="573"/>
        <v>2059</v>
      </c>
      <c r="B2059" s="55">
        <f t="shared" si="574"/>
        <v>2010</v>
      </c>
      <c r="C2059" s="97" t="s">
        <v>4052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4077</v>
      </c>
      <c r="L2059" s="97"/>
      <c r="M2059" s="102" t="s">
        <v>2491</v>
      </c>
      <c r="N2059" s="102"/>
      <c r="O2059"/>
      <c r="P2059" t="str">
        <f t="shared" si="597"/>
        <v/>
      </c>
      <c r="Q2059" t="str">
        <f>IF(ISNA(VLOOKUP(AC2059,#REF!,1)),"//","")</f>
        <v/>
      </c>
      <c r="R2059"/>
      <c r="S2059" s="43">
        <f t="shared" si="598"/>
        <v>652</v>
      </c>
      <c r="T2059" s="92" t="s">
        <v>2947</v>
      </c>
      <c r="U2059" s="70" t="s">
        <v>2817</v>
      </c>
      <c r="V2059" s="70" t="s">
        <v>2431</v>
      </c>
      <c r="W2059" s="44" t="str">
        <f t="shared" si="591"/>
        <v/>
      </c>
      <c r="X2059" s="25" t="str">
        <f t="shared" si="592"/>
        <v/>
      </c>
      <c r="Y2059" s="1">
        <f t="shared" si="593"/>
        <v>2010</v>
      </c>
      <c r="Z2059" t="str">
        <f t="shared" si="594"/>
        <v>ITM_DEMO1</v>
      </c>
      <c r="AA2059" s="158" t="str">
        <f>IF(ISNA(VLOOKUP(X2059,Sheet2!J:J,1,0)),"//","")</f>
        <v/>
      </c>
      <c r="AC2059" s="108" t="str">
        <f t="shared" si="595"/>
        <v/>
      </c>
      <c r="AD2059" t="b">
        <f t="shared" si="596"/>
        <v>1</v>
      </c>
    </row>
    <row r="2060" spans="1:30">
      <c r="A2060" s="56">
        <f t="shared" si="573"/>
        <v>2060</v>
      </c>
      <c r="B2060" s="55">
        <f t="shared" si="574"/>
        <v>2011</v>
      </c>
      <c r="C2060" s="97" t="s">
        <v>4052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4077</v>
      </c>
      <c r="L2060" s="97"/>
      <c r="M2060" s="102" t="s">
        <v>2492</v>
      </c>
      <c r="N2060" s="102"/>
      <c r="O2060"/>
      <c r="P2060" t="str">
        <f t="shared" si="597"/>
        <v/>
      </c>
      <c r="Q2060" t="str">
        <f>IF(ISNA(VLOOKUP(AC2060,#REF!,1)),"//","")</f>
        <v/>
      </c>
      <c r="R2060"/>
      <c r="S2060" s="43">
        <f t="shared" si="598"/>
        <v>652</v>
      </c>
      <c r="T2060" s="92" t="s">
        <v>2947</v>
      </c>
      <c r="U2060" s="70" t="s">
        <v>2817</v>
      </c>
      <c r="V2060" s="70" t="s">
        <v>2431</v>
      </c>
      <c r="W2060" s="44" t="str">
        <f t="shared" si="591"/>
        <v/>
      </c>
      <c r="X2060" s="25" t="str">
        <f t="shared" si="592"/>
        <v/>
      </c>
      <c r="Y2060" s="1">
        <f t="shared" si="593"/>
        <v>2011</v>
      </c>
      <c r="Z2060" t="str">
        <f t="shared" si="594"/>
        <v>ITM_DEMO2</v>
      </c>
      <c r="AA2060" s="158" t="str">
        <f>IF(ISNA(VLOOKUP(X2060,Sheet2!J:J,1,0)),"//","")</f>
        <v/>
      </c>
      <c r="AC2060" s="108" t="str">
        <f t="shared" si="595"/>
        <v/>
      </c>
      <c r="AD2060" t="b">
        <f t="shared" si="596"/>
        <v>1</v>
      </c>
    </row>
    <row r="2061" spans="1:30">
      <c r="A2061" s="56">
        <f t="shared" si="573"/>
        <v>2061</v>
      </c>
      <c r="B2061" s="55">
        <f t="shared" si="574"/>
        <v>2012</v>
      </c>
      <c r="C2061" s="97" t="s">
        <v>4052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4077</v>
      </c>
      <c r="L2061" s="97"/>
      <c r="M2061" s="102" t="s">
        <v>2493</v>
      </c>
      <c r="N2061" s="102"/>
      <c r="O2061"/>
      <c r="P2061" t="str">
        <f t="shared" si="597"/>
        <v/>
      </c>
      <c r="Q2061" t="str">
        <f>IF(ISNA(VLOOKUP(AC2061,#REF!,1)),"//","")</f>
        <v/>
      </c>
      <c r="R2061"/>
      <c r="S2061" s="43">
        <f t="shared" si="598"/>
        <v>652</v>
      </c>
      <c r="T2061" s="92" t="s">
        <v>2947</v>
      </c>
      <c r="U2061" s="70" t="s">
        <v>2817</v>
      </c>
      <c r="V2061" s="70" t="s">
        <v>2431</v>
      </c>
      <c r="W2061" s="44" t="str">
        <f t="shared" si="591"/>
        <v/>
      </c>
      <c r="X2061" s="25" t="str">
        <f t="shared" si="592"/>
        <v/>
      </c>
      <c r="Y2061" s="1">
        <f t="shared" si="593"/>
        <v>2012</v>
      </c>
      <c r="Z2061" t="str">
        <f t="shared" si="594"/>
        <v>ITM_DEMO3</v>
      </c>
      <c r="AA2061" s="158" t="str">
        <f>IF(ISNA(VLOOKUP(X2061,Sheet2!J:J,1,0)),"//","")</f>
        <v/>
      </c>
      <c r="AC2061" s="108" t="str">
        <f t="shared" si="595"/>
        <v/>
      </c>
      <c r="AD2061" t="b">
        <f t="shared" si="596"/>
        <v>1</v>
      </c>
    </row>
    <row r="2062" spans="1:30">
      <c r="A2062" s="56">
        <f t="shared" si="573"/>
        <v>2062</v>
      </c>
      <c r="B2062" s="55">
        <f t="shared" si="574"/>
        <v>2013</v>
      </c>
      <c r="C2062" s="97" t="s">
        <v>4052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4077</v>
      </c>
      <c r="L2062" s="97"/>
      <c r="M2062" s="102" t="s">
        <v>2494</v>
      </c>
      <c r="N2062" s="102"/>
      <c r="O2062"/>
      <c r="P2062" t="str">
        <f t="shared" si="597"/>
        <v/>
      </c>
      <c r="Q2062" t="str">
        <f>IF(ISNA(VLOOKUP(AC2062,#REF!,1)),"//","")</f>
        <v/>
      </c>
      <c r="R2062"/>
      <c r="S2062" s="43">
        <f t="shared" si="598"/>
        <v>652</v>
      </c>
      <c r="T2062" s="92" t="s">
        <v>2947</v>
      </c>
      <c r="U2062" s="70" t="s">
        <v>2817</v>
      </c>
      <c r="V2062" s="70" t="s">
        <v>2431</v>
      </c>
      <c r="W2062" s="44" t="str">
        <f t="shared" si="591"/>
        <v/>
      </c>
      <c r="X2062" s="25" t="str">
        <f t="shared" si="592"/>
        <v/>
      </c>
      <c r="Y2062" s="1">
        <f t="shared" si="593"/>
        <v>2013</v>
      </c>
      <c r="Z2062" t="str">
        <f t="shared" si="594"/>
        <v>ITM_DEMO4</v>
      </c>
      <c r="AA2062" s="158" t="str">
        <f>IF(ISNA(VLOOKUP(X2062,Sheet2!J:J,1,0)),"//","")</f>
        <v/>
      </c>
      <c r="AC2062" s="108" t="str">
        <f t="shared" si="595"/>
        <v/>
      </c>
      <c r="AD2062" t="b">
        <f t="shared" si="596"/>
        <v>1</v>
      </c>
    </row>
    <row r="2063" spans="1:30">
      <c r="A2063" s="56">
        <f t="shared" si="573"/>
        <v>2063</v>
      </c>
      <c r="B2063" s="55">
        <f t="shared" si="574"/>
        <v>2014</v>
      </c>
      <c r="C2063" s="97" t="s">
        <v>4052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4077</v>
      </c>
      <c r="L2063" s="97"/>
      <c r="M2063" s="102" t="s">
        <v>2495</v>
      </c>
      <c r="N2063" s="102"/>
      <c r="O2063"/>
      <c r="P2063" t="str">
        <f t="shared" si="597"/>
        <v/>
      </c>
      <c r="Q2063" t="str">
        <f>IF(ISNA(VLOOKUP(AC2063,#REF!,1)),"//","")</f>
        <v/>
      </c>
      <c r="R2063"/>
      <c r="S2063" s="43">
        <f t="shared" si="598"/>
        <v>652</v>
      </c>
      <c r="T2063" s="92" t="s">
        <v>2947</v>
      </c>
      <c r="U2063" s="70" t="s">
        <v>2817</v>
      </c>
      <c r="V2063" s="70" t="s">
        <v>2431</v>
      </c>
      <c r="W2063" s="44" t="str">
        <f t="shared" si="591"/>
        <v/>
      </c>
      <c r="X2063" s="25" t="str">
        <f t="shared" si="592"/>
        <v/>
      </c>
      <c r="Y2063" s="1">
        <f t="shared" si="593"/>
        <v>2014</v>
      </c>
      <c r="Z2063" t="str">
        <f t="shared" si="594"/>
        <v>ITM_DEMO5</v>
      </c>
      <c r="AA2063" s="158" t="str">
        <f>IF(ISNA(VLOOKUP(X2063,Sheet2!J:J,1,0)),"//","")</f>
        <v/>
      </c>
      <c r="AC2063" s="108" t="str">
        <f t="shared" si="595"/>
        <v/>
      </c>
      <c r="AD2063" t="b">
        <f t="shared" si="596"/>
        <v>1</v>
      </c>
    </row>
    <row r="2064" spans="1:30">
      <c r="A2064" s="56">
        <f t="shared" si="573"/>
        <v>2064</v>
      </c>
      <c r="B2064" s="55">
        <f t="shared" si="574"/>
        <v>2015</v>
      </c>
      <c r="C2064" s="97" t="s">
        <v>4052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4077</v>
      </c>
      <c r="L2064" s="97"/>
      <c r="M2064" s="102" t="s">
        <v>2496</v>
      </c>
      <c r="N2064" s="102"/>
      <c r="O2064"/>
      <c r="P2064" t="str">
        <f t="shared" si="597"/>
        <v/>
      </c>
      <c r="Q2064" t="str">
        <f>IF(ISNA(VLOOKUP(AC2064,#REF!,1)),"//","")</f>
        <v/>
      </c>
      <c r="R2064"/>
      <c r="S2064" s="43">
        <f t="shared" si="598"/>
        <v>652</v>
      </c>
      <c r="T2064" s="92" t="s">
        <v>2947</v>
      </c>
      <c r="U2064" s="70" t="s">
        <v>2817</v>
      </c>
      <c r="V2064" s="70" t="s">
        <v>2431</v>
      </c>
      <c r="W2064" s="44" t="str">
        <f t="shared" si="591"/>
        <v/>
      </c>
      <c r="X2064" s="25" t="str">
        <f t="shared" si="592"/>
        <v/>
      </c>
      <c r="Y2064" s="1">
        <f t="shared" si="593"/>
        <v>2015</v>
      </c>
      <c r="Z2064" t="str">
        <f t="shared" si="594"/>
        <v>ITM_DEMO6</v>
      </c>
      <c r="AA2064" s="158" t="str">
        <f>IF(ISNA(VLOOKUP(X2064,Sheet2!J:J,1,0)),"//","")</f>
        <v/>
      </c>
      <c r="AC2064" s="108" t="str">
        <f t="shared" si="595"/>
        <v/>
      </c>
      <c r="AD2064" t="b">
        <f t="shared" si="596"/>
        <v>1</v>
      </c>
    </row>
    <row r="2065" spans="1:30">
      <c r="A2065" s="56">
        <f t="shared" si="573"/>
        <v>2065</v>
      </c>
      <c r="B2065" s="55">
        <f t="shared" si="574"/>
        <v>2016</v>
      </c>
      <c r="C2065" s="97" t="s">
        <v>4053</v>
      </c>
      <c r="D2065" s="97" t="s">
        <v>7</v>
      </c>
      <c r="E2065" s="228" t="s">
        <v>533</v>
      </c>
      <c r="F2065" s="98" t="s">
        <v>3031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4077</v>
      </c>
      <c r="L2065" s="97" t="s">
        <v>3018</v>
      </c>
      <c r="M2065" s="102" t="s">
        <v>3028</v>
      </c>
      <c r="N2065" s="102"/>
      <c r="O2065"/>
      <c r="P2065" t="str">
        <f t="shared" si="597"/>
        <v>NOT EQUAL</v>
      </c>
      <c r="Q2065" t="str">
        <f>IF(ISNA(VLOOKUP(AC2065,#REF!,1)),"//","")</f>
        <v/>
      </c>
      <c r="R2065"/>
      <c r="S2065" s="43">
        <f t="shared" si="598"/>
        <v>653</v>
      </c>
      <c r="T2065" s="92" t="s">
        <v>2947</v>
      </c>
      <c r="U2065" s="70"/>
      <c r="V2065" s="70" t="s">
        <v>4258</v>
      </c>
      <c r="W2065" s="44" t="str">
        <f t="shared" si="591"/>
        <v/>
      </c>
      <c r="X2065" s="25" t="str">
        <f t="shared" si="592"/>
        <v>P_INT</v>
      </c>
      <c r="Y2065" s="1">
        <f t="shared" si="593"/>
        <v>2016</v>
      </c>
      <c r="Z2065" t="str">
        <f t="shared" si="594"/>
        <v>ITM_INTG</v>
      </c>
      <c r="AA2065" s="158" t="str">
        <f>IF(ISNA(VLOOKUP(X2065,Sheet2!J:J,1,0)),"//","")</f>
        <v/>
      </c>
      <c r="AC2065" s="108" t="str">
        <f t="shared" si="595"/>
        <v/>
      </c>
      <c r="AD2065" t="b">
        <f t="shared" si="596"/>
        <v>0</v>
      </c>
    </row>
    <row r="2066" spans="1:30">
      <c r="A2066" s="56">
        <f t="shared" si="573"/>
        <v>2066</v>
      </c>
      <c r="B2066" s="55">
        <f t="shared" si="574"/>
        <v>2017</v>
      </c>
      <c r="C2066" s="97" t="s">
        <v>4054</v>
      </c>
      <c r="D2066" s="97" t="s">
        <v>7</v>
      </c>
      <c r="E2066" s="228" t="s">
        <v>533</v>
      </c>
      <c r="F2066" s="98" t="s">
        <v>3032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4077</v>
      </c>
      <c r="L2066" s="97" t="s">
        <v>3018</v>
      </c>
      <c r="M2066" s="102" t="s">
        <v>3029</v>
      </c>
      <c r="N2066" s="102"/>
      <c r="O2066"/>
      <c r="P2066" t="str">
        <f t="shared" si="597"/>
        <v>NOT EQUAL</v>
      </c>
      <c r="Q2066" t="str">
        <f>IF(ISNA(VLOOKUP(AC2066,#REF!,1)),"//","")</f>
        <v/>
      </c>
      <c r="R2066"/>
      <c r="S2066" s="43">
        <f t="shared" si="598"/>
        <v>654</v>
      </c>
      <c r="T2066" s="92" t="s">
        <v>2947</v>
      </c>
      <c r="U2066" s="70" t="s">
        <v>2431</v>
      </c>
      <c r="V2066" s="70" t="s">
        <v>4259</v>
      </c>
      <c r="W2066" s="44" t="str">
        <f t="shared" si="591"/>
        <v/>
      </c>
      <c r="X2066" s="25" t="str">
        <f t="shared" si="592"/>
        <v>P_DIFF</v>
      </c>
      <c r="Y2066" s="1">
        <f t="shared" si="593"/>
        <v>2017</v>
      </c>
      <c r="Z2066" t="str">
        <f t="shared" si="594"/>
        <v>ITM_DIFF</v>
      </c>
      <c r="AA2066" s="158" t="str">
        <f>IF(ISNA(VLOOKUP(X2066,Sheet2!J:J,1,0)),"//","")</f>
        <v/>
      </c>
      <c r="AC2066" s="108" t="str">
        <f t="shared" si="595"/>
        <v/>
      </c>
      <c r="AD2066" t="b">
        <f t="shared" si="596"/>
        <v>0</v>
      </c>
    </row>
    <row r="2067" spans="1:30">
      <c r="A2067" s="56">
        <f t="shared" si="573"/>
        <v>2067</v>
      </c>
      <c r="B2067" s="55">
        <f t="shared" si="574"/>
        <v>2018</v>
      </c>
      <c r="C2067" s="97" t="s">
        <v>4055</v>
      </c>
      <c r="D2067" s="97" t="s">
        <v>7</v>
      </c>
      <c r="E2067" s="228" t="s">
        <v>533</v>
      </c>
      <c r="F2067" s="98" t="s">
        <v>3030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4077</v>
      </c>
      <c r="L2067" s="97" t="s">
        <v>3018</v>
      </c>
      <c r="M2067" s="102" t="s">
        <v>3689</v>
      </c>
      <c r="N2067" s="102"/>
      <c r="O2067"/>
      <c r="P2067" t="str">
        <f t="shared" si="597"/>
        <v>NOT EQUAL</v>
      </c>
      <c r="Q2067" t="str">
        <f>IF(ISNA(VLOOKUP(AC2067,#REF!,1)),"//","")</f>
        <v/>
      </c>
      <c r="R2067"/>
      <c r="S2067" s="43">
        <f t="shared" si="598"/>
        <v>655</v>
      </c>
      <c r="T2067" s="92" t="s">
        <v>2947</v>
      </c>
      <c r="U2067" s="70"/>
      <c r="V2067" s="70" t="s">
        <v>4260</v>
      </c>
      <c r="W2067" s="44" t="str">
        <f t="shared" si="591"/>
        <v/>
      </c>
      <c r="X2067" s="25" t="str">
        <f t="shared" si="592"/>
        <v>P_RMS</v>
      </c>
      <c r="Y2067" s="1">
        <f t="shared" si="593"/>
        <v>2018</v>
      </c>
      <c r="Z2067" t="str">
        <f t="shared" si="594"/>
        <v>ITM_RMS</v>
      </c>
      <c r="AA2067" s="158" t="str">
        <f>IF(ISNA(VLOOKUP(X2067,Sheet2!J:J,1,0)),"//","")</f>
        <v/>
      </c>
      <c r="AC2067" s="108" t="str">
        <f t="shared" si="595"/>
        <v/>
      </c>
      <c r="AD2067" t="b">
        <f t="shared" si="596"/>
        <v>0</v>
      </c>
    </row>
    <row r="2068" spans="1:30">
      <c r="A2068" s="56">
        <f t="shared" si="573"/>
        <v>2068</v>
      </c>
      <c r="B2068" s="55">
        <f t="shared" si="574"/>
        <v>2019</v>
      </c>
      <c r="C2068" s="97" t="s">
        <v>4056</v>
      </c>
      <c r="D2068" s="97" t="s">
        <v>7</v>
      </c>
      <c r="E2068" s="228" t="s">
        <v>533</v>
      </c>
      <c r="F2068" s="98" t="s">
        <v>4376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4077</v>
      </c>
      <c r="L2068" s="97" t="s">
        <v>3018</v>
      </c>
      <c r="M2068" s="102" t="s">
        <v>3037</v>
      </c>
      <c r="N2068" s="102"/>
      <c r="O2068"/>
      <c r="P2068" t="str">
        <f t="shared" si="597"/>
        <v>NOT EQUAL</v>
      </c>
      <c r="Q2068" t="str">
        <f>IF(ISNA(VLOOKUP(AC2068,#REF!,1)),"//","")</f>
        <v/>
      </c>
      <c r="R2068"/>
      <c r="S2068" s="43">
        <f t="shared" si="598"/>
        <v>656</v>
      </c>
      <c r="T2068" s="92" t="s">
        <v>2947</v>
      </c>
      <c r="U2068" s="70"/>
      <c r="V2068" s="70" t="s">
        <v>4261</v>
      </c>
      <c r="W2068" s="44" t="str">
        <f t="shared" si="591"/>
        <v/>
      </c>
      <c r="X2068" s="25" t="str">
        <f t="shared" si="592"/>
        <v>P_SHADE</v>
      </c>
      <c r="Y2068" s="1">
        <f t="shared" si="593"/>
        <v>2019</v>
      </c>
      <c r="Z2068" t="str">
        <f t="shared" si="594"/>
        <v>ITM_SHADE</v>
      </c>
      <c r="AA2068" s="158" t="str">
        <f>IF(ISNA(VLOOKUP(X2068,Sheet2!J:J,1,0)),"//","")</f>
        <v/>
      </c>
      <c r="AC2068" s="108" t="str">
        <f t="shared" si="595"/>
        <v/>
      </c>
      <c r="AD2068" t="b">
        <f t="shared" si="596"/>
        <v>0</v>
      </c>
    </row>
    <row r="2069" spans="1:30">
      <c r="A2069" s="56">
        <f t="shared" si="573"/>
        <v>2069</v>
      </c>
      <c r="B2069" s="55">
        <f t="shared" si="574"/>
        <v>2020</v>
      </c>
      <c r="C2069" s="97" t="s">
        <v>4057</v>
      </c>
      <c r="D2069" s="97" t="s">
        <v>7</v>
      </c>
      <c r="E2069" s="98" t="s">
        <v>3012</v>
      </c>
      <c r="F2069" s="98" t="s">
        <v>3012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4077</v>
      </c>
      <c r="L2069" s="97"/>
      <c r="M2069" s="102" t="s">
        <v>3013</v>
      </c>
      <c r="N2069" s="102"/>
      <c r="O2069"/>
      <c r="P2069" t="str">
        <f t="shared" si="597"/>
        <v/>
      </c>
      <c r="Q2069" t="str">
        <f>IF(ISNA(VLOOKUP(AC2069,#REF!,1)),"//","")</f>
        <v/>
      </c>
      <c r="R2069"/>
      <c r="S2069" s="43">
        <f t="shared" si="598"/>
        <v>656</v>
      </c>
      <c r="T2069" s="92" t="s">
        <v>2431</v>
      </c>
      <c r="U2069" s="70" t="s">
        <v>2431</v>
      </c>
      <c r="V2069" s="70" t="s">
        <v>2431</v>
      </c>
      <c r="W2069" s="44" t="str">
        <f t="shared" si="591"/>
        <v/>
      </c>
      <c r="X2069" s="25" t="str">
        <f t="shared" si="592"/>
        <v/>
      </c>
      <c r="Y2069" s="1">
        <f t="shared" si="593"/>
        <v>2020</v>
      </c>
      <c r="Z2069" t="str">
        <f t="shared" si="594"/>
        <v>MNU_PLOT</v>
      </c>
      <c r="AA2069" s="158" t="str">
        <f>IF(ISNA(VLOOKUP(X2069,Sheet2!J:J,1,0)),"//","")</f>
        <v/>
      </c>
      <c r="AC2069" s="108" t="str">
        <f t="shared" si="595"/>
        <v/>
      </c>
      <c r="AD2069" t="b">
        <f t="shared" si="596"/>
        <v>1</v>
      </c>
    </row>
    <row r="2070" spans="1:30">
      <c r="A2070" s="56">
        <f t="shared" si="573"/>
        <v>2070</v>
      </c>
      <c r="B2070" s="55">
        <f t="shared" si="574"/>
        <v>2021</v>
      </c>
      <c r="C2070" s="97" t="s">
        <v>3995</v>
      </c>
      <c r="D2070" s="97" t="s">
        <v>4374</v>
      </c>
      <c r="E2070" s="228" t="s">
        <v>533</v>
      </c>
      <c r="F2070" s="98" t="s">
        <v>4067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4077</v>
      </c>
      <c r="L2070" s="97"/>
      <c r="M2070" s="102" t="s">
        <v>4073</v>
      </c>
      <c r="N2070" s="102"/>
      <c r="O2070"/>
      <c r="P2070" t="str">
        <f t="shared" ref="P2070:P2077" si="601">IF(E2070=F2070,"","NOT EQUAL")</f>
        <v>NOT EQUAL</v>
      </c>
      <c r="Q2070" t="str">
        <f>IF(ISNA(VLOOKUP(AC2070,#REF!,1)),"//","")</f>
        <v/>
      </c>
      <c r="R2070"/>
      <c r="S2070" s="43">
        <f t="shared" si="598"/>
        <v>656</v>
      </c>
      <c r="T2070" s="92"/>
      <c r="U2070" s="70"/>
      <c r="V2070" s="70"/>
      <c r="W2070" s="44" t="str">
        <f t="shared" si="591"/>
        <v/>
      </c>
      <c r="X2070" s="25" t="str">
        <f t="shared" si="592"/>
        <v/>
      </c>
      <c r="Y2070" s="1">
        <f t="shared" si="593"/>
        <v>2021</v>
      </c>
      <c r="Z2070" t="str">
        <f t="shared" si="594"/>
        <v>CHR_num</v>
      </c>
      <c r="AA2070" s="158" t="str">
        <f>IF(ISNA(VLOOKUP(X2070,Sheet2!J:J,1,0)),"//","")</f>
        <v/>
      </c>
      <c r="AC2070" s="108" t="str">
        <f t="shared" si="595"/>
        <v/>
      </c>
      <c r="AD2070" t="b">
        <f t="shared" si="596"/>
        <v>1</v>
      </c>
    </row>
    <row r="2071" spans="1:30">
      <c r="A2071" s="56">
        <f t="shared" si="573"/>
        <v>2071</v>
      </c>
      <c r="B2071" s="55">
        <f t="shared" si="574"/>
        <v>2022</v>
      </c>
      <c r="C2071" s="97" t="s">
        <v>4057</v>
      </c>
      <c r="D2071" s="97" t="s">
        <v>7</v>
      </c>
      <c r="E2071" s="228" t="s">
        <v>533</v>
      </c>
      <c r="F2071" s="98" t="s">
        <v>4065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4077</v>
      </c>
      <c r="L2071" s="97"/>
      <c r="M2071" s="102" t="s">
        <v>4074</v>
      </c>
      <c r="N2071" s="102"/>
      <c r="O2071"/>
      <c r="P2071" t="str">
        <f t="shared" si="601"/>
        <v>NOT EQUAL</v>
      </c>
      <c r="Q2071" t="str">
        <f>IF(ISNA(VLOOKUP(AC2071,#REF!,1)),"//","")</f>
        <v/>
      </c>
      <c r="R2071"/>
      <c r="S2071" s="43">
        <f t="shared" si="598"/>
        <v>656</v>
      </c>
      <c r="T2071" s="92"/>
      <c r="U2071" s="70"/>
      <c r="V2071" s="70"/>
      <c r="W2071" s="44" t="str">
        <f t="shared" si="591"/>
        <v/>
      </c>
      <c r="X2071" s="25" t="str">
        <f t="shared" si="592"/>
        <v/>
      </c>
      <c r="Y2071" s="1">
        <f t="shared" si="593"/>
        <v>2022</v>
      </c>
      <c r="Z2071" t="str">
        <f t="shared" si="594"/>
        <v>CHR_numL</v>
      </c>
      <c r="AA2071" s="158" t="str">
        <f>IF(ISNA(VLOOKUP(X2071,Sheet2!J:J,1,0)),"//","")</f>
        <v/>
      </c>
      <c r="AC2071" s="108" t="str">
        <f t="shared" si="595"/>
        <v/>
      </c>
      <c r="AD2071" t="b">
        <f t="shared" si="596"/>
        <v>1</v>
      </c>
    </row>
    <row r="2072" spans="1:30">
      <c r="A2072" s="56">
        <f t="shared" si="573"/>
        <v>2072</v>
      </c>
      <c r="B2072" s="55">
        <f t="shared" si="574"/>
        <v>2023</v>
      </c>
      <c r="C2072" s="97" t="s">
        <v>4057</v>
      </c>
      <c r="D2072" s="97" t="s">
        <v>7</v>
      </c>
      <c r="E2072" s="228" t="s">
        <v>533</v>
      </c>
      <c r="F2072" s="98" t="s">
        <v>4066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4077</v>
      </c>
      <c r="L2072" s="97"/>
      <c r="M2072" s="102" t="s">
        <v>4075</v>
      </c>
      <c r="N2072" s="102"/>
      <c r="O2072"/>
      <c r="P2072" t="str">
        <f t="shared" si="601"/>
        <v>NOT EQUAL</v>
      </c>
      <c r="Q2072" t="str">
        <f>IF(ISNA(VLOOKUP(AC2072,#REF!,1)),"//","")</f>
        <v/>
      </c>
      <c r="R2072"/>
      <c r="S2072" s="43">
        <f t="shared" si="598"/>
        <v>656</v>
      </c>
      <c r="T2072" s="92"/>
      <c r="U2072" s="70"/>
      <c r="V2072" s="70"/>
      <c r="W2072" s="44" t="str">
        <f t="shared" si="591"/>
        <v/>
      </c>
      <c r="X2072" s="25" t="str">
        <f t="shared" si="592"/>
        <v/>
      </c>
      <c r="Y2072" s="1">
        <f t="shared" si="593"/>
        <v>2023</v>
      </c>
      <c r="Z2072" t="str">
        <f t="shared" si="594"/>
        <v>CHR_numU</v>
      </c>
      <c r="AA2072" s="158" t="str">
        <f>IF(ISNA(VLOOKUP(X2072,Sheet2!J:J,1,0)),"//","")</f>
        <v/>
      </c>
      <c r="AC2072" s="108" t="str">
        <f t="shared" si="595"/>
        <v/>
      </c>
      <c r="AD2072" t="b">
        <f t="shared" si="596"/>
        <v>1</v>
      </c>
    </row>
    <row r="2073" spans="1:30">
      <c r="A2073" s="56">
        <f t="shared" si="573"/>
        <v>2073</v>
      </c>
      <c r="B2073" s="55">
        <f t="shared" si="574"/>
        <v>2024</v>
      </c>
      <c r="C2073" s="97" t="s">
        <v>4058</v>
      </c>
      <c r="D2073" s="97" t="s">
        <v>4064</v>
      </c>
      <c r="E2073" s="228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4077</v>
      </c>
      <c r="L2073" s="97"/>
      <c r="M2073" s="102" t="s">
        <v>4064</v>
      </c>
      <c r="N2073" s="102"/>
      <c r="O2073"/>
      <c r="P2073" t="str">
        <f t="shared" si="601"/>
        <v>NOT EQUAL</v>
      </c>
      <c r="Q2073" t="str">
        <f>IF(ISNA(VLOOKUP(AC2073,#REF!,1)),"//","")</f>
        <v/>
      </c>
      <c r="R2073"/>
      <c r="S2073" s="43">
        <f t="shared" si="598"/>
        <v>656</v>
      </c>
      <c r="T2073" s="92"/>
      <c r="U2073" s="70"/>
      <c r="V2073" s="70"/>
      <c r="W2073" s="44" t="str">
        <f t="shared" si="591"/>
        <v/>
      </c>
      <c r="X2073" s="25" t="str">
        <f t="shared" si="592"/>
        <v/>
      </c>
      <c r="Y2073" s="1">
        <f t="shared" si="593"/>
        <v>2024</v>
      </c>
      <c r="Z2073" t="str">
        <f t="shared" si="594"/>
        <v>ITM_EEXCHR</v>
      </c>
      <c r="AA2073" s="158" t="str">
        <f>IF(ISNA(VLOOKUP(X2073,Sheet2!J:J,1,0)),"//","")</f>
        <v/>
      </c>
      <c r="AC2073" s="108" t="str">
        <f t="shared" si="595"/>
        <v/>
      </c>
      <c r="AD2073" t="b">
        <f t="shared" si="596"/>
        <v>1</v>
      </c>
    </row>
    <row r="2074" spans="1:30">
      <c r="A2074" s="56">
        <f t="shared" si="573"/>
        <v>2074</v>
      </c>
      <c r="B2074" s="55">
        <f t="shared" si="574"/>
        <v>2025</v>
      </c>
      <c r="C2074" s="59" t="s">
        <v>4255</v>
      </c>
      <c r="D2074" s="59" t="s">
        <v>7</v>
      </c>
      <c r="E2074" s="65" t="s">
        <v>4256</v>
      </c>
      <c r="F2074" s="65" t="s">
        <v>4256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4241</v>
      </c>
      <c r="L2074" s="67"/>
      <c r="M2074" s="63" t="s">
        <v>4257</v>
      </c>
      <c r="N2074" s="13"/>
      <c r="O2074"/>
      <c r="P2074" t="str">
        <f t="shared" si="601"/>
        <v/>
      </c>
      <c r="Q2074" t="str">
        <f>IF(ISNA(VLOOKUP(AC2074,#REF!,1)),"//","")</f>
        <v/>
      </c>
      <c r="R2074"/>
      <c r="S2074" s="43">
        <f t="shared" si="598"/>
        <v>657</v>
      </c>
      <c r="T2074" s="92" t="s">
        <v>2892</v>
      </c>
      <c r="U2074" s="70" t="s">
        <v>2823</v>
      </c>
      <c r="V2074" s="70" t="s">
        <v>2431</v>
      </c>
      <c r="W2074" s="44" t="str">
        <f t="shared" si="591"/>
        <v>"CLGRF"</v>
      </c>
      <c r="X2074" s="25" t="str">
        <f t="shared" si="592"/>
        <v>CLGRF</v>
      </c>
      <c r="Y2074" s="1">
        <f t="shared" si="593"/>
        <v>2025</v>
      </c>
      <c r="Z2074" t="str">
        <f t="shared" si="594"/>
        <v>ITM_CLGRF</v>
      </c>
      <c r="AA2074" s="158" t="str">
        <f>IF(ISNA(VLOOKUP(X2074,Sheet2!J:J,1,0)),"//","")</f>
        <v/>
      </c>
      <c r="AC2074" s="108" t="str">
        <f t="shared" si="595"/>
        <v>CLGRF</v>
      </c>
      <c r="AD2074" t="b">
        <f t="shared" si="596"/>
        <v>1</v>
      </c>
    </row>
    <row r="2075" spans="1:30">
      <c r="A2075" s="56">
        <f t="shared" ref="A2075:A2101" si="602">IF(B2075=INT(B2075),ROW(),"")</f>
        <v>2075</v>
      </c>
      <c r="B2075" s="55">
        <f t="shared" ref="B2075:B2101" si="603">IF(AND(MID(C2075,2,1)&lt;&gt;"/",MID(C2075,1,1)="/"),INT(B2074)+1,B2074+0.01)</f>
        <v>2026</v>
      </c>
      <c r="C2075" s="97" t="s">
        <v>4383</v>
      </c>
      <c r="D2075" s="97" t="s">
        <v>4384</v>
      </c>
      <c r="E2075" s="228" t="s">
        <v>533</v>
      </c>
      <c r="F2075" s="98" t="s">
        <v>4386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4077</v>
      </c>
      <c r="L2075" s="97" t="s">
        <v>3018</v>
      </c>
      <c r="M2075" s="102" t="s">
        <v>4388</v>
      </c>
      <c r="N2075" s="102"/>
      <c r="O2075"/>
      <c r="P2075" t="str">
        <f t="shared" si="601"/>
        <v>NOT EQUAL</v>
      </c>
      <c r="Q2075" t="str">
        <f>IF(ISNA(VLOOKUP(AC2075,#REF!,1)),"//","")</f>
        <v/>
      </c>
      <c r="R2075"/>
      <c r="S2075" s="43">
        <f t="shared" si="598"/>
        <v>657</v>
      </c>
      <c r="T2075" s="92" t="s">
        <v>2947</v>
      </c>
      <c r="U2075" s="70"/>
      <c r="V2075" s="70"/>
      <c r="W2075" s="44" t="str">
        <f t="shared" si="591"/>
        <v/>
      </c>
      <c r="X2075" s="25" t="str">
        <f t="shared" si="592"/>
        <v/>
      </c>
      <c r="Y2075" s="1">
        <f t="shared" si="593"/>
        <v>2026</v>
      </c>
      <c r="Z2075" t="str">
        <f t="shared" si="594"/>
        <v>ITM_PZOOMX</v>
      </c>
      <c r="AA2075" s="158" t="str">
        <f>IF(ISNA(VLOOKUP(X2075,Sheet2!J:J,1,0)),"//","")</f>
        <v/>
      </c>
      <c r="AC2075" s="108" t="str">
        <f t="shared" si="595"/>
        <v/>
      </c>
      <c r="AD2075" t="b">
        <f t="shared" si="596"/>
        <v>1</v>
      </c>
    </row>
    <row r="2076" spans="1:30">
      <c r="A2076" s="56">
        <f t="shared" si="602"/>
        <v>2076</v>
      </c>
      <c r="B2076" s="55">
        <f t="shared" si="603"/>
        <v>2027</v>
      </c>
      <c r="C2076" s="97" t="s">
        <v>4383</v>
      </c>
      <c r="D2076" s="97" t="s">
        <v>4385</v>
      </c>
      <c r="E2076" s="228" t="s">
        <v>533</v>
      </c>
      <c r="F2076" s="98" t="s">
        <v>4387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4077</v>
      </c>
      <c r="L2076" s="97" t="s">
        <v>3018</v>
      </c>
      <c r="M2076" s="102" t="s">
        <v>4389</v>
      </c>
      <c r="N2076" s="102"/>
      <c r="O2076"/>
      <c r="P2076" t="str">
        <f t="shared" si="601"/>
        <v>NOT EQUAL</v>
      </c>
      <c r="Q2076" t="str">
        <f>IF(ISNA(VLOOKUP(AC2076,#REF!,1)),"//","")</f>
        <v/>
      </c>
      <c r="R2076"/>
      <c r="S2076" s="43">
        <f t="shared" si="598"/>
        <v>657</v>
      </c>
      <c r="T2076" s="92" t="s">
        <v>2947</v>
      </c>
      <c r="U2076" s="70"/>
      <c r="V2076" s="70"/>
      <c r="W2076" s="44" t="str">
        <f t="shared" si="591"/>
        <v/>
      </c>
      <c r="X2076" s="25" t="str">
        <f t="shared" si="592"/>
        <v/>
      </c>
      <c r="Y2076" s="1">
        <f t="shared" si="593"/>
        <v>2027</v>
      </c>
      <c r="Z2076" t="str">
        <f t="shared" si="594"/>
        <v>ITM_PZOOMY</v>
      </c>
      <c r="AA2076" s="158" t="str">
        <f>IF(ISNA(VLOOKUP(X2076,Sheet2!J:J,1,0)),"//","")</f>
        <v/>
      </c>
      <c r="AC2076" s="108" t="str">
        <f t="shared" si="595"/>
        <v/>
      </c>
      <c r="AD2076" t="b">
        <f t="shared" si="596"/>
        <v>1</v>
      </c>
    </row>
    <row r="2077" spans="1:30">
      <c r="A2077" s="56">
        <f t="shared" si="602"/>
        <v>2077</v>
      </c>
      <c r="B2077" s="55">
        <f t="shared" si="603"/>
        <v>2028</v>
      </c>
      <c r="C2077" s="97" t="s">
        <v>4052</v>
      </c>
      <c r="D2077" s="97" t="s">
        <v>4586</v>
      </c>
      <c r="E2077" s="98" t="s">
        <v>4585</v>
      </c>
      <c r="F2077" s="98" t="s">
        <v>4585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4077</v>
      </c>
      <c r="L2077" s="97"/>
      <c r="M2077" s="102" t="s">
        <v>4591</v>
      </c>
      <c r="N2077" s="102"/>
      <c r="O2077"/>
      <c r="P2077" t="str">
        <f t="shared" si="601"/>
        <v/>
      </c>
      <c r="Q2077" t="str">
        <f>IF(ISNA(VLOOKUP(AC2077,#REF!,1)),"//","")</f>
        <v/>
      </c>
      <c r="R2077"/>
      <c r="S2077" s="43">
        <f t="shared" si="598"/>
        <v>657</v>
      </c>
      <c r="T2077" s="92" t="s">
        <v>2947</v>
      </c>
      <c r="U2077" s="70" t="s">
        <v>2817</v>
      </c>
      <c r="V2077" s="70" t="s">
        <v>2431</v>
      </c>
      <c r="W2077" s="44" t="str">
        <f t="shared" si="591"/>
        <v/>
      </c>
      <c r="X2077" s="25" t="str">
        <f t="shared" si="592"/>
        <v/>
      </c>
      <c r="Y2077" s="1">
        <f t="shared" si="593"/>
        <v>2028</v>
      </c>
      <c r="Z2077" t="str">
        <f t="shared" si="594"/>
        <v>ITM_XSOLV</v>
      </c>
      <c r="AA2077" s="158" t="str">
        <f>IF(ISNA(VLOOKUP(X2077,Sheet2!J:J,1,0)),"//","")</f>
        <v/>
      </c>
      <c r="AC2077" s="108" t="str">
        <f t="shared" si="595"/>
        <v/>
      </c>
      <c r="AD2077" t="b">
        <f t="shared" si="596"/>
        <v>1</v>
      </c>
    </row>
    <row r="2078" spans="1:30">
      <c r="A2078" s="56">
        <f t="shared" si="602"/>
        <v>2078</v>
      </c>
      <c r="B2078" s="55">
        <f t="shared" si="603"/>
        <v>2029</v>
      </c>
      <c r="C2078" s="97" t="s">
        <v>4052</v>
      </c>
      <c r="D2078" s="97" t="s">
        <v>4587</v>
      </c>
      <c r="E2078" s="98" t="s">
        <v>4589</v>
      </c>
      <c r="F2078" s="98" t="s">
        <v>4589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4077</v>
      </c>
      <c r="L2078" s="97"/>
      <c r="M2078" s="102" t="s">
        <v>4592</v>
      </c>
      <c r="N2078" s="102"/>
      <c r="O2078"/>
      <c r="P2078" t="str">
        <f t="shared" ref="P2078:P2079" si="604">IF(E2078=F2078,"","NOT EQUAL")</f>
        <v/>
      </c>
      <c r="Q2078" t="str">
        <f>IF(ISNA(VLOOKUP(AC2078,#REF!,1)),"//","")</f>
        <v/>
      </c>
      <c r="R2078"/>
      <c r="S2078" s="43">
        <f t="shared" si="598"/>
        <v>657</v>
      </c>
      <c r="T2078" s="92" t="s">
        <v>2947</v>
      </c>
      <c r="U2078" s="70" t="s">
        <v>2817</v>
      </c>
      <c r="V2078" s="70" t="s">
        <v>2431</v>
      </c>
      <c r="W2078" s="44" t="str">
        <f t="shared" si="591"/>
        <v/>
      </c>
      <c r="X2078" s="25" t="str">
        <f t="shared" si="592"/>
        <v/>
      </c>
      <c r="Y2078" s="1">
        <f t="shared" si="593"/>
        <v>2029</v>
      </c>
      <c r="Z2078" t="str">
        <f t="shared" si="594"/>
        <v>ITM_XPLOT</v>
      </c>
      <c r="AA2078" s="158" t="str">
        <f>IF(ISNA(VLOOKUP(X2078,Sheet2!J:J,1,0)),"//","")</f>
        <v/>
      </c>
      <c r="AC2078" s="108" t="str">
        <f t="shared" si="595"/>
        <v/>
      </c>
      <c r="AD2078" t="b">
        <f t="shared" si="596"/>
        <v>1</v>
      </c>
    </row>
    <row r="2079" spans="1:30">
      <c r="A2079" s="56">
        <f t="shared" si="602"/>
        <v>2079</v>
      </c>
      <c r="B2079" s="55">
        <f t="shared" si="603"/>
        <v>2030</v>
      </c>
      <c r="C2079" s="97" t="s">
        <v>4052</v>
      </c>
      <c r="D2079" s="97" t="s">
        <v>4588</v>
      </c>
      <c r="E2079" s="98" t="s">
        <v>4590</v>
      </c>
      <c r="F2079" s="98" t="s">
        <v>4590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4077</v>
      </c>
      <c r="L2079" s="97"/>
      <c r="M2079" s="102" t="s">
        <v>4593</v>
      </c>
      <c r="N2079" s="102"/>
      <c r="O2079"/>
      <c r="P2079" t="str">
        <f t="shared" si="604"/>
        <v/>
      </c>
      <c r="Q2079" t="str">
        <f>IF(ISNA(VLOOKUP(AC2079,#REF!,1)),"//","")</f>
        <v/>
      </c>
      <c r="R2079"/>
      <c r="S2079" s="43">
        <f t="shared" si="598"/>
        <v>657</v>
      </c>
      <c r="T2079" s="92" t="s">
        <v>2947</v>
      </c>
      <c r="U2079" s="70" t="s">
        <v>2817</v>
      </c>
      <c r="V2079" s="70" t="s">
        <v>2431</v>
      </c>
      <c r="W2079" s="44" t="str">
        <f t="shared" si="591"/>
        <v/>
      </c>
      <c r="X2079" s="25" t="str">
        <f t="shared" si="592"/>
        <v/>
      </c>
      <c r="Y2079" s="1">
        <f t="shared" si="593"/>
        <v>2030</v>
      </c>
      <c r="Z2079" t="str">
        <f t="shared" si="594"/>
        <v>ITM_XDEMO</v>
      </c>
      <c r="AA2079" s="158" t="str">
        <f>IF(ISNA(VLOOKUP(X2079,Sheet2!J:J,1,0)),"//","")</f>
        <v/>
      </c>
      <c r="AC2079" s="108" t="str">
        <f t="shared" si="595"/>
        <v/>
      </c>
      <c r="AD2079" t="b">
        <f t="shared" si="596"/>
        <v>1</v>
      </c>
    </row>
    <row r="2080" spans="1:30">
      <c r="A2080" s="56">
        <f t="shared" si="602"/>
        <v>2080</v>
      </c>
      <c r="B2080" s="55">
        <f t="shared" si="603"/>
        <v>2031</v>
      </c>
      <c r="C2080" s="97" t="s">
        <v>3981</v>
      </c>
      <c r="D2080" s="97" t="s">
        <v>4384</v>
      </c>
      <c r="E2080" s="98" t="s">
        <v>4623</v>
      </c>
      <c r="F2080" s="98" t="s">
        <v>4623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4077</v>
      </c>
      <c r="L2080" s="97"/>
      <c r="M2080" s="102" t="s">
        <v>4624</v>
      </c>
      <c r="N2080" s="102"/>
      <c r="O2080"/>
      <c r="P2080" t="str">
        <f t="shared" ref="P2080:P2082" si="605">IF(E2080=F2080,"","NOT EQUAL")</f>
        <v/>
      </c>
      <c r="Q2080" t="str">
        <f>IF(ISNA(VLOOKUP(AC2080,#REF!,1)),"//","")</f>
        <v/>
      </c>
      <c r="R2080"/>
      <c r="S2080" s="43">
        <f t="shared" si="598"/>
        <v>657</v>
      </c>
      <c r="T2080" s="92" t="s">
        <v>2947</v>
      </c>
      <c r="U2080" s="70" t="s">
        <v>2817</v>
      </c>
      <c r="V2080" s="70" t="s">
        <v>2431</v>
      </c>
      <c r="W2080" s="44" t="str">
        <f t="shared" si="591"/>
        <v/>
      </c>
      <c r="X2080" s="25" t="str">
        <f t="shared" si="592"/>
        <v/>
      </c>
      <c r="Y2080" s="1">
        <f t="shared" si="593"/>
        <v>2031</v>
      </c>
      <c r="Z2080" t="str">
        <f t="shared" si="594"/>
        <v>ITM_PRN</v>
      </c>
      <c r="AA2080" s="158" t="str">
        <f>IF(ISNA(VLOOKUP(X2080,Sheet2!J:J,1,0)),"//","")</f>
        <v/>
      </c>
      <c r="AC2080" s="108" t="str">
        <f t="shared" si="595"/>
        <v/>
      </c>
      <c r="AD2080" t="b">
        <f t="shared" si="596"/>
        <v>1</v>
      </c>
    </row>
    <row r="2081" spans="1:30">
      <c r="A2081" s="56">
        <f t="shared" si="602"/>
        <v>2081</v>
      </c>
      <c r="B2081" s="55">
        <f t="shared" si="603"/>
        <v>2032</v>
      </c>
      <c r="C2081" s="59" t="s">
        <v>3893</v>
      </c>
      <c r="D2081" s="97" t="s">
        <v>7</v>
      </c>
      <c r="E2081" s="65" t="s">
        <v>4927</v>
      </c>
      <c r="F2081" s="65" t="s">
        <v>4927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4241</v>
      </c>
      <c r="L2081" s="67"/>
      <c r="M2081" s="63" t="s">
        <v>4931</v>
      </c>
      <c r="N2081" s="13"/>
      <c r="O2081"/>
      <c r="P2081" t="str">
        <f t="shared" si="605"/>
        <v/>
      </c>
      <c r="Q2081" t="str">
        <f>IF(ISNA(VLOOKUP(AC2081,#REF!,1)),"//","")</f>
        <v/>
      </c>
      <c r="R2081"/>
      <c r="S2081" s="43">
        <f t="shared" si="598"/>
        <v>658</v>
      </c>
      <c r="T2081" s="92" t="s">
        <v>2915</v>
      </c>
      <c r="U2081" s="70" t="s">
        <v>2823</v>
      </c>
      <c r="V2081" s="70" t="s">
        <v>2431</v>
      </c>
      <c r="W2081" s="44" t="str">
        <f t="shared" si="591"/>
        <v>"PLOTXY"</v>
      </c>
      <c r="X2081" s="25" t="str">
        <f t="shared" si="592"/>
        <v>PLOTXY</v>
      </c>
      <c r="Y2081" s="1">
        <f t="shared" si="593"/>
        <v>2032</v>
      </c>
      <c r="Z2081" t="str">
        <f t="shared" si="594"/>
        <v>ITM_PLOT_XY</v>
      </c>
      <c r="AA2081" s="158" t="str">
        <f>IF(ISNA(VLOOKUP(X2081,Sheet2!J:J,1,0)),"//","")</f>
        <v/>
      </c>
      <c r="AC2081" s="108" t="str">
        <f t="shared" si="595"/>
        <v>PLOTXY</v>
      </c>
      <c r="AD2081" t="b">
        <f t="shared" si="596"/>
        <v>1</v>
      </c>
    </row>
    <row r="2082" spans="1:30">
      <c r="A2082" s="56">
        <f t="shared" si="602"/>
        <v>2082</v>
      </c>
      <c r="B2082" s="55">
        <f t="shared" si="603"/>
        <v>2033</v>
      </c>
      <c r="C2082" s="97" t="s">
        <v>4000</v>
      </c>
      <c r="D2082" s="226" t="s">
        <v>5083</v>
      </c>
      <c r="E2082" s="98" t="s">
        <v>533</v>
      </c>
      <c r="F2082" s="98" t="s">
        <v>5084</v>
      </c>
      <c r="G2082" s="99">
        <v>0</v>
      </c>
      <c r="H2082" s="99">
        <v>0</v>
      </c>
      <c r="I2082" s="182" t="s">
        <v>1</v>
      </c>
      <c r="J2082" s="98" t="s">
        <v>1550</v>
      </c>
      <c r="K2082" s="100" t="s">
        <v>4077</v>
      </c>
      <c r="L2082" s="97"/>
      <c r="M2082" s="102" t="s">
        <v>5082</v>
      </c>
      <c r="N2082" s="102"/>
      <c r="O2082"/>
      <c r="P2082" t="str">
        <f t="shared" si="605"/>
        <v>NOT EQUAL</v>
      </c>
      <c r="Q2082" t="str">
        <f>IF(ISNA(VLOOKUP(AC2082,#REF!,1)),"//","")</f>
        <v/>
      </c>
      <c r="R2082"/>
      <c r="S2082" s="43">
        <f t="shared" si="598"/>
        <v>659</v>
      </c>
      <c r="T2082" s="92" t="s">
        <v>2939</v>
      </c>
      <c r="U2082" s="70" t="s">
        <v>2823</v>
      </c>
      <c r="V2082" s="70"/>
      <c r="W2082" s="44" t="str">
        <f t="shared" si="591"/>
        <v>"M" STD_RIGHT_ARROW "ZYX"</v>
      </c>
      <c r="X2082" s="25" t="str">
        <f t="shared" si="592"/>
        <v>M&gt;ZYX</v>
      </c>
      <c r="Y2082" s="1">
        <f t="shared" si="593"/>
        <v>2033</v>
      </c>
      <c r="Z2082" t="str">
        <f t="shared" si="594"/>
        <v>ITM_3x1TOSTK</v>
      </c>
      <c r="AC2082" s="108" t="str">
        <f t="shared" si="595"/>
        <v>M&gt;ZYX</v>
      </c>
      <c r="AD2082" t="b">
        <f t="shared" si="596"/>
        <v>1</v>
      </c>
    </row>
    <row r="2083" spans="1:30">
      <c r="A2083" s="56">
        <f t="shared" si="602"/>
        <v>2083</v>
      </c>
      <c r="B2083" s="55">
        <f t="shared" si="603"/>
        <v>2034</v>
      </c>
      <c r="C2083" s="59" t="s">
        <v>4932</v>
      </c>
      <c r="D2083" s="97" t="s">
        <v>7</v>
      </c>
      <c r="E2083" s="65" t="s">
        <v>4933</v>
      </c>
      <c r="F2083" s="65" t="s">
        <v>4933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4241</v>
      </c>
      <c r="L2083" s="67"/>
      <c r="M2083" s="63" t="s">
        <v>4934</v>
      </c>
      <c r="N2083" s="13"/>
      <c r="O2083"/>
      <c r="P2083" t="str">
        <f t="shared" ref="P2083:P2100" si="606">IF(E2083=F2083,"","NOT EQUAL")</f>
        <v/>
      </c>
      <c r="Q2083" t="str">
        <f>IF(ISNA(VLOOKUP(AC2083,#REF!,1)),"//","")</f>
        <v/>
      </c>
      <c r="R2083"/>
      <c r="S2083" s="43">
        <f t="shared" si="598"/>
        <v>660</v>
      </c>
      <c r="T2083" s="92" t="s">
        <v>2915</v>
      </c>
      <c r="U2083" s="70" t="s">
        <v>2823</v>
      </c>
      <c r="V2083" s="70" t="s">
        <v>2431</v>
      </c>
      <c r="W2083" s="44" t="str">
        <f t="shared" ref="W2083:W2101" si="60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1" si="60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1" si="609">B2083</f>
        <v>2034</v>
      </c>
      <c r="Z2083" t="str">
        <f t="shared" ref="Z2083:Z2101" si="610">M2083</f>
        <v>ITM_PLOTRST</v>
      </c>
      <c r="AA2083" s="158" t="str">
        <f>IF(ISNA(VLOOKUP(X2083,Sheet2!J:J,1,0)),"//","")</f>
        <v/>
      </c>
      <c r="AC2083" s="108" t="str">
        <f t="shared" ref="AC2083:AC2101" si="61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1" si="612">X2083=AC2083</f>
        <v>1</v>
      </c>
    </row>
    <row r="2084" spans="1:30" s="17" customFormat="1">
      <c r="A2084" s="56">
        <f t="shared" si="602"/>
        <v>2084</v>
      </c>
      <c r="B2084" s="55">
        <f t="shared" si="603"/>
        <v>2035</v>
      </c>
      <c r="C2084" s="168" t="s">
        <v>4777</v>
      </c>
      <c r="D2084" s="168" t="s">
        <v>7</v>
      </c>
      <c r="E2084" s="228" t="s">
        <v>533</v>
      </c>
      <c r="F2084" s="169" t="s">
        <v>4778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4241</v>
      </c>
      <c r="M2084" s="170" t="s">
        <v>4789</v>
      </c>
      <c r="N2084" s="16"/>
      <c r="P2084" s="17" t="str">
        <f t="shared" si="606"/>
        <v>NOT EQUAL</v>
      </c>
      <c r="Q2084" s="17" t="str">
        <f>IF(ISNA(VLOOKUP(AC2084,#REF!,1)),"//","")</f>
        <v/>
      </c>
      <c r="S2084" s="43">
        <f t="shared" si="598"/>
        <v>660</v>
      </c>
      <c r="T2084" s="108" t="s">
        <v>2431</v>
      </c>
      <c r="U2084" s="115" t="s">
        <v>2431</v>
      </c>
      <c r="V2084" s="115" t="s">
        <v>2431</v>
      </c>
      <c r="W2084" s="44" t="str">
        <f t="shared" si="607"/>
        <v/>
      </c>
      <c r="X2084" s="25" t="str">
        <f t="shared" si="608"/>
        <v/>
      </c>
      <c r="Y2084" s="1">
        <f t="shared" si="609"/>
        <v>2035</v>
      </c>
      <c r="Z2084" t="str">
        <f t="shared" si="610"/>
        <v>ITM_STATDEMO0</v>
      </c>
      <c r="AA2084" s="158" t="str">
        <f>IF(ISNA(VLOOKUP(X2084,Sheet2!J:J,1,0)),"//","")</f>
        <v/>
      </c>
      <c r="AC2084" s="108" t="str">
        <f t="shared" si="611"/>
        <v/>
      </c>
      <c r="AD2084" t="b">
        <f t="shared" si="612"/>
        <v>1</v>
      </c>
    </row>
    <row r="2085" spans="1:30" s="17" customFormat="1">
      <c r="A2085" s="56">
        <f t="shared" si="602"/>
        <v>2085</v>
      </c>
      <c r="B2085" s="55">
        <f t="shared" si="603"/>
        <v>2036</v>
      </c>
      <c r="C2085" s="168" t="s">
        <v>4757</v>
      </c>
      <c r="D2085" s="168" t="s">
        <v>7</v>
      </c>
      <c r="E2085" s="228" t="s">
        <v>533</v>
      </c>
      <c r="F2085" s="169" t="s">
        <v>4762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4241</v>
      </c>
      <c r="M2085" s="170" t="s">
        <v>4764</v>
      </c>
      <c r="N2085" s="16"/>
      <c r="P2085" s="17" t="str">
        <f t="shared" si="606"/>
        <v>NOT EQUAL</v>
      </c>
      <c r="Q2085" s="17" t="str">
        <f>IF(ISNA(VLOOKUP(AC2085,#REF!,1)),"//","")</f>
        <v/>
      </c>
      <c r="S2085" s="43">
        <f t="shared" si="598"/>
        <v>660</v>
      </c>
      <c r="T2085" s="108" t="s">
        <v>2431</v>
      </c>
      <c r="U2085" s="115" t="s">
        <v>2431</v>
      </c>
      <c r="V2085" s="115" t="s">
        <v>2431</v>
      </c>
      <c r="W2085" s="44" t="str">
        <f t="shared" si="607"/>
        <v/>
      </c>
      <c r="X2085" s="25" t="str">
        <f t="shared" si="608"/>
        <v/>
      </c>
      <c r="Y2085" s="1">
        <f t="shared" si="609"/>
        <v>2036</v>
      </c>
      <c r="Z2085" t="str">
        <f t="shared" si="610"/>
        <v xml:space="preserve">ITM_STATDEMO1   </v>
      </c>
      <c r="AA2085" s="158" t="str">
        <f>IF(ISNA(VLOOKUP(X2085,Sheet2!J:J,1,0)),"//","")</f>
        <v/>
      </c>
      <c r="AC2085" s="108" t="str">
        <f t="shared" si="611"/>
        <v/>
      </c>
      <c r="AD2085" t="b">
        <f t="shared" si="612"/>
        <v>1</v>
      </c>
    </row>
    <row r="2086" spans="1:30" s="17" customFormat="1">
      <c r="A2086" s="56">
        <f t="shared" si="602"/>
        <v>2086</v>
      </c>
      <c r="B2086" s="55">
        <f t="shared" si="603"/>
        <v>2037</v>
      </c>
      <c r="C2086" s="168" t="s">
        <v>4758</v>
      </c>
      <c r="D2086" s="168" t="s">
        <v>7</v>
      </c>
      <c r="E2086" s="228" t="s">
        <v>533</v>
      </c>
      <c r="F2086" s="169" t="s">
        <v>4763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4241</v>
      </c>
      <c r="M2086" s="170" t="s">
        <v>4765</v>
      </c>
      <c r="N2086" s="16"/>
      <c r="P2086" s="17" t="str">
        <f t="shared" si="606"/>
        <v>NOT EQUAL</v>
      </c>
      <c r="Q2086" s="17" t="str">
        <f>IF(ISNA(VLOOKUP(AC2086,#REF!,1)),"//","")</f>
        <v/>
      </c>
      <c r="S2086" s="43">
        <f t="shared" si="598"/>
        <v>660</v>
      </c>
      <c r="T2086" s="108" t="s">
        <v>2431</v>
      </c>
      <c r="U2086" s="115" t="s">
        <v>2431</v>
      </c>
      <c r="V2086" s="115" t="s">
        <v>2431</v>
      </c>
      <c r="W2086" s="44" t="str">
        <f t="shared" si="607"/>
        <v/>
      </c>
      <c r="X2086" s="25" t="str">
        <f t="shared" si="608"/>
        <v/>
      </c>
      <c r="Y2086" s="1">
        <f t="shared" si="609"/>
        <v>2037</v>
      </c>
      <c r="Z2086" t="str">
        <f t="shared" si="610"/>
        <v xml:space="preserve">ITM_STATDEMO2   </v>
      </c>
      <c r="AA2086" s="158" t="str">
        <f>IF(ISNA(VLOOKUP(X2086,Sheet2!J:J,1,0)),"//","")</f>
        <v/>
      </c>
      <c r="AC2086" s="108" t="str">
        <f t="shared" si="611"/>
        <v/>
      </c>
      <c r="AD2086" t="b">
        <f t="shared" si="612"/>
        <v>1</v>
      </c>
    </row>
    <row r="2087" spans="1:30" s="202" customFormat="1">
      <c r="A2087" s="56">
        <f t="shared" si="602"/>
        <v>2087</v>
      </c>
      <c r="B2087" s="55">
        <f t="shared" si="603"/>
        <v>2038</v>
      </c>
      <c r="C2087" s="198" t="s">
        <v>4781</v>
      </c>
      <c r="D2087" s="110" t="s">
        <v>7</v>
      </c>
      <c r="E2087" s="228" t="s">
        <v>533</v>
      </c>
      <c r="F2087" s="205" t="s">
        <v>4784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4077</v>
      </c>
      <c r="M2087" s="203" t="s">
        <v>4790</v>
      </c>
      <c r="N2087" s="203"/>
      <c r="P2087" s="202" t="str">
        <f t="shared" si="606"/>
        <v>NOT EQUAL</v>
      </c>
      <c r="Q2087" s="202" t="str">
        <f>IF(ISNA(VLOOKUP(AC2087,#REF!,1)),"//","")</f>
        <v/>
      </c>
      <c r="S2087" s="43">
        <f t="shared" si="598"/>
        <v>660</v>
      </c>
      <c r="T2087" s="197" t="s">
        <v>2431</v>
      </c>
      <c r="U2087" s="204" t="s">
        <v>2431</v>
      </c>
      <c r="V2087" s="204" t="s">
        <v>2431</v>
      </c>
      <c r="W2087" s="44" t="str">
        <f t="shared" si="607"/>
        <v/>
      </c>
      <c r="X2087" s="25" t="str">
        <f t="shared" si="608"/>
        <v/>
      </c>
      <c r="Y2087" s="1">
        <f t="shared" si="609"/>
        <v>2038</v>
      </c>
      <c r="Z2087" t="str">
        <f t="shared" si="610"/>
        <v>ITM_STATDEM105</v>
      </c>
      <c r="AA2087" s="158" t="str">
        <f>IF(ISNA(VLOOKUP(X2087,Sheet2!J:J,1,0)),"//","")</f>
        <v/>
      </c>
      <c r="AC2087" s="108" t="str">
        <f t="shared" si="611"/>
        <v/>
      </c>
      <c r="AD2087" t="b">
        <f t="shared" si="612"/>
        <v>1</v>
      </c>
    </row>
    <row r="2088" spans="1:30" s="202" customFormat="1">
      <c r="A2088" s="56">
        <f t="shared" si="602"/>
        <v>2088</v>
      </c>
      <c r="B2088" s="55">
        <f t="shared" si="603"/>
        <v>2039</v>
      </c>
      <c r="C2088" s="198" t="s">
        <v>4782</v>
      </c>
      <c r="D2088" s="110" t="s">
        <v>7</v>
      </c>
      <c r="E2088" s="228" t="s">
        <v>533</v>
      </c>
      <c r="F2088" s="205" t="s">
        <v>4785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4077</v>
      </c>
      <c r="M2088" s="203" t="s">
        <v>4791</v>
      </c>
      <c r="N2088" s="203"/>
      <c r="P2088" s="202" t="str">
        <f t="shared" si="606"/>
        <v>NOT EQUAL</v>
      </c>
      <c r="Q2088" s="202" t="str">
        <f>IF(ISNA(VLOOKUP(AC2088,#REF!,1)),"//","")</f>
        <v/>
      </c>
      <c r="S2088" s="43">
        <f t="shared" si="598"/>
        <v>660</v>
      </c>
      <c r="T2088" s="197" t="s">
        <v>2431</v>
      </c>
      <c r="U2088" s="204" t="s">
        <v>2431</v>
      </c>
      <c r="V2088" s="204" t="s">
        <v>2431</v>
      </c>
      <c r="W2088" s="44" t="str">
        <f t="shared" si="607"/>
        <v/>
      </c>
      <c r="X2088" s="25" t="str">
        <f t="shared" si="608"/>
        <v/>
      </c>
      <c r="Y2088" s="1">
        <f t="shared" si="609"/>
        <v>2039</v>
      </c>
      <c r="Z2088" t="str">
        <f t="shared" si="610"/>
        <v>ITM_STATDEM107</v>
      </c>
      <c r="AA2088" s="158" t="str">
        <f>IF(ISNA(VLOOKUP(X2088,Sheet2!J:J,1,0)),"//","")</f>
        <v/>
      </c>
      <c r="AC2088" s="108" t="str">
        <f t="shared" si="611"/>
        <v/>
      </c>
      <c r="AD2088" t="b">
        <f t="shared" si="612"/>
        <v>1</v>
      </c>
    </row>
    <row r="2089" spans="1:30" s="202" customFormat="1">
      <c r="A2089" s="56">
        <f t="shared" si="602"/>
        <v>2089</v>
      </c>
      <c r="B2089" s="55">
        <f t="shared" si="603"/>
        <v>2040</v>
      </c>
      <c r="C2089" s="198" t="s">
        <v>4783</v>
      </c>
      <c r="D2089" s="110" t="s">
        <v>7</v>
      </c>
      <c r="E2089" s="228" t="s">
        <v>533</v>
      </c>
      <c r="F2089" s="205" t="s">
        <v>4786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4077</v>
      </c>
      <c r="M2089" s="203" t="s">
        <v>4792</v>
      </c>
      <c r="N2089" s="203"/>
      <c r="P2089" s="202" t="str">
        <f t="shared" si="606"/>
        <v>NOT EQUAL</v>
      </c>
      <c r="Q2089" s="202" t="str">
        <f>IF(ISNA(VLOOKUP(AC2089,#REF!,1)),"//","")</f>
        <v/>
      </c>
      <c r="S2089" s="43">
        <f t="shared" si="598"/>
        <v>660</v>
      </c>
      <c r="T2089" s="197" t="s">
        <v>2431</v>
      </c>
      <c r="U2089" s="204" t="s">
        <v>2431</v>
      </c>
      <c r="V2089" s="204" t="s">
        <v>2431</v>
      </c>
      <c r="W2089" s="44" t="str">
        <f t="shared" si="607"/>
        <v/>
      </c>
      <c r="X2089" s="25" t="str">
        <f t="shared" si="608"/>
        <v/>
      </c>
      <c r="Y2089" s="1">
        <f t="shared" si="609"/>
        <v>2040</v>
      </c>
      <c r="Z2089" t="str">
        <f t="shared" si="610"/>
        <v>ITM_STATDEM109</v>
      </c>
      <c r="AA2089" s="158" t="str">
        <f>IF(ISNA(VLOOKUP(X2089,Sheet2!J:J,1,0)),"//","")</f>
        <v/>
      </c>
      <c r="AC2089" s="108" t="str">
        <f t="shared" si="611"/>
        <v/>
      </c>
      <c r="AD2089" t="b">
        <f t="shared" si="612"/>
        <v>1</v>
      </c>
    </row>
    <row r="2090" spans="1:30">
      <c r="A2090" s="56">
        <f t="shared" si="602"/>
        <v>2090</v>
      </c>
      <c r="B2090" s="55">
        <f t="shared" si="603"/>
        <v>2041</v>
      </c>
      <c r="C2090" s="59" t="s">
        <v>5024</v>
      </c>
      <c r="D2090" s="59" t="s">
        <v>4794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4241</v>
      </c>
      <c r="L2090" s="67"/>
      <c r="M2090" s="63" t="s">
        <v>5025</v>
      </c>
      <c r="N2090" s="13"/>
      <c r="O2090"/>
      <c r="P2090" t="str">
        <f t="shared" si="606"/>
        <v/>
      </c>
      <c r="Q2090" t="str">
        <f>IF(ISNA(VLOOKUP(AC2090,#REF!,1)),"//","")</f>
        <v/>
      </c>
      <c r="R2090"/>
      <c r="S2090" s="43">
        <f t="shared" si="598"/>
        <v>661</v>
      </c>
      <c r="T2090" s="92" t="s">
        <v>2431</v>
      </c>
      <c r="U2090" s="70" t="s">
        <v>2431</v>
      </c>
      <c r="V2090" s="70" t="s">
        <v>2431</v>
      </c>
      <c r="W2090" s="44" t="str">
        <f t="shared" si="607"/>
        <v>"EXPF"</v>
      </c>
      <c r="X2090" s="25" t="str">
        <f t="shared" si="608"/>
        <v>EXPF</v>
      </c>
      <c r="Y2090" s="1">
        <f t="shared" si="609"/>
        <v>2041</v>
      </c>
      <c r="Z2090" t="str">
        <f t="shared" si="610"/>
        <v>ITM_T_EXPF</v>
      </c>
      <c r="AA2090" s="158" t="str">
        <f>IF(ISNA(VLOOKUP(X2090,Sheet2!J:J,1,0)),"//","")</f>
        <v>//</v>
      </c>
      <c r="AC2090" s="108" t="str">
        <f t="shared" si="611"/>
        <v>EXPF</v>
      </c>
      <c r="AD2090" t="b">
        <f t="shared" si="612"/>
        <v>1</v>
      </c>
    </row>
    <row r="2091" spans="1:30">
      <c r="A2091" s="56">
        <f t="shared" si="602"/>
        <v>2091</v>
      </c>
      <c r="B2091" s="55">
        <f t="shared" si="603"/>
        <v>2042</v>
      </c>
      <c r="C2091" s="59" t="s">
        <v>5024</v>
      </c>
      <c r="D2091" s="59" t="s">
        <v>4795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4241</v>
      </c>
      <c r="L2091" s="67"/>
      <c r="M2091" s="63" t="s">
        <v>5026</v>
      </c>
      <c r="N2091" s="13"/>
      <c r="O2091"/>
      <c r="P2091" t="str">
        <f t="shared" si="606"/>
        <v/>
      </c>
      <c r="Q2091" t="str">
        <f>IF(ISNA(VLOOKUP(AC2091,#REF!,1)),"//","")</f>
        <v/>
      </c>
      <c r="R2091"/>
      <c r="S2091" s="43">
        <f t="shared" si="598"/>
        <v>662</v>
      </c>
      <c r="T2091" s="92" t="s">
        <v>2431</v>
      </c>
      <c r="U2091" s="70" t="s">
        <v>2431</v>
      </c>
      <c r="V2091" s="70" t="s">
        <v>2431</v>
      </c>
      <c r="W2091" s="44" t="str">
        <f t="shared" si="607"/>
        <v>"LINF"</v>
      </c>
      <c r="X2091" s="25" t="str">
        <f t="shared" si="608"/>
        <v>LINF</v>
      </c>
      <c r="Y2091" s="1">
        <f t="shared" si="609"/>
        <v>2042</v>
      </c>
      <c r="Z2091" t="str">
        <f t="shared" si="610"/>
        <v>ITM_T_LINF</v>
      </c>
      <c r="AA2091" s="158" t="str">
        <f>IF(ISNA(VLOOKUP(X2091,Sheet2!J:J,1,0)),"//","")</f>
        <v>//</v>
      </c>
      <c r="AC2091" s="108" t="str">
        <f t="shared" si="611"/>
        <v>LINF</v>
      </c>
      <c r="AD2091" t="b">
        <f t="shared" si="612"/>
        <v>1</v>
      </c>
    </row>
    <row r="2092" spans="1:30">
      <c r="A2092" s="56">
        <f t="shared" si="602"/>
        <v>2092</v>
      </c>
      <c r="B2092" s="55">
        <f t="shared" si="603"/>
        <v>2043</v>
      </c>
      <c r="C2092" s="59" t="s">
        <v>5024</v>
      </c>
      <c r="D2092" s="59" t="s">
        <v>4796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4241</v>
      </c>
      <c r="L2092" s="67"/>
      <c r="M2092" s="63" t="s">
        <v>5027</v>
      </c>
      <c r="N2092" s="13"/>
      <c r="O2092"/>
      <c r="P2092" t="str">
        <f t="shared" si="606"/>
        <v/>
      </c>
      <c r="Q2092" t="str">
        <f>IF(ISNA(VLOOKUP(AC2092,#REF!,1)),"//","")</f>
        <v/>
      </c>
      <c r="R2092"/>
      <c r="S2092" s="43">
        <f t="shared" si="598"/>
        <v>663</v>
      </c>
      <c r="T2092" s="92" t="s">
        <v>2431</v>
      </c>
      <c r="U2092" s="70" t="s">
        <v>2431</v>
      </c>
      <c r="V2092" s="70" t="s">
        <v>2431</v>
      </c>
      <c r="W2092" s="44" t="str">
        <f t="shared" si="607"/>
        <v>"LOGF"</v>
      </c>
      <c r="X2092" s="25" t="str">
        <f t="shared" si="608"/>
        <v>LOGF</v>
      </c>
      <c r="Y2092" s="1">
        <f t="shared" si="609"/>
        <v>2043</v>
      </c>
      <c r="Z2092" t="str">
        <f t="shared" si="610"/>
        <v>ITM_T_LOGF</v>
      </c>
      <c r="AA2092" s="158" t="str">
        <f>IF(ISNA(VLOOKUP(X2092,Sheet2!J:J,1,0)),"//","")</f>
        <v>//</v>
      </c>
      <c r="AC2092" s="108" t="str">
        <f t="shared" si="611"/>
        <v>LOGF</v>
      </c>
      <c r="AD2092" t="b">
        <f t="shared" si="612"/>
        <v>1</v>
      </c>
    </row>
    <row r="2093" spans="1:30">
      <c r="A2093" s="56">
        <f t="shared" si="602"/>
        <v>2093</v>
      </c>
      <c r="B2093" s="55">
        <f t="shared" si="603"/>
        <v>2044</v>
      </c>
      <c r="C2093" s="59" t="s">
        <v>5024</v>
      </c>
      <c r="D2093" s="59" t="s">
        <v>4797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4241</v>
      </c>
      <c r="L2093" s="67"/>
      <c r="M2093" s="63" t="s">
        <v>5028</v>
      </c>
      <c r="N2093" s="13"/>
      <c r="O2093"/>
      <c r="P2093" t="str">
        <f t="shared" si="606"/>
        <v/>
      </c>
      <c r="Q2093" t="str">
        <f>IF(ISNA(VLOOKUP(AC2093,#REF!,1)),"//","")</f>
        <v/>
      </c>
      <c r="R2093"/>
      <c r="S2093" s="43">
        <f t="shared" si="598"/>
        <v>664</v>
      </c>
      <c r="T2093" s="92" t="s">
        <v>2431</v>
      </c>
      <c r="U2093" s="70" t="s">
        <v>2431</v>
      </c>
      <c r="V2093" s="70" t="s">
        <v>2431</v>
      </c>
      <c r="W2093" s="44" t="str">
        <f t="shared" si="607"/>
        <v>"ORTHOF"</v>
      </c>
      <c r="X2093" s="25" t="str">
        <f t="shared" si="608"/>
        <v>ORTHOF</v>
      </c>
      <c r="Y2093" s="1">
        <f t="shared" si="609"/>
        <v>2044</v>
      </c>
      <c r="Z2093" t="str">
        <f t="shared" si="610"/>
        <v>ITM_T_ORTHOF</v>
      </c>
      <c r="AA2093" s="158" t="str">
        <f>IF(ISNA(VLOOKUP(X2093,Sheet2!J:J,1,0)),"//","")</f>
        <v>//</v>
      </c>
      <c r="AC2093" s="108" t="str">
        <f t="shared" si="611"/>
        <v>ORTHOF</v>
      </c>
      <c r="AD2093" t="b">
        <f t="shared" si="612"/>
        <v>1</v>
      </c>
    </row>
    <row r="2094" spans="1:30">
      <c r="A2094" s="56">
        <f t="shared" si="602"/>
        <v>2094</v>
      </c>
      <c r="B2094" s="55">
        <f t="shared" si="603"/>
        <v>2045</v>
      </c>
      <c r="C2094" s="59" t="s">
        <v>5024</v>
      </c>
      <c r="D2094" s="59" t="s">
        <v>4798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4241</v>
      </c>
      <c r="L2094" s="67"/>
      <c r="M2094" s="63" t="s">
        <v>5029</v>
      </c>
      <c r="N2094" s="13"/>
      <c r="O2094"/>
      <c r="P2094" t="str">
        <f t="shared" si="606"/>
        <v/>
      </c>
      <c r="Q2094" t="str">
        <f>IF(ISNA(VLOOKUP(AC2094,#REF!,1)),"//","")</f>
        <v/>
      </c>
      <c r="R2094"/>
      <c r="S2094" s="43">
        <f t="shared" si="598"/>
        <v>665</v>
      </c>
      <c r="T2094" s="92" t="s">
        <v>2431</v>
      </c>
      <c r="U2094" s="70" t="s">
        <v>2431</v>
      </c>
      <c r="V2094" s="70" t="s">
        <v>2431</v>
      </c>
      <c r="W2094" s="44" t="str">
        <f t="shared" si="607"/>
        <v>"POWERF"</v>
      </c>
      <c r="X2094" s="25" t="str">
        <f t="shared" si="608"/>
        <v>POWERF</v>
      </c>
      <c r="Y2094" s="1">
        <f t="shared" si="609"/>
        <v>2045</v>
      </c>
      <c r="Z2094" t="str">
        <f t="shared" si="610"/>
        <v>ITM_T_POWERF</v>
      </c>
      <c r="AA2094" s="158" t="str">
        <f>IF(ISNA(VLOOKUP(X2094,Sheet2!J:J,1,0)),"//","")</f>
        <v>//</v>
      </c>
      <c r="AC2094" s="108" t="str">
        <f t="shared" si="611"/>
        <v>POWERF</v>
      </c>
      <c r="AD2094" t="b">
        <f t="shared" si="612"/>
        <v>1</v>
      </c>
    </row>
    <row r="2095" spans="1:30">
      <c r="A2095" s="56">
        <f t="shared" si="602"/>
        <v>2095</v>
      </c>
      <c r="B2095" s="55">
        <f t="shared" si="603"/>
        <v>2046</v>
      </c>
      <c r="C2095" s="59" t="s">
        <v>5024</v>
      </c>
      <c r="D2095" s="59" t="s">
        <v>4799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4241</v>
      </c>
      <c r="L2095" s="67"/>
      <c r="M2095" s="63" t="s">
        <v>5030</v>
      </c>
      <c r="N2095" s="13"/>
      <c r="O2095"/>
      <c r="P2095" t="str">
        <f t="shared" si="606"/>
        <v/>
      </c>
      <c r="Q2095" t="str">
        <f>IF(ISNA(VLOOKUP(AC2095,#REF!,1)),"//","")</f>
        <v/>
      </c>
      <c r="R2095"/>
      <c r="S2095" s="43">
        <f t="shared" si="598"/>
        <v>666</v>
      </c>
      <c r="T2095" s="92" t="s">
        <v>2431</v>
      </c>
      <c r="U2095" s="70" t="s">
        <v>2431</v>
      </c>
      <c r="V2095" s="70" t="s">
        <v>2431</v>
      </c>
      <c r="W2095" s="44" t="str">
        <f t="shared" si="607"/>
        <v>"GAUSSF"</v>
      </c>
      <c r="X2095" s="25" t="str">
        <f t="shared" si="608"/>
        <v>GAUSSF</v>
      </c>
      <c r="Y2095" s="1">
        <f t="shared" si="609"/>
        <v>2046</v>
      </c>
      <c r="Z2095" t="str">
        <f t="shared" si="610"/>
        <v>ITM_T_GAUSSF</v>
      </c>
      <c r="AA2095" s="158" t="str">
        <f>IF(ISNA(VLOOKUP(X2095,Sheet2!J:J,1,0)),"//","")</f>
        <v>//</v>
      </c>
      <c r="AC2095" s="108" t="str">
        <f t="shared" si="611"/>
        <v>GAUSSF</v>
      </c>
      <c r="AD2095" t="b">
        <f t="shared" si="612"/>
        <v>1</v>
      </c>
    </row>
    <row r="2096" spans="1:30">
      <c r="A2096" s="56">
        <f t="shared" si="602"/>
        <v>2096</v>
      </c>
      <c r="B2096" s="55">
        <f t="shared" si="603"/>
        <v>2047</v>
      </c>
      <c r="C2096" s="59" t="s">
        <v>5024</v>
      </c>
      <c r="D2096" s="59" t="s">
        <v>4800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4241</v>
      </c>
      <c r="L2096" s="67"/>
      <c r="M2096" s="63" t="s">
        <v>5031</v>
      </c>
      <c r="N2096" s="13"/>
      <c r="O2096"/>
      <c r="P2096" t="str">
        <f t="shared" si="606"/>
        <v/>
      </c>
      <c r="Q2096" t="str">
        <f>IF(ISNA(VLOOKUP(AC2096,#REF!,1)),"//","")</f>
        <v/>
      </c>
      <c r="R2096"/>
      <c r="S2096" s="43">
        <f t="shared" si="598"/>
        <v>667</v>
      </c>
      <c r="T2096" s="92" t="s">
        <v>2431</v>
      </c>
      <c r="U2096" s="70" t="s">
        <v>2431</v>
      </c>
      <c r="V2096" s="70" t="s">
        <v>2431</v>
      </c>
      <c r="W2096" s="44" t="str">
        <f t="shared" si="607"/>
        <v>"CAUCHF"</v>
      </c>
      <c r="X2096" s="25" t="str">
        <f t="shared" si="608"/>
        <v>CAUCHF</v>
      </c>
      <c r="Y2096" s="1">
        <f t="shared" si="609"/>
        <v>2047</v>
      </c>
      <c r="Z2096" t="str">
        <f t="shared" si="610"/>
        <v>ITM_T_CAUCHF</v>
      </c>
      <c r="AA2096" s="158" t="str">
        <f>IF(ISNA(VLOOKUP(X2096,Sheet2!J:J,1,0)),"//","")</f>
        <v>//</v>
      </c>
      <c r="AC2096" s="108" t="str">
        <f t="shared" si="611"/>
        <v>CAUCHF</v>
      </c>
      <c r="AD2096" t="b">
        <f t="shared" si="612"/>
        <v>1</v>
      </c>
    </row>
    <row r="2097" spans="1:30">
      <c r="A2097" s="56">
        <f t="shared" si="602"/>
        <v>2097</v>
      </c>
      <c r="B2097" s="55">
        <f t="shared" si="603"/>
        <v>2048</v>
      </c>
      <c r="C2097" s="59" t="s">
        <v>5024</v>
      </c>
      <c r="D2097" s="59" t="s">
        <v>4801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4241</v>
      </c>
      <c r="L2097" s="67"/>
      <c r="M2097" s="63" t="s">
        <v>5032</v>
      </c>
      <c r="N2097" s="13"/>
      <c r="O2097"/>
      <c r="P2097" t="str">
        <f t="shared" si="606"/>
        <v/>
      </c>
      <c r="Q2097" t="str">
        <f>IF(ISNA(VLOOKUP(AC2097,#REF!,1)),"//","")</f>
        <v/>
      </c>
      <c r="R2097"/>
      <c r="S2097" s="43">
        <f t="shared" si="598"/>
        <v>668</v>
      </c>
      <c r="T2097" s="92" t="s">
        <v>2431</v>
      </c>
      <c r="U2097" s="70" t="s">
        <v>2431</v>
      </c>
      <c r="V2097" s="70" t="s">
        <v>2431</v>
      </c>
      <c r="W2097" s="44" t="str">
        <f t="shared" si="607"/>
        <v>"PARABF"</v>
      </c>
      <c r="X2097" s="25" t="str">
        <f t="shared" si="608"/>
        <v>PARABF</v>
      </c>
      <c r="Y2097" s="1">
        <f t="shared" si="609"/>
        <v>2048</v>
      </c>
      <c r="Z2097" t="str">
        <f t="shared" si="610"/>
        <v>ITM_T_PARABF</v>
      </c>
      <c r="AA2097" s="158" t="str">
        <f>IF(ISNA(VLOOKUP(X2097,Sheet2!J:J,1,0)),"//","")</f>
        <v>//</v>
      </c>
      <c r="AC2097" s="108" t="str">
        <f t="shared" si="611"/>
        <v>PARABF</v>
      </c>
      <c r="AD2097" t="b">
        <f t="shared" si="612"/>
        <v>1</v>
      </c>
    </row>
    <row r="2098" spans="1:30">
      <c r="A2098" s="56">
        <f t="shared" si="602"/>
        <v>2098</v>
      </c>
      <c r="B2098" s="55">
        <f t="shared" si="603"/>
        <v>2049</v>
      </c>
      <c r="C2098" s="59" t="s">
        <v>5024</v>
      </c>
      <c r="D2098" s="59" t="s">
        <v>4802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4241</v>
      </c>
      <c r="L2098" s="67"/>
      <c r="M2098" s="63" t="s">
        <v>5033</v>
      </c>
      <c r="N2098" s="13"/>
      <c r="O2098"/>
      <c r="P2098" t="str">
        <f t="shared" si="606"/>
        <v/>
      </c>
      <c r="Q2098" t="str">
        <f>IF(ISNA(VLOOKUP(AC2098,#REF!,1)),"//","")</f>
        <v/>
      </c>
      <c r="R2098"/>
      <c r="S2098" s="43">
        <f t="shared" si="598"/>
        <v>669</v>
      </c>
      <c r="T2098" s="92" t="s">
        <v>2431</v>
      </c>
      <c r="U2098" s="70" t="s">
        <v>2431</v>
      </c>
      <c r="V2098" s="70" t="s">
        <v>2431</v>
      </c>
      <c r="W2098" s="44" t="str">
        <f t="shared" si="607"/>
        <v>"HYPF"</v>
      </c>
      <c r="X2098" s="25" t="str">
        <f t="shared" si="608"/>
        <v>HYPF</v>
      </c>
      <c r="Y2098" s="1">
        <f t="shared" si="609"/>
        <v>2049</v>
      </c>
      <c r="Z2098" t="str">
        <f t="shared" si="610"/>
        <v>ITM_T_HYPF</v>
      </c>
      <c r="AA2098" s="158" t="str">
        <f>IF(ISNA(VLOOKUP(X2098,Sheet2!J:J,1,0)),"//","")</f>
        <v>//</v>
      </c>
      <c r="AC2098" s="108" t="str">
        <f t="shared" si="611"/>
        <v>HYPF</v>
      </c>
      <c r="AD2098" t="b">
        <f t="shared" si="612"/>
        <v>1</v>
      </c>
    </row>
    <row r="2099" spans="1:30">
      <c r="A2099" s="56">
        <f t="shared" si="602"/>
        <v>2099</v>
      </c>
      <c r="B2099" s="55">
        <f t="shared" si="603"/>
        <v>2050</v>
      </c>
      <c r="C2099" s="59" t="s">
        <v>5024</v>
      </c>
      <c r="D2099" s="59" t="s">
        <v>4803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4241</v>
      </c>
      <c r="L2099" s="67"/>
      <c r="M2099" s="63" t="s">
        <v>5034</v>
      </c>
      <c r="N2099" s="13"/>
      <c r="O2099"/>
      <c r="P2099" t="str">
        <f t="shared" si="606"/>
        <v/>
      </c>
      <c r="Q2099" t="str">
        <f>IF(ISNA(VLOOKUP(AC2099,#REF!,1)),"//","")</f>
        <v/>
      </c>
      <c r="R2099"/>
      <c r="S2099" s="43">
        <f t="shared" si="598"/>
        <v>670</v>
      </c>
      <c r="T2099" s="92" t="s">
        <v>2431</v>
      </c>
      <c r="U2099" s="70" t="s">
        <v>2431</v>
      </c>
      <c r="V2099" s="70" t="s">
        <v>2431</v>
      </c>
      <c r="W2099" s="44" t="str">
        <f t="shared" si="607"/>
        <v>"ROOTF"</v>
      </c>
      <c r="X2099" s="25" t="str">
        <f t="shared" si="608"/>
        <v>ROOTF</v>
      </c>
      <c r="Y2099" s="1">
        <f t="shared" si="609"/>
        <v>2050</v>
      </c>
      <c r="Z2099" t="str">
        <f t="shared" si="610"/>
        <v>ITM_T_ROOTF</v>
      </c>
      <c r="AA2099" s="158" t="str">
        <f>IF(ISNA(VLOOKUP(X2099,Sheet2!J:J,1,0)),"//","")</f>
        <v>//</v>
      </c>
      <c r="AC2099" s="108" t="str">
        <f t="shared" si="611"/>
        <v>ROOTF</v>
      </c>
      <c r="AD2099" t="b">
        <f t="shared" si="612"/>
        <v>1</v>
      </c>
    </row>
    <row r="2100" spans="1:30">
      <c r="A2100" s="56">
        <f t="shared" si="602"/>
        <v>2100</v>
      </c>
      <c r="B2100" s="55">
        <f t="shared" si="603"/>
        <v>2051</v>
      </c>
      <c r="C2100" s="59" t="s">
        <v>5023</v>
      </c>
      <c r="D2100" s="59" t="s">
        <v>7</v>
      </c>
      <c r="E2100" s="65" t="s">
        <v>5015</v>
      </c>
      <c r="F2100" s="65" t="s">
        <v>5015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4241</v>
      </c>
      <c r="L2100" s="67"/>
      <c r="M2100" s="63" t="s">
        <v>5016</v>
      </c>
      <c r="N2100" s="13"/>
      <c r="O2100"/>
      <c r="P2100" t="str">
        <f t="shared" si="606"/>
        <v/>
      </c>
      <c r="Q2100" t="str">
        <f>IF(ISNA(VLOOKUP(AC2100,#REF!,1)),"//","")</f>
        <v/>
      </c>
      <c r="R2100"/>
      <c r="S2100" s="43">
        <f t="shared" si="598"/>
        <v>671</v>
      </c>
      <c r="T2100" s="92" t="s">
        <v>2431</v>
      </c>
      <c r="U2100" s="70" t="s">
        <v>2431</v>
      </c>
      <c r="V2100" s="70" t="s">
        <v>2431</v>
      </c>
      <c r="W2100" s="44" t="str">
        <f t="shared" si="607"/>
        <v>"RESETF"</v>
      </c>
      <c r="X2100" s="25" t="str">
        <f t="shared" si="608"/>
        <v>RESETF</v>
      </c>
      <c r="Y2100" s="1">
        <f t="shared" si="609"/>
        <v>2051</v>
      </c>
      <c r="Z2100" t="str">
        <f t="shared" si="610"/>
        <v>ITM_RSTF</v>
      </c>
      <c r="AA2100" s="158" t="str">
        <f>IF(ISNA(VLOOKUP(X2100,Sheet2!J:J,1,0)),"//","")</f>
        <v>//</v>
      </c>
      <c r="AC2100" s="108" t="str">
        <f t="shared" si="611"/>
        <v>RESETF</v>
      </c>
      <c r="AD2100" t="b">
        <f t="shared" si="612"/>
        <v>1</v>
      </c>
    </row>
    <row r="2101" spans="1:30" s="49" customFormat="1">
      <c r="A2101" s="56">
        <f t="shared" si="602"/>
        <v>2101</v>
      </c>
      <c r="B2101" s="55">
        <f t="shared" si="603"/>
        <v>2052</v>
      </c>
      <c r="C2101" s="97" t="s">
        <v>3995</v>
      </c>
      <c r="D2101" s="97" t="s">
        <v>5093</v>
      </c>
      <c r="E2101" s="98" t="s">
        <v>5094</v>
      </c>
      <c r="F2101" s="98" t="s">
        <v>5094</v>
      </c>
      <c r="G2101" s="99">
        <v>0</v>
      </c>
      <c r="H2101" s="99">
        <v>0</v>
      </c>
      <c r="I2101" s="177" t="s">
        <v>3</v>
      </c>
      <c r="J2101" s="98" t="s">
        <v>1550</v>
      </c>
      <c r="K2101" s="100" t="s">
        <v>4077</v>
      </c>
      <c r="L2101" s="101"/>
      <c r="M2101" s="102" t="s">
        <v>5095</v>
      </c>
      <c r="N2101" s="102"/>
      <c r="Q2101" s="49" t="str">
        <f>IF(ISNA(VLOOKUP(AC2101,#REF!,1)),"//","")</f>
        <v/>
      </c>
      <c r="S2101" s="43">
        <f t="shared" si="598"/>
        <v>671</v>
      </c>
      <c r="T2101" s="92" t="s">
        <v>2910</v>
      </c>
      <c r="U2101" s="70" t="s">
        <v>2431</v>
      </c>
      <c r="V2101" s="70" t="s">
        <v>2431</v>
      </c>
      <c r="W2101" s="44" t="str">
        <f t="shared" si="607"/>
        <v/>
      </c>
      <c r="X2101" s="25" t="str">
        <f t="shared" si="608"/>
        <v/>
      </c>
      <c r="Y2101" s="1">
        <f t="shared" si="609"/>
        <v>2052</v>
      </c>
      <c r="Z2101" t="str">
        <f t="shared" si="610"/>
        <v>ITM_EXFRAC</v>
      </c>
      <c r="AA2101" s="158" t="str">
        <f>IF(ISNA(VLOOKUP(X2101,Sheet2!J:J,1,0)),"//","")</f>
        <v/>
      </c>
      <c r="AC2101" s="108" t="str">
        <f t="shared" si="611"/>
        <v/>
      </c>
      <c r="AD2101" t="b">
        <f t="shared" si="612"/>
        <v>1</v>
      </c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591"/>
        <v/>
      </c>
      <c r="X2102" s="25" t="str">
        <f t="shared" si="592"/>
        <v/>
      </c>
      <c r="Y2102" s="1">
        <f t="shared" si="593"/>
        <v>0</v>
      </c>
      <c r="Z2102">
        <f t="shared" si="594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591"/>
        <v/>
      </c>
      <c r="X2103" s="25" t="str">
        <f t="shared" si="592"/>
        <v/>
      </c>
      <c r="Y2103" s="1">
        <f t="shared" si="593"/>
        <v>0</v>
      </c>
      <c r="Z2103">
        <f t="shared" si="594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360" priority="3128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">
    <cfRule type="containsText" dxfId="1359" priority="3126" operator="containsText" text="DISABLED">
      <formula>NOT(ISERROR(SEARCH("DISABLED",J1)))</formula>
    </cfRule>
    <cfRule type="containsText" dxfId="1358" priority="3127" operator="containsText" text="ENABLED">
      <formula>NOT(ISERROR(SEARCH("ENABLED",J1)))</formula>
    </cfRule>
  </conditionalFormatting>
  <conditionalFormatting sqref="J3:J4">
    <cfRule type="containsText" dxfId="1357" priority="3124" operator="containsText" text="DISABLED">
      <formula>NOT(ISERROR(SEARCH("DISABLED",J3)))</formula>
    </cfRule>
    <cfRule type="containsText" dxfId="1356" priority="3125" operator="containsText" text="ENABLED">
      <formula>NOT(ISERROR(SEARCH("ENABLED",J3)))</formula>
    </cfRule>
  </conditionalFormatting>
  <conditionalFormatting sqref="O2:P2 R2:V2">
    <cfRule type="cellIs" dxfId="1355" priority="3122" operator="greaterThan">
      <formula>0</formula>
    </cfRule>
  </conditionalFormatting>
  <conditionalFormatting sqref="W2104:W1048576">
    <cfRule type="cellIs" dxfId="1354" priority="3121" operator="greaterThan">
      <formula>0</formula>
    </cfRule>
  </conditionalFormatting>
  <conditionalFormatting sqref="W2">
    <cfRule type="cellIs" dxfId="1353" priority="3119" operator="greaterThan">
      <formula>0</formula>
    </cfRule>
  </conditionalFormatting>
  <conditionalFormatting sqref="J2006">
    <cfRule type="containsText" dxfId="1352" priority="3109" operator="containsText" text="DISABLED">
      <formula>NOT(ISERROR(SEARCH("DISABLED",J2006)))</formula>
    </cfRule>
    <cfRule type="containsText" dxfId="1351" priority="3110" operator="containsText" text="ENABLED">
      <formula>NOT(ISERROR(SEARCH("ENABLED",J2006)))</formula>
    </cfRule>
  </conditionalFormatting>
  <conditionalFormatting sqref="J2007">
    <cfRule type="containsText" dxfId="1350" priority="3095" operator="containsText" text="DISABLED">
      <formula>NOT(ISERROR(SEARCH("DISABLED",J2007)))</formula>
    </cfRule>
    <cfRule type="containsText" dxfId="1349" priority="3096" operator="containsText" text="ENABLED">
      <formula>NOT(ISERROR(SEARCH("ENABLED",J2007)))</formula>
    </cfRule>
  </conditionalFormatting>
  <conditionalFormatting sqref="J2008">
    <cfRule type="containsText" dxfId="1348" priority="3093" operator="containsText" text="DISABLED">
      <formula>NOT(ISERROR(SEARCH("DISABLED",J2008)))</formula>
    </cfRule>
    <cfRule type="containsText" dxfId="1347" priority="3094" operator="containsText" text="ENABLED">
      <formula>NOT(ISERROR(SEARCH("ENABLED",J2008)))</formula>
    </cfRule>
  </conditionalFormatting>
  <conditionalFormatting sqref="J1911">
    <cfRule type="containsText" dxfId="1346" priority="3087" operator="containsText" text="DISABLED">
      <formula>NOT(ISERROR(SEARCH("DISABLED",J1911)))</formula>
    </cfRule>
    <cfRule type="containsText" dxfId="1345" priority="3088" operator="containsText" text="ENABLED">
      <formula>NOT(ISERROR(SEARCH("ENABLED",J1911)))</formula>
    </cfRule>
  </conditionalFormatting>
  <conditionalFormatting sqref="J2010:J2016">
    <cfRule type="containsText" dxfId="1344" priority="3085" operator="containsText" text="DISABLED">
      <formula>NOT(ISERROR(SEARCH("DISABLED",J2010)))</formula>
    </cfRule>
    <cfRule type="containsText" dxfId="1343" priority="3086" operator="containsText" text="ENABLED">
      <formula>NOT(ISERROR(SEARCH("ENABLED",J2010)))</formula>
    </cfRule>
  </conditionalFormatting>
  <conditionalFormatting sqref="J2017">
    <cfRule type="containsText" dxfId="1342" priority="3083" operator="containsText" text="DISABLED">
      <formula>NOT(ISERROR(SEARCH("DISABLED",J2017)))</formula>
    </cfRule>
    <cfRule type="containsText" dxfId="1341" priority="3084" operator="containsText" text="ENABLED">
      <formula>NOT(ISERROR(SEARCH("ENABLED",J2017)))</formula>
    </cfRule>
  </conditionalFormatting>
  <conditionalFormatting sqref="J2019">
    <cfRule type="containsText" dxfId="1340" priority="3077" operator="containsText" text="DISABLED">
      <formula>NOT(ISERROR(SEARCH("DISABLED",J2019)))</formula>
    </cfRule>
    <cfRule type="containsText" dxfId="1339" priority="3078" operator="containsText" text="ENABLED">
      <formula>NOT(ISERROR(SEARCH("ENABLED",J2019)))</formula>
    </cfRule>
  </conditionalFormatting>
  <conditionalFormatting sqref="J2020:J2022">
    <cfRule type="containsText" dxfId="1338" priority="3075" operator="containsText" text="DISABLED">
      <formula>NOT(ISERROR(SEARCH("DISABLED",J2020)))</formula>
    </cfRule>
    <cfRule type="containsText" dxfId="1337" priority="3076" operator="containsText" text="ENABLED">
      <formula>NOT(ISERROR(SEARCH("ENABLED",J2020)))</formula>
    </cfRule>
  </conditionalFormatting>
  <conditionalFormatting sqref="J2023">
    <cfRule type="containsText" dxfId="1336" priority="3073" operator="containsText" text="DISABLED">
      <formula>NOT(ISERROR(SEARCH("DISABLED",J2023)))</formula>
    </cfRule>
    <cfRule type="containsText" dxfId="1335" priority="3074" operator="containsText" text="ENABLED">
      <formula>NOT(ISERROR(SEARCH("ENABLED",J2023)))</formula>
    </cfRule>
  </conditionalFormatting>
  <conditionalFormatting sqref="J2026">
    <cfRule type="containsText" dxfId="1334" priority="3067" operator="containsText" text="DISABLED">
      <formula>NOT(ISERROR(SEARCH("DISABLED",J2026)))</formula>
    </cfRule>
    <cfRule type="containsText" dxfId="1333" priority="3068" operator="containsText" text="ENABLED">
      <formula>NOT(ISERROR(SEARCH("ENABLED",J2026)))</formula>
    </cfRule>
  </conditionalFormatting>
  <conditionalFormatting sqref="J863:J864">
    <cfRule type="containsText" dxfId="1332" priority="3061" operator="containsText" text="DISABLED">
      <formula>NOT(ISERROR(SEARCH("DISABLED",J863)))</formula>
    </cfRule>
    <cfRule type="containsText" dxfId="1331" priority="3062" operator="containsText" text="ENABLED">
      <formula>NOT(ISERROR(SEARCH("ENABLED",J863)))</formula>
    </cfRule>
  </conditionalFormatting>
  <conditionalFormatting sqref="J81">
    <cfRule type="containsText" dxfId="1330" priority="3047" operator="containsText" text="DISABLED">
      <formula>NOT(ISERROR(SEARCH("DISABLED",J81)))</formula>
    </cfRule>
    <cfRule type="containsText" dxfId="1329" priority="3048" operator="containsText" text="ENABLED">
      <formula>NOT(ISERROR(SEARCH("ENABLED",J81)))</formula>
    </cfRule>
  </conditionalFormatting>
  <conditionalFormatting sqref="J103">
    <cfRule type="containsText" dxfId="1328" priority="3043" operator="containsText" text="DISABLED">
      <formula>NOT(ISERROR(SEARCH("DISABLED",J103)))</formula>
    </cfRule>
    <cfRule type="containsText" dxfId="1327" priority="3044" operator="containsText" text="ENABLED">
      <formula>NOT(ISERROR(SEARCH("ENABLED",J103)))</formula>
    </cfRule>
  </conditionalFormatting>
  <conditionalFormatting sqref="J155">
    <cfRule type="containsText" dxfId="1326" priority="3035" operator="containsText" text="DISABLED">
      <formula>NOT(ISERROR(SEARCH("DISABLED",J155)))</formula>
    </cfRule>
    <cfRule type="containsText" dxfId="1325" priority="3036" operator="containsText" text="ENABLED">
      <formula>NOT(ISERROR(SEARCH("ENABLED",J155)))</formula>
    </cfRule>
  </conditionalFormatting>
  <conditionalFormatting sqref="J263">
    <cfRule type="containsText" dxfId="1324" priority="3033" operator="containsText" text="DISABLED">
      <formula>NOT(ISERROR(SEARCH("DISABLED",J263)))</formula>
    </cfRule>
    <cfRule type="containsText" dxfId="1323" priority="3034" operator="containsText" text="ENABLED">
      <formula>NOT(ISERROR(SEARCH("ENABLED",J263)))</formula>
    </cfRule>
  </conditionalFormatting>
  <conditionalFormatting sqref="J573">
    <cfRule type="containsText" dxfId="1322" priority="3007" operator="containsText" text="DISABLED">
      <formula>NOT(ISERROR(SEARCH("DISABLED",J573)))</formula>
    </cfRule>
    <cfRule type="containsText" dxfId="1321" priority="3008" operator="containsText" text="ENABLED">
      <formula>NOT(ISERROR(SEARCH("ENABLED",J573)))</formula>
    </cfRule>
  </conditionalFormatting>
  <conditionalFormatting sqref="J613">
    <cfRule type="containsText" dxfId="1320" priority="3003" operator="containsText" text="DISABLED">
      <formula>NOT(ISERROR(SEARCH("DISABLED",J613)))</formula>
    </cfRule>
    <cfRule type="containsText" dxfId="1319" priority="3004" operator="containsText" text="ENABLED">
      <formula>NOT(ISERROR(SEARCH("ENABLED",J613)))</formula>
    </cfRule>
  </conditionalFormatting>
  <conditionalFormatting sqref="J654">
    <cfRule type="containsText" dxfId="1318" priority="3001" operator="containsText" text="DISABLED">
      <formula>NOT(ISERROR(SEARCH("DISABLED",J654)))</formula>
    </cfRule>
    <cfRule type="containsText" dxfId="1317" priority="3002" operator="containsText" text="ENABLED">
      <formula>NOT(ISERROR(SEARCH("ENABLED",J654)))</formula>
    </cfRule>
  </conditionalFormatting>
  <conditionalFormatting sqref="J977">
    <cfRule type="containsText" dxfId="1316" priority="2997" operator="containsText" text="DISABLED">
      <formula>NOT(ISERROR(SEARCH("DISABLED",J977)))</formula>
    </cfRule>
    <cfRule type="containsText" dxfId="1315" priority="2998" operator="containsText" text="ENABLED">
      <formula>NOT(ISERROR(SEARCH("ENABLED",J977)))</formula>
    </cfRule>
  </conditionalFormatting>
  <conditionalFormatting sqref="J805:J807">
    <cfRule type="containsText" dxfId="1314" priority="2977" operator="containsText" text="DISABLED">
      <formula>NOT(ISERROR(SEARCH("DISABLED",J805)))</formula>
    </cfRule>
    <cfRule type="containsText" dxfId="1313" priority="2978" operator="containsText" text="ENABLED">
      <formula>NOT(ISERROR(SEARCH("ENABLED",J805)))</formula>
    </cfRule>
  </conditionalFormatting>
  <conditionalFormatting sqref="J101:J102">
    <cfRule type="containsText" dxfId="1312" priority="2951" operator="containsText" text="DISABLED">
      <formula>NOT(ISERROR(SEARCH("DISABLED",J101)))</formula>
    </cfRule>
    <cfRule type="containsText" dxfId="1311" priority="2952" operator="containsText" text="ENABLED">
      <formula>NOT(ISERROR(SEARCH("ENABLED",J101)))</formula>
    </cfRule>
  </conditionalFormatting>
  <conditionalFormatting sqref="J2018">
    <cfRule type="containsText" dxfId="1310" priority="2945" operator="containsText" text="DISABLED">
      <formula>NOT(ISERROR(SEARCH("DISABLED",J2018)))</formula>
    </cfRule>
    <cfRule type="containsText" dxfId="1309" priority="2946" operator="containsText" text="ENABLED">
      <formula>NOT(ISERROR(SEARCH("ENABLED",J2018)))</formula>
    </cfRule>
  </conditionalFormatting>
  <conditionalFormatting sqref="J114">
    <cfRule type="containsText" dxfId="1308" priority="2943" operator="containsText" text="DISABLED">
      <formula>NOT(ISERROR(SEARCH("DISABLED",J114)))</formula>
    </cfRule>
    <cfRule type="containsText" dxfId="1307" priority="2944" operator="containsText" text="ENABLED">
      <formula>NOT(ISERROR(SEARCH("ENABLED",J114)))</formula>
    </cfRule>
  </conditionalFormatting>
  <conditionalFormatting sqref="J181">
    <cfRule type="containsText" dxfId="1306" priority="2941" operator="containsText" text="DISABLED">
      <formula>NOT(ISERROR(SEARCH("DISABLED",J181)))</formula>
    </cfRule>
    <cfRule type="containsText" dxfId="1305" priority="2942" operator="containsText" text="ENABLED">
      <formula>NOT(ISERROR(SEARCH("ENABLED",J181)))</formula>
    </cfRule>
  </conditionalFormatting>
  <conditionalFormatting sqref="J642">
    <cfRule type="containsText" dxfId="1304" priority="2937" operator="containsText" text="DISABLED">
      <formula>NOT(ISERROR(SEARCH("DISABLED",J642)))</formula>
    </cfRule>
    <cfRule type="containsText" dxfId="1303" priority="2938" operator="containsText" text="ENABLED">
      <formula>NOT(ISERROR(SEARCH("ENABLED",J642)))</formula>
    </cfRule>
  </conditionalFormatting>
  <conditionalFormatting sqref="J347:J348">
    <cfRule type="containsText" dxfId="1302" priority="2929" operator="containsText" text="DISABLED">
      <formula>NOT(ISERROR(SEARCH("DISABLED",J347)))</formula>
    </cfRule>
    <cfRule type="containsText" dxfId="1301" priority="2930" operator="containsText" text="ENABLED">
      <formula>NOT(ISERROR(SEARCH("ENABLED",J347)))</formula>
    </cfRule>
  </conditionalFormatting>
  <conditionalFormatting sqref="J421">
    <cfRule type="containsText" dxfId="1300" priority="2927" operator="containsText" text="DISABLED">
      <formula>NOT(ISERROR(SEARCH("DISABLED",J421)))</formula>
    </cfRule>
    <cfRule type="containsText" dxfId="1299" priority="2928" operator="containsText" text="ENABLED">
      <formula>NOT(ISERROR(SEARCH("ENABLED",J421)))</formula>
    </cfRule>
  </conditionalFormatting>
  <conditionalFormatting sqref="J802">
    <cfRule type="containsText" dxfId="1298" priority="2913" operator="containsText" text="DISABLED">
      <formula>NOT(ISERROR(SEARCH("DISABLED",J802)))</formula>
    </cfRule>
    <cfRule type="containsText" dxfId="1297" priority="2914" operator="containsText" text="ENABLED">
      <formula>NOT(ISERROR(SEARCH("ENABLED",J802)))</formula>
    </cfRule>
  </conditionalFormatting>
  <conditionalFormatting sqref="J803">
    <cfRule type="containsText" dxfId="1296" priority="2911" operator="containsText" text="DISABLED">
      <formula>NOT(ISERROR(SEARCH("DISABLED",J803)))</formula>
    </cfRule>
    <cfRule type="containsText" dxfId="1295" priority="2912" operator="containsText" text="ENABLED">
      <formula>NOT(ISERROR(SEARCH("ENABLED",J803)))</formula>
    </cfRule>
  </conditionalFormatting>
  <conditionalFormatting sqref="X1:X4 X1822:X1920 X2102:X1048576 X6:X1198 X1813:X1820 X1809:X1810 X1440:X1621 X1200:X1340 X1685:X1702 X1922 X1926 X1924 X1931:X1936 X1938:X1953 X1955:X2081 X1342:X1432 X1727 X1729:X1778 X1704:X1719 X1434:X1437 X1723:X1725 X1623:X1683 X1780:X1796 X1798:X1802">
    <cfRule type="notContainsBlanks" dxfId="1294" priority="2906">
      <formula>LEN(TRIM(X1))&gt;0</formula>
    </cfRule>
  </conditionalFormatting>
  <conditionalFormatting sqref="J2009">
    <cfRule type="containsText" dxfId="1293" priority="2857" operator="containsText" text="DISABLED">
      <formula>NOT(ISERROR(SEARCH("DISABLED",J2009)))</formula>
    </cfRule>
    <cfRule type="containsText" dxfId="1292" priority="2858" operator="containsText" text="ENABLED">
      <formula>NOT(ISERROR(SEARCH("ENABLED",J2009)))</formula>
    </cfRule>
  </conditionalFormatting>
  <conditionalFormatting sqref="X2009">
    <cfRule type="notContainsBlanks" dxfId="1291" priority="2856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290" priority="2848" operator="containsText" text="DISABLED">
      <formula>NOT(ISERROR(SEARCH("DISABLED",K1)))</formula>
    </cfRule>
    <cfRule type="containsText" dxfId="1289" priority="2849" operator="containsText" text="ENABLED">
      <formula>NOT(ISERROR(SEARCH("ENABLED",K1)))</formula>
    </cfRule>
  </conditionalFormatting>
  <conditionalFormatting sqref="J1880">
    <cfRule type="containsText" dxfId="1288" priority="2826" operator="containsText" text="DISABLED">
      <formula>NOT(ISERROR(SEARCH("DISABLED",J1880)))</formula>
    </cfRule>
    <cfRule type="containsText" dxfId="1287" priority="2827" operator="containsText" text="ENABLED">
      <formula>NOT(ISERROR(SEARCH("ENABLED",J1880)))</formula>
    </cfRule>
  </conditionalFormatting>
  <conditionalFormatting sqref="K1880">
    <cfRule type="containsText" dxfId="1286" priority="2823" operator="containsText" text="DISABLED">
      <formula>NOT(ISERROR(SEARCH("DISABLED",K1880)))</formula>
    </cfRule>
    <cfRule type="containsText" dxfId="1285" priority="2824" operator="containsText" text="ENABLED">
      <formula>NOT(ISERROR(SEARCH("ENABLED",K1880)))</formula>
    </cfRule>
  </conditionalFormatting>
  <conditionalFormatting sqref="J451">
    <cfRule type="containsText" dxfId="1284" priority="2821" operator="containsText" text="DISABLED">
      <formula>NOT(ISERROR(SEARCH("DISABLED",J451)))</formula>
    </cfRule>
    <cfRule type="containsText" dxfId="1283" priority="2822" operator="containsText" text="ENABLED">
      <formula>NOT(ISERROR(SEARCH("ENABLED",J451)))</formula>
    </cfRule>
  </conditionalFormatting>
  <conditionalFormatting sqref="X451">
    <cfRule type="notContainsBlanks" dxfId="1282" priority="2820">
      <formula>LEN(TRIM(X451))&gt;0</formula>
    </cfRule>
  </conditionalFormatting>
  <conditionalFormatting sqref="K451">
    <cfRule type="containsText" dxfId="1281" priority="2817" operator="containsText" text="DISABLED">
      <formula>NOT(ISERROR(SEARCH("DISABLED",K451)))</formula>
    </cfRule>
    <cfRule type="containsText" dxfId="1280" priority="2818" operator="containsText" text="ENABLED">
      <formula>NOT(ISERROR(SEARCH("ENABLED",K451)))</formula>
    </cfRule>
  </conditionalFormatting>
  <conditionalFormatting sqref="X484">
    <cfRule type="notContainsBlanks" dxfId="1279" priority="2814">
      <formula>LEN(TRIM(X484))&gt;0</formula>
    </cfRule>
  </conditionalFormatting>
  <conditionalFormatting sqref="K484">
    <cfRule type="containsText" dxfId="1278" priority="2811" operator="containsText" text="DISABLED">
      <formula>NOT(ISERROR(SEARCH("DISABLED",K484)))</formula>
    </cfRule>
    <cfRule type="containsText" dxfId="1277" priority="2812" operator="containsText" text="ENABLED">
      <formula>NOT(ISERROR(SEARCH("ENABLED",K484)))</formula>
    </cfRule>
  </conditionalFormatting>
  <conditionalFormatting sqref="J551">
    <cfRule type="containsText" dxfId="1276" priority="2809" operator="containsText" text="DISABLED">
      <formula>NOT(ISERROR(SEARCH("DISABLED",J551)))</formula>
    </cfRule>
    <cfRule type="containsText" dxfId="1275" priority="2810" operator="containsText" text="ENABLED">
      <formula>NOT(ISERROR(SEARCH("ENABLED",J551)))</formula>
    </cfRule>
  </conditionalFormatting>
  <conditionalFormatting sqref="X551">
    <cfRule type="notContainsBlanks" dxfId="1274" priority="2808">
      <formula>LEN(TRIM(X551))&gt;0</formula>
    </cfRule>
  </conditionalFormatting>
  <conditionalFormatting sqref="K551">
    <cfRule type="containsText" dxfId="1273" priority="2805" operator="containsText" text="DISABLED">
      <formula>NOT(ISERROR(SEARCH("DISABLED",K551)))</formula>
    </cfRule>
    <cfRule type="containsText" dxfId="1272" priority="2806" operator="containsText" text="ENABLED">
      <formula>NOT(ISERROR(SEARCH("ENABLED",K551)))</formula>
    </cfRule>
  </conditionalFormatting>
  <conditionalFormatting sqref="J636">
    <cfRule type="containsText" dxfId="1271" priority="2801" operator="containsText" text="DISABLED">
      <formula>NOT(ISERROR(SEARCH("DISABLED",J636)))</formula>
    </cfRule>
    <cfRule type="containsText" dxfId="1270" priority="2802" operator="containsText" text="ENABLED">
      <formula>NOT(ISERROR(SEARCH("ENABLED",J636)))</formula>
    </cfRule>
  </conditionalFormatting>
  <conditionalFormatting sqref="X636">
    <cfRule type="notContainsBlanks" dxfId="1269" priority="2800">
      <formula>LEN(TRIM(X636))&gt;0</formula>
    </cfRule>
  </conditionalFormatting>
  <conditionalFormatting sqref="K636">
    <cfRule type="containsText" dxfId="1268" priority="2797" operator="containsText" text="DISABLED">
      <formula>NOT(ISERROR(SEARCH("DISABLED",K636)))</formula>
    </cfRule>
    <cfRule type="containsText" dxfId="1267" priority="2798" operator="containsText" text="ENABLED">
      <formula>NOT(ISERROR(SEARCH("ENABLED",K636)))</formula>
    </cfRule>
  </conditionalFormatting>
  <conditionalFormatting sqref="J641">
    <cfRule type="containsText" dxfId="1266" priority="2795" operator="containsText" text="DISABLED">
      <formula>NOT(ISERROR(SEARCH("DISABLED",J641)))</formula>
    </cfRule>
    <cfRule type="containsText" dxfId="1265" priority="2796" operator="containsText" text="ENABLED">
      <formula>NOT(ISERROR(SEARCH("ENABLED",J641)))</formula>
    </cfRule>
  </conditionalFormatting>
  <conditionalFormatting sqref="X641">
    <cfRule type="notContainsBlanks" dxfId="1264" priority="2794">
      <formula>LEN(TRIM(X641))&gt;0</formula>
    </cfRule>
  </conditionalFormatting>
  <conditionalFormatting sqref="K641">
    <cfRule type="containsText" dxfId="1263" priority="2791" operator="containsText" text="DISABLED">
      <formula>NOT(ISERROR(SEARCH("DISABLED",K641)))</formula>
    </cfRule>
    <cfRule type="containsText" dxfId="1262" priority="2792" operator="containsText" text="ENABLED">
      <formula>NOT(ISERROR(SEARCH("ENABLED",K641)))</formula>
    </cfRule>
  </conditionalFormatting>
  <conditionalFormatting sqref="J648">
    <cfRule type="containsText" dxfId="1261" priority="2783" operator="containsText" text="DISABLED">
      <formula>NOT(ISERROR(SEARCH("DISABLED",J648)))</formula>
    </cfRule>
    <cfRule type="containsText" dxfId="1260" priority="2784" operator="containsText" text="ENABLED">
      <formula>NOT(ISERROR(SEARCH("ENABLED",J648)))</formula>
    </cfRule>
  </conditionalFormatting>
  <conditionalFormatting sqref="X648">
    <cfRule type="notContainsBlanks" dxfId="1259" priority="2782">
      <formula>LEN(TRIM(X648))&gt;0</formula>
    </cfRule>
  </conditionalFormatting>
  <conditionalFormatting sqref="K648">
    <cfRule type="containsText" dxfId="1258" priority="2779" operator="containsText" text="DISABLED">
      <formula>NOT(ISERROR(SEARCH("DISABLED",K648)))</formula>
    </cfRule>
    <cfRule type="containsText" dxfId="1257" priority="2780" operator="containsText" text="ENABLED">
      <formula>NOT(ISERROR(SEARCH("ENABLED",K648)))</formula>
    </cfRule>
  </conditionalFormatting>
  <conditionalFormatting sqref="J656">
    <cfRule type="containsText" dxfId="1256" priority="2777" operator="containsText" text="DISABLED">
      <formula>NOT(ISERROR(SEARCH("DISABLED",J656)))</formula>
    </cfRule>
    <cfRule type="containsText" dxfId="1255" priority="2778" operator="containsText" text="ENABLED">
      <formula>NOT(ISERROR(SEARCH("ENABLED",J656)))</formula>
    </cfRule>
  </conditionalFormatting>
  <conditionalFormatting sqref="X656">
    <cfRule type="notContainsBlanks" dxfId="1254" priority="2776">
      <formula>LEN(TRIM(X656))&gt;0</formula>
    </cfRule>
  </conditionalFormatting>
  <conditionalFormatting sqref="K656">
    <cfRule type="containsText" dxfId="1253" priority="2773" operator="containsText" text="DISABLED">
      <formula>NOT(ISERROR(SEARCH("DISABLED",K656)))</formula>
    </cfRule>
    <cfRule type="containsText" dxfId="1252" priority="2774" operator="containsText" text="ENABLED">
      <formula>NOT(ISERROR(SEARCH("ENABLED",K656)))</formula>
    </cfRule>
  </conditionalFormatting>
  <conditionalFormatting sqref="J660">
    <cfRule type="containsText" dxfId="1251" priority="2771" operator="containsText" text="DISABLED">
      <formula>NOT(ISERROR(SEARCH("DISABLED",J660)))</formula>
    </cfRule>
    <cfRule type="containsText" dxfId="1250" priority="2772" operator="containsText" text="ENABLED">
      <formula>NOT(ISERROR(SEARCH("ENABLED",J660)))</formula>
    </cfRule>
  </conditionalFormatting>
  <conditionalFormatting sqref="X660">
    <cfRule type="notContainsBlanks" dxfId="1249" priority="2770">
      <formula>LEN(TRIM(X660))&gt;0</formula>
    </cfRule>
  </conditionalFormatting>
  <conditionalFormatting sqref="K660">
    <cfRule type="containsText" dxfId="1248" priority="2767" operator="containsText" text="DISABLED">
      <formula>NOT(ISERROR(SEARCH("DISABLED",K660)))</formula>
    </cfRule>
    <cfRule type="containsText" dxfId="1247" priority="2768" operator="containsText" text="ENABLED">
      <formula>NOT(ISERROR(SEARCH("ENABLED",K660)))</formula>
    </cfRule>
  </conditionalFormatting>
  <conditionalFormatting sqref="J663">
    <cfRule type="containsText" dxfId="1246" priority="2765" operator="containsText" text="DISABLED">
      <formula>NOT(ISERROR(SEARCH("DISABLED",J663)))</formula>
    </cfRule>
    <cfRule type="containsText" dxfId="1245" priority="2766" operator="containsText" text="ENABLED">
      <formula>NOT(ISERROR(SEARCH("ENABLED",J663)))</formula>
    </cfRule>
  </conditionalFormatting>
  <conditionalFormatting sqref="X663">
    <cfRule type="notContainsBlanks" dxfId="1244" priority="2764">
      <formula>LEN(TRIM(X663))&gt;0</formula>
    </cfRule>
  </conditionalFormatting>
  <conditionalFormatting sqref="K663">
    <cfRule type="containsText" dxfId="1243" priority="2761" operator="containsText" text="DISABLED">
      <formula>NOT(ISERROR(SEARCH("DISABLED",K663)))</formula>
    </cfRule>
    <cfRule type="containsText" dxfId="1242" priority="2762" operator="containsText" text="ENABLED">
      <formula>NOT(ISERROR(SEARCH("ENABLED",K663)))</formula>
    </cfRule>
  </conditionalFormatting>
  <conditionalFormatting sqref="J665">
    <cfRule type="containsText" dxfId="1241" priority="2759" operator="containsText" text="DISABLED">
      <formula>NOT(ISERROR(SEARCH("DISABLED",J665)))</formula>
    </cfRule>
    <cfRule type="containsText" dxfId="1240" priority="2760" operator="containsText" text="ENABLED">
      <formula>NOT(ISERROR(SEARCH("ENABLED",J665)))</formula>
    </cfRule>
  </conditionalFormatting>
  <conditionalFormatting sqref="X665">
    <cfRule type="notContainsBlanks" dxfId="1239" priority="2758">
      <formula>LEN(TRIM(X665))&gt;0</formula>
    </cfRule>
  </conditionalFormatting>
  <conditionalFormatting sqref="K665">
    <cfRule type="containsText" dxfId="1238" priority="2755" operator="containsText" text="DISABLED">
      <formula>NOT(ISERROR(SEARCH("DISABLED",K665)))</formula>
    </cfRule>
    <cfRule type="containsText" dxfId="1237" priority="2756" operator="containsText" text="ENABLED">
      <formula>NOT(ISERROR(SEARCH("ENABLED",K665)))</formula>
    </cfRule>
  </conditionalFormatting>
  <conditionalFormatting sqref="J670">
    <cfRule type="containsText" dxfId="1236" priority="2753" operator="containsText" text="DISABLED">
      <formula>NOT(ISERROR(SEARCH("DISABLED",J670)))</formula>
    </cfRule>
    <cfRule type="containsText" dxfId="1235" priority="2754" operator="containsText" text="ENABLED">
      <formula>NOT(ISERROR(SEARCH("ENABLED",J670)))</formula>
    </cfRule>
  </conditionalFormatting>
  <conditionalFormatting sqref="X670">
    <cfRule type="notContainsBlanks" dxfId="1234" priority="2752">
      <formula>LEN(TRIM(X670))&gt;0</formula>
    </cfRule>
  </conditionalFormatting>
  <conditionalFormatting sqref="K670">
    <cfRule type="containsText" dxfId="1233" priority="2749" operator="containsText" text="DISABLED">
      <formula>NOT(ISERROR(SEARCH("DISABLED",K670)))</formula>
    </cfRule>
    <cfRule type="containsText" dxfId="1232" priority="2750" operator="containsText" text="ENABLED">
      <formula>NOT(ISERROR(SEARCH("ENABLED",K670)))</formula>
    </cfRule>
  </conditionalFormatting>
  <conditionalFormatting sqref="J712">
    <cfRule type="containsText" dxfId="1231" priority="2717" operator="containsText" text="DISABLED">
      <formula>NOT(ISERROR(SEARCH("DISABLED",J712)))</formula>
    </cfRule>
    <cfRule type="containsText" dxfId="1230" priority="2718" operator="containsText" text="ENABLED">
      <formula>NOT(ISERROR(SEARCH("ENABLED",J712)))</formula>
    </cfRule>
  </conditionalFormatting>
  <conditionalFormatting sqref="X712">
    <cfRule type="notContainsBlanks" dxfId="1229" priority="2716">
      <formula>LEN(TRIM(X712))&gt;0</formula>
    </cfRule>
  </conditionalFormatting>
  <conditionalFormatting sqref="K712">
    <cfRule type="containsText" dxfId="1228" priority="2713" operator="containsText" text="DISABLED">
      <formula>NOT(ISERROR(SEARCH("DISABLED",K712)))</formula>
    </cfRule>
    <cfRule type="containsText" dxfId="1227" priority="2714" operator="containsText" text="ENABLED">
      <formula>NOT(ISERROR(SEARCH("ENABLED",K712)))</formula>
    </cfRule>
  </conditionalFormatting>
  <conditionalFormatting sqref="J736">
    <cfRule type="containsText" dxfId="1226" priority="2711" operator="containsText" text="DISABLED">
      <formula>NOT(ISERROR(SEARCH("DISABLED",J736)))</formula>
    </cfRule>
    <cfRule type="containsText" dxfId="1225" priority="2712" operator="containsText" text="ENABLED">
      <formula>NOT(ISERROR(SEARCH("ENABLED",J736)))</formula>
    </cfRule>
  </conditionalFormatting>
  <conditionalFormatting sqref="X736">
    <cfRule type="notContainsBlanks" dxfId="1224" priority="2710">
      <formula>LEN(TRIM(X736))&gt;0</formula>
    </cfRule>
  </conditionalFormatting>
  <conditionalFormatting sqref="K736">
    <cfRule type="containsText" dxfId="1223" priority="2707" operator="containsText" text="DISABLED">
      <formula>NOT(ISERROR(SEARCH("DISABLED",K736)))</formula>
    </cfRule>
    <cfRule type="containsText" dxfId="1222" priority="2708" operator="containsText" text="ENABLED">
      <formula>NOT(ISERROR(SEARCH("ENABLED",K736)))</formula>
    </cfRule>
  </conditionalFormatting>
  <conditionalFormatting sqref="J792">
    <cfRule type="containsText" dxfId="1221" priority="2634" operator="containsText" text="DISABLED">
      <formula>NOT(ISERROR(SEARCH("DISABLED",J792)))</formula>
    </cfRule>
    <cfRule type="containsText" dxfId="1220" priority="2635" operator="containsText" text="ENABLED">
      <formula>NOT(ISERROR(SEARCH("ENABLED",J792)))</formula>
    </cfRule>
  </conditionalFormatting>
  <conditionalFormatting sqref="J762">
    <cfRule type="containsText" dxfId="1219" priority="2697" operator="containsText" text="DISABLED">
      <formula>NOT(ISERROR(SEARCH("DISABLED",J762)))</formula>
    </cfRule>
    <cfRule type="containsText" dxfId="1218" priority="2698" operator="containsText" text="ENABLED">
      <formula>NOT(ISERROR(SEARCH("ENABLED",J762)))</formula>
    </cfRule>
  </conditionalFormatting>
  <conditionalFormatting sqref="X762">
    <cfRule type="notContainsBlanks" dxfId="1217" priority="2696">
      <formula>LEN(TRIM(X762))&gt;0</formula>
    </cfRule>
  </conditionalFormatting>
  <conditionalFormatting sqref="K762">
    <cfRule type="containsText" dxfId="1216" priority="2693" operator="containsText" text="DISABLED">
      <formula>NOT(ISERROR(SEARCH("DISABLED",K762)))</formula>
    </cfRule>
    <cfRule type="containsText" dxfId="1215" priority="2694" operator="containsText" text="ENABLED">
      <formula>NOT(ISERROR(SEARCH("ENABLED",K762)))</formula>
    </cfRule>
  </conditionalFormatting>
  <conditionalFormatting sqref="K792">
    <cfRule type="containsText" dxfId="1214" priority="2630" operator="containsText" text="DISABLED">
      <formula>NOT(ISERROR(SEARCH("DISABLED",K792)))</formula>
    </cfRule>
    <cfRule type="containsText" dxfId="1213" priority="2631" operator="containsText" text="ENABLED">
      <formula>NOT(ISERROR(SEARCH("ENABLED",K792)))</formula>
    </cfRule>
  </conditionalFormatting>
  <conditionalFormatting sqref="J780">
    <cfRule type="containsText" dxfId="1212" priority="2676" operator="containsText" text="DISABLED">
      <formula>NOT(ISERROR(SEARCH("DISABLED",J780)))</formula>
    </cfRule>
    <cfRule type="containsText" dxfId="1211" priority="2677" operator="containsText" text="ENABLED">
      <formula>NOT(ISERROR(SEARCH("ENABLED",J780)))</formula>
    </cfRule>
  </conditionalFormatting>
  <conditionalFormatting sqref="X780">
    <cfRule type="notContainsBlanks" dxfId="1210" priority="2675">
      <formula>LEN(TRIM(X780))&gt;0</formula>
    </cfRule>
  </conditionalFormatting>
  <conditionalFormatting sqref="K780">
    <cfRule type="containsText" dxfId="1209" priority="2672" operator="containsText" text="DISABLED">
      <formula>NOT(ISERROR(SEARCH("DISABLED",K780)))</formula>
    </cfRule>
    <cfRule type="containsText" dxfId="1208" priority="2673" operator="containsText" text="ENABLED">
      <formula>NOT(ISERROR(SEARCH("ENABLED",K780)))</formula>
    </cfRule>
  </conditionalFormatting>
  <conditionalFormatting sqref="X792">
    <cfRule type="notContainsBlanks" dxfId="1207" priority="2633">
      <formula>LEN(TRIM(X792))&gt;0</formula>
    </cfRule>
  </conditionalFormatting>
  <conditionalFormatting sqref="J872">
    <cfRule type="containsText" dxfId="1206" priority="2592" operator="containsText" text="DISABLED">
      <formula>NOT(ISERROR(SEARCH("DISABLED",J872)))</formula>
    </cfRule>
    <cfRule type="containsText" dxfId="1205" priority="2593" operator="containsText" text="ENABLED">
      <formula>NOT(ISERROR(SEARCH("ENABLED",J872)))</formula>
    </cfRule>
  </conditionalFormatting>
  <conditionalFormatting sqref="X872">
    <cfRule type="notContainsBlanks" dxfId="1204" priority="2591">
      <formula>LEN(TRIM(X872))&gt;0</formula>
    </cfRule>
  </conditionalFormatting>
  <conditionalFormatting sqref="K872">
    <cfRule type="containsText" dxfId="1203" priority="2588" operator="containsText" text="DISABLED">
      <formula>NOT(ISERROR(SEARCH("DISABLED",K872)))</formula>
    </cfRule>
    <cfRule type="containsText" dxfId="1202" priority="2589" operator="containsText" text="ENABLED">
      <formula>NOT(ISERROR(SEARCH("ENABLED",K872)))</formula>
    </cfRule>
  </conditionalFormatting>
  <conditionalFormatting sqref="J970">
    <cfRule type="containsText" dxfId="1201" priority="2585" operator="containsText" text="DISABLED">
      <formula>NOT(ISERROR(SEARCH("DISABLED",J970)))</formula>
    </cfRule>
    <cfRule type="containsText" dxfId="1200" priority="2586" operator="containsText" text="ENABLED">
      <formula>NOT(ISERROR(SEARCH("ENABLED",J970)))</formula>
    </cfRule>
  </conditionalFormatting>
  <conditionalFormatting sqref="X970">
    <cfRule type="notContainsBlanks" dxfId="1199" priority="2584">
      <formula>LEN(TRIM(X970))&gt;0</formula>
    </cfRule>
  </conditionalFormatting>
  <conditionalFormatting sqref="K970">
    <cfRule type="containsText" dxfId="1198" priority="2581" operator="containsText" text="DISABLED">
      <formula>NOT(ISERROR(SEARCH("DISABLED",K970)))</formula>
    </cfRule>
    <cfRule type="containsText" dxfId="1197" priority="2582" operator="containsText" text="ENABLED">
      <formula>NOT(ISERROR(SEARCH("ENABLED",K970)))</formula>
    </cfRule>
  </conditionalFormatting>
  <conditionalFormatting sqref="J989">
    <cfRule type="containsText" dxfId="1196" priority="2578" operator="containsText" text="DISABLED">
      <formula>NOT(ISERROR(SEARCH("DISABLED",J989)))</formula>
    </cfRule>
    <cfRule type="containsText" dxfId="1195" priority="2579" operator="containsText" text="ENABLED">
      <formula>NOT(ISERROR(SEARCH("ENABLED",J989)))</formula>
    </cfRule>
  </conditionalFormatting>
  <conditionalFormatting sqref="X989">
    <cfRule type="notContainsBlanks" dxfId="1194" priority="2577">
      <formula>LEN(TRIM(X989))&gt;0</formula>
    </cfRule>
  </conditionalFormatting>
  <conditionalFormatting sqref="K989">
    <cfRule type="containsText" dxfId="1193" priority="2574" operator="containsText" text="DISABLED">
      <formula>NOT(ISERROR(SEARCH("DISABLED",K989)))</formula>
    </cfRule>
    <cfRule type="containsText" dxfId="1192" priority="2575" operator="containsText" text="ENABLED">
      <formula>NOT(ISERROR(SEARCH("ENABLED",K989)))</formula>
    </cfRule>
  </conditionalFormatting>
  <conditionalFormatting sqref="J1054">
    <cfRule type="containsText" dxfId="1191" priority="2564" operator="containsText" text="DISABLED">
      <formula>NOT(ISERROR(SEARCH("DISABLED",J1054)))</formula>
    </cfRule>
    <cfRule type="containsText" dxfId="1190" priority="2565" operator="containsText" text="ENABLED">
      <formula>NOT(ISERROR(SEARCH("ENABLED",J1054)))</formula>
    </cfRule>
  </conditionalFormatting>
  <conditionalFormatting sqref="X1054">
    <cfRule type="notContainsBlanks" dxfId="1189" priority="2563">
      <formula>LEN(TRIM(X1054))&gt;0</formula>
    </cfRule>
  </conditionalFormatting>
  <conditionalFormatting sqref="K1054">
    <cfRule type="containsText" dxfId="1188" priority="2560" operator="containsText" text="DISABLED">
      <formula>NOT(ISERROR(SEARCH("DISABLED",K1054)))</formula>
    </cfRule>
    <cfRule type="containsText" dxfId="1187" priority="2561" operator="containsText" text="ENABLED">
      <formula>NOT(ISERROR(SEARCH("ENABLED",K1054)))</formula>
    </cfRule>
  </conditionalFormatting>
  <conditionalFormatting sqref="J1068">
    <cfRule type="containsText" dxfId="1186" priority="2557" operator="containsText" text="DISABLED">
      <formula>NOT(ISERROR(SEARCH("DISABLED",J1068)))</formula>
    </cfRule>
    <cfRule type="containsText" dxfId="1185" priority="2558" operator="containsText" text="ENABLED">
      <formula>NOT(ISERROR(SEARCH("ENABLED",J1068)))</formula>
    </cfRule>
  </conditionalFormatting>
  <conditionalFormatting sqref="X1068">
    <cfRule type="notContainsBlanks" dxfId="1184" priority="2556">
      <formula>LEN(TRIM(X1068))&gt;0</formula>
    </cfRule>
  </conditionalFormatting>
  <conditionalFormatting sqref="K1068">
    <cfRule type="containsText" dxfId="1183" priority="2553" operator="containsText" text="DISABLED">
      <formula>NOT(ISERROR(SEARCH("DISABLED",K1068)))</formula>
    </cfRule>
    <cfRule type="containsText" dxfId="1182" priority="2554" operator="containsText" text="ENABLED">
      <formula>NOT(ISERROR(SEARCH("ENABLED",K1068)))</formula>
    </cfRule>
  </conditionalFormatting>
  <conditionalFormatting sqref="J1071">
    <cfRule type="containsText" dxfId="1181" priority="2550" operator="containsText" text="DISABLED">
      <formula>NOT(ISERROR(SEARCH("DISABLED",J1071)))</formula>
    </cfRule>
    <cfRule type="containsText" dxfId="1180" priority="2551" operator="containsText" text="ENABLED">
      <formula>NOT(ISERROR(SEARCH("ENABLED",J1071)))</formula>
    </cfRule>
  </conditionalFormatting>
  <conditionalFormatting sqref="X1071">
    <cfRule type="notContainsBlanks" dxfId="1179" priority="2549">
      <formula>LEN(TRIM(X1071))&gt;0</formula>
    </cfRule>
  </conditionalFormatting>
  <conditionalFormatting sqref="K1071">
    <cfRule type="containsText" dxfId="1178" priority="2546" operator="containsText" text="DISABLED">
      <formula>NOT(ISERROR(SEARCH("DISABLED",K1071)))</formula>
    </cfRule>
    <cfRule type="containsText" dxfId="1177" priority="2547" operator="containsText" text="ENABLED">
      <formula>NOT(ISERROR(SEARCH("ENABLED",K1071)))</formula>
    </cfRule>
  </conditionalFormatting>
  <conditionalFormatting sqref="J1094">
    <cfRule type="containsText" dxfId="1176" priority="2536" operator="containsText" text="DISABLED">
      <formula>NOT(ISERROR(SEARCH("DISABLED",J1094)))</formula>
    </cfRule>
    <cfRule type="containsText" dxfId="1175" priority="2537" operator="containsText" text="ENABLED">
      <formula>NOT(ISERROR(SEARCH("ENABLED",J1094)))</formula>
    </cfRule>
  </conditionalFormatting>
  <conditionalFormatting sqref="X1094">
    <cfRule type="notContainsBlanks" dxfId="1174" priority="2535">
      <formula>LEN(TRIM(X1094))&gt;0</formula>
    </cfRule>
  </conditionalFormatting>
  <conditionalFormatting sqref="K1094">
    <cfRule type="containsText" dxfId="1173" priority="2532" operator="containsText" text="DISABLED">
      <formula>NOT(ISERROR(SEARCH("DISABLED",K1094)))</formula>
    </cfRule>
    <cfRule type="containsText" dxfId="1172" priority="2533" operator="containsText" text="ENABLED">
      <formula>NOT(ISERROR(SEARCH("ENABLED",K1094)))</formula>
    </cfRule>
  </conditionalFormatting>
  <conditionalFormatting sqref="J1097">
    <cfRule type="containsText" dxfId="1171" priority="2522" operator="containsText" text="DISABLED">
      <formula>NOT(ISERROR(SEARCH("DISABLED",J1097)))</formula>
    </cfRule>
    <cfRule type="containsText" dxfId="1170" priority="2523" operator="containsText" text="ENABLED">
      <formula>NOT(ISERROR(SEARCH("ENABLED",J1097)))</formula>
    </cfRule>
  </conditionalFormatting>
  <conditionalFormatting sqref="X1097">
    <cfRule type="notContainsBlanks" dxfId="1169" priority="2521">
      <formula>LEN(TRIM(X1097))&gt;0</formula>
    </cfRule>
  </conditionalFormatting>
  <conditionalFormatting sqref="K1097">
    <cfRule type="containsText" dxfId="1168" priority="2518" operator="containsText" text="DISABLED">
      <formula>NOT(ISERROR(SEARCH("DISABLED",K1097)))</formula>
    </cfRule>
    <cfRule type="containsText" dxfId="1167" priority="2519" operator="containsText" text="ENABLED">
      <formula>NOT(ISERROR(SEARCH("ENABLED",K1097)))</formula>
    </cfRule>
  </conditionalFormatting>
  <conditionalFormatting sqref="J1202:J1231">
    <cfRule type="containsText" dxfId="1166" priority="2452" operator="containsText" text="DISABLED">
      <formula>NOT(ISERROR(SEARCH("DISABLED",J1202)))</formula>
    </cfRule>
    <cfRule type="containsText" dxfId="1165" priority="2453" operator="containsText" text="ENABLED">
      <formula>NOT(ISERROR(SEARCH("ENABLED",J1202)))</formula>
    </cfRule>
  </conditionalFormatting>
  <conditionalFormatting sqref="X1202">
    <cfRule type="notContainsBlanks" dxfId="1164" priority="2451">
      <formula>LEN(TRIM(X1202))&gt;0</formula>
    </cfRule>
  </conditionalFormatting>
  <conditionalFormatting sqref="K1202:K1231">
    <cfRule type="containsText" dxfId="1163" priority="2448" operator="containsText" text="DISABLED">
      <formula>NOT(ISERROR(SEARCH("DISABLED",K1202)))</formula>
    </cfRule>
    <cfRule type="containsText" dxfId="1162" priority="2449" operator="containsText" text="ENABLED">
      <formula>NOT(ISERROR(SEARCH("ENABLED",K1202)))</formula>
    </cfRule>
  </conditionalFormatting>
  <conditionalFormatting sqref="X1228">
    <cfRule type="notContainsBlanks" dxfId="1161" priority="2444">
      <formula>LEN(TRIM(X1228))&gt;0</formula>
    </cfRule>
  </conditionalFormatting>
  <conditionalFormatting sqref="X1229">
    <cfRule type="notContainsBlanks" dxfId="1160" priority="2437">
      <formula>LEN(TRIM(X1229))&gt;0</formula>
    </cfRule>
  </conditionalFormatting>
  <conditionalFormatting sqref="X1230">
    <cfRule type="notContainsBlanks" dxfId="1159" priority="2430">
      <formula>LEN(TRIM(X1230))&gt;0</formula>
    </cfRule>
  </conditionalFormatting>
  <conditionalFormatting sqref="X1231">
    <cfRule type="notContainsBlanks" dxfId="1158" priority="2423">
      <formula>LEN(TRIM(X1231))&gt;0</formula>
    </cfRule>
  </conditionalFormatting>
  <conditionalFormatting sqref="J1237">
    <cfRule type="containsText" dxfId="1157" priority="2403" operator="containsText" text="DISABLED">
      <formula>NOT(ISERROR(SEARCH("DISABLED",J1237)))</formula>
    </cfRule>
    <cfRule type="containsText" dxfId="1156" priority="2404" operator="containsText" text="ENABLED">
      <formula>NOT(ISERROR(SEARCH("ENABLED",J1237)))</formula>
    </cfRule>
  </conditionalFormatting>
  <conditionalFormatting sqref="X1237">
    <cfRule type="notContainsBlanks" dxfId="1155" priority="2402">
      <formula>LEN(TRIM(X1237))&gt;0</formula>
    </cfRule>
  </conditionalFormatting>
  <conditionalFormatting sqref="K1237">
    <cfRule type="containsText" dxfId="1154" priority="2399" operator="containsText" text="DISABLED">
      <formula>NOT(ISERROR(SEARCH("DISABLED",K1237)))</formula>
    </cfRule>
    <cfRule type="containsText" dxfId="1153" priority="2400" operator="containsText" text="ENABLED">
      <formula>NOT(ISERROR(SEARCH("ENABLED",K1237)))</formula>
    </cfRule>
  </conditionalFormatting>
  <conditionalFormatting sqref="K1330">
    <cfRule type="containsText" dxfId="1152" priority="2259" operator="containsText" text="DISABLED">
      <formula>NOT(ISERROR(SEARCH("DISABLED",K1330)))</formula>
    </cfRule>
    <cfRule type="containsText" dxfId="1151" priority="2260" operator="containsText" text="ENABLED">
      <formula>NOT(ISERROR(SEARCH("ENABLED",K1330)))</formula>
    </cfRule>
  </conditionalFormatting>
  <conditionalFormatting sqref="X1330">
    <cfRule type="notContainsBlanks" dxfId="1150" priority="2262">
      <formula>LEN(TRIM(X1330))&gt;0</formula>
    </cfRule>
  </conditionalFormatting>
  <conditionalFormatting sqref="J1349">
    <cfRule type="containsText" dxfId="1149" priority="2228" operator="containsText" text="DISABLED">
      <formula>NOT(ISERROR(SEARCH("DISABLED",J1349)))</formula>
    </cfRule>
    <cfRule type="containsText" dxfId="1148" priority="2229" operator="containsText" text="ENABLED">
      <formula>NOT(ISERROR(SEARCH("ENABLED",J1349)))</formula>
    </cfRule>
  </conditionalFormatting>
  <conditionalFormatting sqref="X1349">
    <cfRule type="notContainsBlanks" dxfId="1147" priority="2227">
      <formula>LEN(TRIM(X1349))&gt;0</formula>
    </cfRule>
  </conditionalFormatting>
  <conditionalFormatting sqref="K1349">
    <cfRule type="containsText" dxfId="1146" priority="2224" operator="containsText" text="DISABLED">
      <formula>NOT(ISERROR(SEARCH("DISABLED",K1349)))</formula>
    </cfRule>
    <cfRule type="containsText" dxfId="1145" priority="2225" operator="containsText" text="ENABLED">
      <formula>NOT(ISERROR(SEARCH("ENABLED",K1349)))</formula>
    </cfRule>
  </conditionalFormatting>
  <conditionalFormatting sqref="K1443">
    <cfRule type="containsText" dxfId="1144" priority="2144" operator="containsText" text="DISABLED">
      <formula>NOT(ISERROR(SEARCH("DISABLED",K1443)))</formula>
    </cfRule>
    <cfRule type="containsText" dxfId="1143" priority="2145" operator="containsText" text="ENABLED">
      <formula>NOT(ISERROR(SEARCH("ENABLED",K1443)))</formula>
    </cfRule>
  </conditionalFormatting>
  <conditionalFormatting sqref="J1429">
    <cfRule type="containsText" dxfId="1142" priority="2211" operator="containsText" text="DISABLED">
      <formula>NOT(ISERROR(SEARCH("DISABLED",J1429)))</formula>
    </cfRule>
    <cfRule type="containsText" dxfId="1141" priority="2212" operator="containsText" text="ENABLED">
      <formula>NOT(ISERROR(SEARCH("ENABLED",J1429)))</formula>
    </cfRule>
  </conditionalFormatting>
  <conditionalFormatting sqref="X1429">
    <cfRule type="notContainsBlanks" dxfId="1140" priority="2210">
      <formula>LEN(TRIM(X1429))&gt;0</formula>
    </cfRule>
  </conditionalFormatting>
  <conditionalFormatting sqref="K1429">
    <cfRule type="containsText" dxfId="1139" priority="2207" operator="containsText" text="DISABLED">
      <formula>NOT(ISERROR(SEARCH("DISABLED",K1429)))</formula>
    </cfRule>
    <cfRule type="containsText" dxfId="1138" priority="2208" operator="containsText" text="ENABLED">
      <formula>NOT(ISERROR(SEARCH("ENABLED",K1429)))</formula>
    </cfRule>
  </conditionalFormatting>
  <conditionalFormatting sqref="J1430">
    <cfRule type="containsText" dxfId="1137" priority="2204" operator="containsText" text="DISABLED">
      <formula>NOT(ISERROR(SEARCH("DISABLED",J1430)))</formula>
    </cfRule>
    <cfRule type="containsText" dxfId="1136" priority="2205" operator="containsText" text="ENABLED">
      <formula>NOT(ISERROR(SEARCH("ENABLED",J1430)))</formula>
    </cfRule>
  </conditionalFormatting>
  <conditionalFormatting sqref="X1430">
    <cfRule type="notContainsBlanks" dxfId="1135" priority="2203">
      <formula>LEN(TRIM(X1430))&gt;0</formula>
    </cfRule>
  </conditionalFormatting>
  <conditionalFormatting sqref="K1430">
    <cfRule type="containsText" dxfId="1134" priority="2200" operator="containsText" text="DISABLED">
      <formula>NOT(ISERROR(SEARCH("DISABLED",K1430)))</formula>
    </cfRule>
    <cfRule type="containsText" dxfId="1133" priority="2201" operator="containsText" text="ENABLED">
      <formula>NOT(ISERROR(SEARCH("ENABLED",K1430)))</formula>
    </cfRule>
  </conditionalFormatting>
  <conditionalFormatting sqref="X1443">
    <cfRule type="notContainsBlanks" dxfId="1132" priority="2147">
      <formula>LEN(TRIM(X1443))&gt;0</formula>
    </cfRule>
  </conditionalFormatting>
  <conditionalFormatting sqref="J550">
    <cfRule type="containsText" dxfId="1131" priority="1996" operator="containsText" text="DISABLED">
      <formula>NOT(ISERROR(SEARCH("DISABLED",J550)))</formula>
    </cfRule>
    <cfRule type="containsText" dxfId="1130" priority="1997" operator="containsText" text="ENABLED">
      <formula>NOT(ISERROR(SEARCH("ENABLED",J550)))</formula>
    </cfRule>
  </conditionalFormatting>
  <conditionalFormatting sqref="X550">
    <cfRule type="notContainsBlanks" dxfId="1129" priority="1995">
      <formula>LEN(TRIM(X550))&gt;0</formula>
    </cfRule>
  </conditionalFormatting>
  <conditionalFormatting sqref="J5">
    <cfRule type="containsText" dxfId="1128" priority="2116" operator="containsText" text="DISABLED">
      <formula>NOT(ISERROR(SEARCH("DISABLED",J5)))</formula>
    </cfRule>
    <cfRule type="containsText" dxfId="1127" priority="2117" operator="containsText" text="ENABLED">
      <formula>NOT(ISERROR(SEARCH("ENABLED",J5)))</formula>
    </cfRule>
  </conditionalFormatting>
  <conditionalFormatting sqref="X5">
    <cfRule type="notContainsBlanks" dxfId="1126" priority="2115">
      <formula>LEN(TRIM(X5))&gt;0</formula>
    </cfRule>
  </conditionalFormatting>
  <conditionalFormatting sqref="K5">
    <cfRule type="containsText" dxfId="1125" priority="2112" operator="containsText" text="DISABLED">
      <formula>NOT(ISERROR(SEARCH("DISABLED",K5)))</formula>
    </cfRule>
    <cfRule type="containsText" dxfId="1124" priority="2113" operator="containsText" text="ENABLED">
      <formula>NOT(ISERROR(SEARCH("ENABLED",K5)))</formula>
    </cfRule>
  </conditionalFormatting>
  <conditionalFormatting sqref="J133">
    <cfRule type="containsText" dxfId="1123" priority="2104" operator="containsText" text="DISABLED">
      <formula>NOT(ISERROR(SEARCH("DISABLED",J133)))</formula>
    </cfRule>
    <cfRule type="containsText" dxfId="1122" priority="2105" operator="containsText" text="ENABLED">
      <formula>NOT(ISERROR(SEARCH("ENABLED",J133)))</formula>
    </cfRule>
  </conditionalFormatting>
  <conditionalFormatting sqref="X133">
    <cfRule type="notContainsBlanks" dxfId="1121" priority="2103">
      <formula>LEN(TRIM(X133))&gt;0</formula>
    </cfRule>
  </conditionalFormatting>
  <conditionalFormatting sqref="K133">
    <cfRule type="containsText" dxfId="1120" priority="2100" operator="containsText" text="DISABLED">
      <formula>NOT(ISERROR(SEARCH("DISABLED",K133)))</formula>
    </cfRule>
    <cfRule type="containsText" dxfId="1119" priority="2101" operator="containsText" text="ENABLED">
      <formula>NOT(ISERROR(SEARCH("ENABLED",K133)))</formula>
    </cfRule>
  </conditionalFormatting>
  <conditionalFormatting sqref="J134">
    <cfRule type="containsText" dxfId="1118" priority="2098" operator="containsText" text="DISABLED">
      <formula>NOT(ISERROR(SEARCH("DISABLED",J134)))</formula>
    </cfRule>
    <cfRule type="containsText" dxfId="1117" priority="2099" operator="containsText" text="ENABLED">
      <formula>NOT(ISERROR(SEARCH("ENABLED",J134)))</formula>
    </cfRule>
  </conditionalFormatting>
  <conditionalFormatting sqref="X134">
    <cfRule type="notContainsBlanks" dxfId="1116" priority="2097">
      <formula>LEN(TRIM(X134))&gt;0</formula>
    </cfRule>
  </conditionalFormatting>
  <conditionalFormatting sqref="K134">
    <cfRule type="containsText" dxfId="1115" priority="2094" operator="containsText" text="DISABLED">
      <formula>NOT(ISERROR(SEARCH("DISABLED",K134)))</formula>
    </cfRule>
    <cfRule type="containsText" dxfId="1114" priority="2095" operator="containsText" text="ENABLED">
      <formula>NOT(ISERROR(SEARCH("ENABLED",K134)))</formula>
    </cfRule>
  </conditionalFormatting>
  <conditionalFormatting sqref="J135">
    <cfRule type="containsText" dxfId="1113" priority="2092" operator="containsText" text="DISABLED">
      <formula>NOT(ISERROR(SEARCH("DISABLED",J135)))</formula>
    </cfRule>
    <cfRule type="containsText" dxfId="1112" priority="2093" operator="containsText" text="ENABLED">
      <formula>NOT(ISERROR(SEARCH("ENABLED",J135)))</formula>
    </cfRule>
  </conditionalFormatting>
  <conditionalFormatting sqref="X135">
    <cfRule type="notContainsBlanks" dxfId="1111" priority="2091">
      <formula>LEN(TRIM(X135))&gt;0</formula>
    </cfRule>
  </conditionalFormatting>
  <conditionalFormatting sqref="K135">
    <cfRule type="containsText" dxfId="1110" priority="2088" operator="containsText" text="DISABLED">
      <formula>NOT(ISERROR(SEARCH("DISABLED",K135)))</formula>
    </cfRule>
    <cfRule type="containsText" dxfId="1109" priority="2089" operator="containsText" text="ENABLED">
      <formula>NOT(ISERROR(SEARCH("ENABLED",K135)))</formula>
    </cfRule>
  </conditionalFormatting>
  <conditionalFormatting sqref="J136">
    <cfRule type="containsText" dxfId="1108" priority="2086" operator="containsText" text="DISABLED">
      <formula>NOT(ISERROR(SEARCH("DISABLED",J136)))</formula>
    </cfRule>
    <cfRule type="containsText" dxfId="1107" priority="2087" operator="containsText" text="ENABLED">
      <formula>NOT(ISERROR(SEARCH("ENABLED",J136)))</formula>
    </cfRule>
  </conditionalFormatting>
  <conditionalFormatting sqref="X136">
    <cfRule type="notContainsBlanks" dxfId="1106" priority="2085">
      <formula>LEN(TRIM(X136))&gt;0</formula>
    </cfRule>
  </conditionalFormatting>
  <conditionalFormatting sqref="K136">
    <cfRule type="containsText" dxfId="1105" priority="2082" operator="containsText" text="DISABLED">
      <formula>NOT(ISERROR(SEARCH("DISABLED",K136)))</formula>
    </cfRule>
    <cfRule type="containsText" dxfId="1104" priority="2083" operator="containsText" text="ENABLED">
      <formula>NOT(ISERROR(SEARCH("ENABLED",K136)))</formula>
    </cfRule>
  </conditionalFormatting>
  <conditionalFormatting sqref="J229">
    <cfRule type="containsText" dxfId="1103" priority="2080" operator="containsText" text="DISABLED">
      <formula>NOT(ISERROR(SEARCH("DISABLED",J229)))</formula>
    </cfRule>
    <cfRule type="containsText" dxfId="1102" priority="2081" operator="containsText" text="ENABLED">
      <formula>NOT(ISERROR(SEARCH("ENABLED",J229)))</formula>
    </cfRule>
  </conditionalFormatting>
  <conditionalFormatting sqref="X229">
    <cfRule type="notContainsBlanks" dxfId="1101" priority="2079">
      <formula>LEN(TRIM(X229))&gt;0</formula>
    </cfRule>
  </conditionalFormatting>
  <conditionalFormatting sqref="K229">
    <cfRule type="containsText" dxfId="1100" priority="2076" operator="containsText" text="DISABLED">
      <formula>NOT(ISERROR(SEARCH("DISABLED",K229)))</formula>
    </cfRule>
    <cfRule type="containsText" dxfId="1099" priority="2077" operator="containsText" text="ENABLED">
      <formula>NOT(ISERROR(SEARCH("ENABLED",K229)))</formula>
    </cfRule>
  </conditionalFormatting>
  <conditionalFormatting sqref="J230">
    <cfRule type="containsText" dxfId="1098" priority="2074" operator="containsText" text="DISABLED">
      <formula>NOT(ISERROR(SEARCH("DISABLED",J230)))</formula>
    </cfRule>
    <cfRule type="containsText" dxfId="1097" priority="2075" operator="containsText" text="ENABLED">
      <formula>NOT(ISERROR(SEARCH("ENABLED",J230)))</formula>
    </cfRule>
  </conditionalFormatting>
  <conditionalFormatting sqref="X230">
    <cfRule type="notContainsBlanks" dxfId="1096" priority="2073">
      <formula>LEN(TRIM(X230))&gt;0</formula>
    </cfRule>
  </conditionalFormatting>
  <conditionalFormatting sqref="K230">
    <cfRule type="containsText" dxfId="1095" priority="2070" operator="containsText" text="DISABLED">
      <formula>NOT(ISERROR(SEARCH("DISABLED",K230)))</formula>
    </cfRule>
    <cfRule type="containsText" dxfId="1094" priority="2071" operator="containsText" text="ENABLED">
      <formula>NOT(ISERROR(SEARCH("ENABLED",K230)))</formula>
    </cfRule>
  </conditionalFormatting>
  <conditionalFormatting sqref="J231">
    <cfRule type="containsText" dxfId="1093" priority="2068" operator="containsText" text="DISABLED">
      <formula>NOT(ISERROR(SEARCH("DISABLED",J231)))</formula>
    </cfRule>
    <cfRule type="containsText" dxfId="1092" priority="2069" operator="containsText" text="ENABLED">
      <formula>NOT(ISERROR(SEARCH("ENABLED",J231)))</formula>
    </cfRule>
  </conditionalFormatting>
  <conditionalFormatting sqref="X231">
    <cfRule type="notContainsBlanks" dxfId="1091" priority="2067">
      <formula>LEN(TRIM(X231))&gt;0</formula>
    </cfRule>
  </conditionalFormatting>
  <conditionalFormatting sqref="K231">
    <cfRule type="containsText" dxfId="1090" priority="2064" operator="containsText" text="DISABLED">
      <formula>NOT(ISERROR(SEARCH("DISABLED",K231)))</formula>
    </cfRule>
    <cfRule type="containsText" dxfId="1089" priority="2065" operator="containsText" text="ENABLED">
      <formula>NOT(ISERROR(SEARCH("ENABLED",K231)))</formula>
    </cfRule>
  </conditionalFormatting>
  <conditionalFormatting sqref="J408">
    <cfRule type="containsText" dxfId="1088" priority="2062" operator="containsText" text="DISABLED">
      <formula>NOT(ISERROR(SEARCH("DISABLED",J408)))</formula>
    </cfRule>
    <cfRule type="containsText" dxfId="1087" priority="2063" operator="containsText" text="ENABLED">
      <formula>NOT(ISERROR(SEARCH("ENABLED",J408)))</formula>
    </cfRule>
  </conditionalFormatting>
  <conditionalFormatting sqref="X408">
    <cfRule type="notContainsBlanks" dxfId="1086" priority="2061">
      <formula>LEN(TRIM(X408))&gt;0</formula>
    </cfRule>
  </conditionalFormatting>
  <conditionalFormatting sqref="K408">
    <cfRule type="containsText" dxfId="1085" priority="2058" operator="containsText" text="DISABLED">
      <formula>NOT(ISERROR(SEARCH("DISABLED",K408)))</formula>
    </cfRule>
    <cfRule type="containsText" dxfId="1084" priority="2059" operator="containsText" text="ENABLED">
      <formula>NOT(ISERROR(SEARCH("ENABLED",K408)))</formula>
    </cfRule>
  </conditionalFormatting>
  <conditionalFormatting sqref="J409">
    <cfRule type="containsText" dxfId="1083" priority="2056" operator="containsText" text="DISABLED">
      <formula>NOT(ISERROR(SEARCH("DISABLED",J409)))</formula>
    </cfRule>
    <cfRule type="containsText" dxfId="1082" priority="2057" operator="containsText" text="ENABLED">
      <formula>NOT(ISERROR(SEARCH("ENABLED",J409)))</formula>
    </cfRule>
  </conditionalFormatting>
  <conditionalFormatting sqref="X409">
    <cfRule type="notContainsBlanks" dxfId="1081" priority="2055">
      <formula>LEN(TRIM(X409))&gt;0</formula>
    </cfRule>
  </conditionalFormatting>
  <conditionalFormatting sqref="K409">
    <cfRule type="containsText" dxfId="1080" priority="2052" operator="containsText" text="DISABLED">
      <formula>NOT(ISERROR(SEARCH("DISABLED",K409)))</formula>
    </cfRule>
    <cfRule type="containsText" dxfId="1079" priority="2053" operator="containsText" text="ENABLED">
      <formula>NOT(ISERROR(SEARCH("ENABLED",K409)))</formula>
    </cfRule>
  </conditionalFormatting>
  <conditionalFormatting sqref="J410">
    <cfRule type="containsText" dxfId="1078" priority="2050" operator="containsText" text="DISABLED">
      <formula>NOT(ISERROR(SEARCH("DISABLED",J410)))</formula>
    </cfRule>
    <cfRule type="containsText" dxfId="1077" priority="2051" operator="containsText" text="ENABLED">
      <formula>NOT(ISERROR(SEARCH("ENABLED",J410)))</formula>
    </cfRule>
  </conditionalFormatting>
  <conditionalFormatting sqref="X410">
    <cfRule type="notContainsBlanks" dxfId="1076" priority="2049">
      <formula>LEN(TRIM(X410))&gt;0</formula>
    </cfRule>
  </conditionalFormatting>
  <conditionalFormatting sqref="K410">
    <cfRule type="containsText" dxfId="1075" priority="2046" operator="containsText" text="DISABLED">
      <formula>NOT(ISERROR(SEARCH("DISABLED",K410)))</formula>
    </cfRule>
    <cfRule type="containsText" dxfId="1074" priority="2047" operator="containsText" text="ENABLED">
      <formula>NOT(ISERROR(SEARCH("ENABLED",K410)))</formula>
    </cfRule>
  </conditionalFormatting>
  <conditionalFormatting sqref="J448">
    <cfRule type="containsText" dxfId="1073" priority="2044" operator="containsText" text="DISABLED">
      <formula>NOT(ISERROR(SEARCH("DISABLED",J448)))</formula>
    </cfRule>
    <cfRule type="containsText" dxfId="1072" priority="2045" operator="containsText" text="ENABLED">
      <formula>NOT(ISERROR(SEARCH("ENABLED",J448)))</formula>
    </cfRule>
  </conditionalFormatting>
  <conditionalFormatting sqref="X448">
    <cfRule type="notContainsBlanks" dxfId="1071" priority="2043">
      <formula>LEN(TRIM(X448))&gt;0</formula>
    </cfRule>
  </conditionalFormatting>
  <conditionalFormatting sqref="K448">
    <cfRule type="containsText" dxfId="1070" priority="2040" operator="containsText" text="DISABLED">
      <formula>NOT(ISERROR(SEARCH("DISABLED",K448)))</formula>
    </cfRule>
    <cfRule type="containsText" dxfId="1069" priority="2041" operator="containsText" text="ENABLED">
      <formula>NOT(ISERROR(SEARCH("ENABLED",K448)))</formula>
    </cfRule>
  </conditionalFormatting>
  <conditionalFormatting sqref="J449">
    <cfRule type="containsText" dxfId="1068" priority="2038" operator="containsText" text="DISABLED">
      <formula>NOT(ISERROR(SEARCH("DISABLED",J449)))</formula>
    </cfRule>
    <cfRule type="containsText" dxfId="1067" priority="2039" operator="containsText" text="ENABLED">
      <formula>NOT(ISERROR(SEARCH("ENABLED",J449)))</formula>
    </cfRule>
  </conditionalFormatting>
  <conditionalFormatting sqref="X449">
    <cfRule type="notContainsBlanks" dxfId="1066" priority="2037">
      <formula>LEN(TRIM(X449))&gt;0</formula>
    </cfRule>
  </conditionalFormatting>
  <conditionalFormatting sqref="K449">
    <cfRule type="containsText" dxfId="1065" priority="2034" operator="containsText" text="DISABLED">
      <formula>NOT(ISERROR(SEARCH("DISABLED",K449)))</formula>
    </cfRule>
    <cfRule type="containsText" dxfId="1064" priority="2035" operator="containsText" text="ENABLED">
      <formula>NOT(ISERROR(SEARCH("ENABLED",K449)))</formula>
    </cfRule>
  </conditionalFormatting>
  <conditionalFormatting sqref="J450">
    <cfRule type="containsText" dxfId="1063" priority="2032" operator="containsText" text="DISABLED">
      <formula>NOT(ISERROR(SEARCH("DISABLED",J450)))</formula>
    </cfRule>
    <cfRule type="containsText" dxfId="1062" priority="2033" operator="containsText" text="ENABLED">
      <formula>NOT(ISERROR(SEARCH("ENABLED",J450)))</formula>
    </cfRule>
  </conditionalFormatting>
  <conditionalFormatting sqref="X450">
    <cfRule type="notContainsBlanks" dxfId="1061" priority="2031">
      <formula>LEN(TRIM(X450))&gt;0</formula>
    </cfRule>
  </conditionalFormatting>
  <conditionalFormatting sqref="K450">
    <cfRule type="containsText" dxfId="1060" priority="2028" operator="containsText" text="DISABLED">
      <formula>NOT(ISERROR(SEARCH("DISABLED",K450)))</formula>
    </cfRule>
    <cfRule type="containsText" dxfId="1059" priority="2029" operator="containsText" text="ENABLED">
      <formula>NOT(ISERROR(SEARCH("ENABLED",K450)))</formula>
    </cfRule>
  </conditionalFormatting>
  <conditionalFormatting sqref="J481">
    <cfRule type="containsText" dxfId="1058" priority="2026" operator="containsText" text="DISABLED">
      <formula>NOT(ISERROR(SEARCH("DISABLED",J481)))</formula>
    </cfRule>
    <cfRule type="containsText" dxfId="1057" priority="2027" operator="containsText" text="ENABLED">
      <formula>NOT(ISERROR(SEARCH("ENABLED",J481)))</formula>
    </cfRule>
  </conditionalFormatting>
  <conditionalFormatting sqref="X481">
    <cfRule type="notContainsBlanks" dxfId="1056" priority="2025">
      <formula>LEN(TRIM(X481))&gt;0</formula>
    </cfRule>
  </conditionalFormatting>
  <conditionalFormatting sqref="K481">
    <cfRule type="containsText" dxfId="1055" priority="2022" operator="containsText" text="DISABLED">
      <formula>NOT(ISERROR(SEARCH("DISABLED",K481)))</formula>
    </cfRule>
    <cfRule type="containsText" dxfId="1054" priority="2023" operator="containsText" text="ENABLED">
      <formula>NOT(ISERROR(SEARCH("ENABLED",K481)))</formula>
    </cfRule>
  </conditionalFormatting>
  <conditionalFormatting sqref="J482">
    <cfRule type="containsText" dxfId="1053" priority="2020" operator="containsText" text="DISABLED">
      <formula>NOT(ISERROR(SEARCH("DISABLED",J482)))</formula>
    </cfRule>
    <cfRule type="containsText" dxfId="1052" priority="2021" operator="containsText" text="ENABLED">
      <formula>NOT(ISERROR(SEARCH("ENABLED",J482)))</formula>
    </cfRule>
  </conditionalFormatting>
  <conditionalFormatting sqref="X482">
    <cfRule type="notContainsBlanks" dxfId="1051" priority="2019">
      <formula>LEN(TRIM(X482))&gt;0</formula>
    </cfRule>
  </conditionalFormatting>
  <conditionalFormatting sqref="K482">
    <cfRule type="containsText" dxfId="1050" priority="2016" operator="containsText" text="DISABLED">
      <formula>NOT(ISERROR(SEARCH("DISABLED",K482)))</formula>
    </cfRule>
    <cfRule type="containsText" dxfId="1049" priority="2017" operator="containsText" text="ENABLED">
      <formula>NOT(ISERROR(SEARCH("ENABLED",K482)))</formula>
    </cfRule>
  </conditionalFormatting>
  <conditionalFormatting sqref="J483">
    <cfRule type="containsText" dxfId="1048" priority="2014" operator="containsText" text="DISABLED">
      <formula>NOT(ISERROR(SEARCH("DISABLED",J483)))</formula>
    </cfRule>
    <cfRule type="containsText" dxfId="1047" priority="2015" operator="containsText" text="ENABLED">
      <formula>NOT(ISERROR(SEARCH("ENABLED",J483)))</formula>
    </cfRule>
  </conditionalFormatting>
  <conditionalFormatting sqref="X483">
    <cfRule type="notContainsBlanks" dxfId="1046" priority="2013">
      <formula>LEN(TRIM(X483))&gt;0</formula>
    </cfRule>
  </conditionalFormatting>
  <conditionalFormatting sqref="K483">
    <cfRule type="containsText" dxfId="1045" priority="2010" operator="containsText" text="DISABLED">
      <formula>NOT(ISERROR(SEARCH("DISABLED",K483)))</formula>
    </cfRule>
    <cfRule type="containsText" dxfId="1044" priority="2011" operator="containsText" text="ENABLED">
      <formula>NOT(ISERROR(SEARCH("ENABLED",K483)))</formula>
    </cfRule>
  </conditionalFormatting>
  <conditionalFormatting sqref="J548">
    <cfRule type="containsText" dxfId="1043" priority="2008" operator="containsText" text="DISABLED">
      <formula>NOT(ISERROR(SEARCH("DISABLED",J548)))</formula>
    </cfRule>
    <cfRule type="containsText" dxfId="1042" priority="2009" operator="containsText" text="ENABLED">
      <formula>NOT(ISERROR(SEARCH("ENABLED",J548)))</formula>
    </cfRule>
  </conditionalFormatting>
  <conditionalFormatting sqref="X548">
    <cfRule type="notContainsBlanks" dxfId="1041" priority="2007">
      <formula>LEN(TRIM(X548))&gt;0</formula>
    </cfRule>
  </conditionalFormatting>
  <conditionalFormatting sqref="K548">
    <cfRule type="containsText" dxfId="1040" priority="2004" operator="containsText" text="DISABLED">
      <formula>NOT(ISERROR(SEARCH("DISABLED",K548)))</formula>
    </cfRule>
    <cfRule type="containsText" dxfId="1039" priority="2005" operator="containsText" text="ENABLED">
      <formula>NOT(ISERROR(SEARCH("ENABLED",K548)))</formula>
    </cfRule>
  </conditionalFormatting>
  <conditionalFormatting sqref="J549">
    <cfRule type="containsText" dxfId="1038" priority="2002" operator="containsText" text="DISABLED">
      <formula>NOT(ISERROR(SEARCH("DISABLED",J549)))</formula>
    </cfRule>
    <cfRule type="containsText" dxfId="1037" priority="2003" operator="containsText" text="ENABLED">
      <formula>NOT(ISERROR(SEARCH("ENABLED",J549)))</formula>
    </cfRule>
  </conditionalFormatting>
  <conditionalFormatting sqref="X549">
    <cfRule type="notContainsBlanks" dxfId="1036" priority="2001">
      <formula>LEN(TRIM(X549))&gt;0</formula>
    </cfRule>
  </conditionalFormatting>
  <conditionalFormatting sqref="K549">
    <cfRule type="containsText" dxfId="1035" priority="1998" operator="containsText" text="DISABLED">
      <formula>NOT(ISERROR(SEARCH("DISABLED",K549)))</formula>
    </cfRule>
    <cfRule type="containsText" dxfId="1034" priority="1999" operator="containsText" text="ENABLED">
      <formula>NOT(ISERROR(SEARCH("ENABLED",K549)))</formula>
    </cfRule>
  </conditionalFormatting>
  <conditionalFormatting sqref="K550">
    <cfRule type="containsText" dxfId="1033" priority="1992" operator="containsText" text="DISABLED">
      <formula>NOT(ISERROR(SEARCH("DISABLED",K550)))</formula>
    </cfRule>
    <cfRule type="containsText" dxfId="1032" priority="1993" operator="containsText" text="ENABLED">
      <formula>NOT(ISERROR(SEARCH("ENABLED",K550)))</formula>
    </cfRule>
  </conditionalFormatting>
  <conditionalFormatting sqref="J1200">
    <cfRule type="containsText" dxfId="1031" priority="1984" operator="containsText" text="DISABLED">
      <formula>NOT(ISERROR(SEARCH("DISABLED",J1200)))</formula>
    </cfRule>
    <cfRule type="containsText" dxfId="1030" priority="1985" operator="containsText" text="ENABLED">
      <formula>NOT(ISERROR(SEARCH("ENABLED",J1200)))</formula>
    </cfRule>
  </conditionalFormatting>
  <conditionalFormatting sqref="X1200">
    <cfRule type="notContainsBlanks" dxfId="1029" priority="1983">
      <formula>LEN(TRIM(X1200))&gt;0</formula>
    </cfRule>
  </conditionalFormatting>
  <conditionalFormatting sqref="K1200">
    <cfRule type="containsText" dxfId="1028" priority="1980" operator="containsText" text="DISABLED">
      <formula>NOT(ISERROR(SEARCH("DISABLED",K1200)))</formula>
    </cfRule>
    <cfRule type="containsText" dxfId="1027" priority="1981" operator="containsText" text="ENABLED">
      <formula>NOT(ISERROR(SEARCH("ENABLED",K1200)))</formula>
    </cfRule>
  </conditionalFormatting>
  <conditionalFormatting sqref="J1201">
    <cfRule type="containsText" dxfId="1026" priority="1978" operator="containsText" text="DISABLED">
      <formula>NOT(ISERROR(SEARCH("DISABLED",J1201)))</formula>
    </cfRule>
    <cfRule type="containsText" dxfId="1025" priority="1979" operator="containsText" text="ENABLED">
      <formula>NOT(ISERROR(SEARCH("ENABLED",J1201)))</formula>
    </cfRule>
  </conditionalFormatting>
  <conditionalFormatting sqref="X1201">
    <cfRule type="notContainsBlanks" dxfId="1024" priority="1977">
      <formula>LEN(TRIM(X1201))&gt;0</formula>
    </cfRule>
  </conditionalFormatting>
  <conditionalFormatting sqref="K1201">
    <cfRule type="containsText" dxfId="1023" priority="1974" operator="containsText" text="DISABLED">
      <formula>NOT(ISERROR(SEARCH("DISABLED",K1201)))</formula>
    </cfRule>
    <cfRule type="containsText" dxfId="1022" priority="1975" operator="containsText" text="ENABLED">
      <formula>NOT(ISERROR(SEARCH("ENABLED",K1201)))</formula>
    </cfRule>
  </conditionalFormatting>
  <conditionalFormatting sqref="J1234">
    <cfRule type="containsText" dxfId="1021" priority="1972" operator="containsText" text="DISABLED">
      <formula>NOT(ISERROR(SEARCH("DISABLED",J1234)))</formula>
    </cfRule>
    <cfRule type="containsText" dxfId="1020" priority="1973" operator="containsText" text="ENABLED">
      <formula>NOT(ISERROR(SEARCH("ENABLED",J1234)))</formula>
    </cfRule>
  </conditionalFormatting>
  <conditionalFormatting sqref="X1234">
    <cfRule type="notContainsBlanks" dxfId="1019" priority="1971">
      <formula>LEN(TRIM(X1234))&gt;0</formula>
    </cfRule>
  </conditionalFormatting>
  <conditionalFormatting sqref="K1234">
    <cfRule type="containsText" dxfId="1018" priority="1968" operator="containsText" text="DISABLED">
      <formula>NOT(ISERROR(SEARCH("DISABLED",K1234)))</formula>
    </cfRule>
    <cfRule type="containsText" dxfId="1017" priority="1969" operator="containsText" text="ENABLED">
      <formula>NOT(ISERROR(SEARCH("ENABLED",K1234)))</formula>
    </cfRule>
  </conditionalFormatting>
  <conditionalFormatting sqref="J1235">
    <cfRule type="containsText" dxfId="1016" priority="1966" operator="containsText" text="DISABLED">
      <formula>NOT(ISERROR(SEARCH("DISABLED",J1235)))</formula>
    </cfRule>
    <cfRule type="containsText" dxfId="1015" priority="1967" operator="containsText" text="ENABLED">
      <formula>NOT(ISERROR(SEARCH("ENABLED",J1235)))</formula>
    </cfRule>
  </conditionalFormatting>
  <conditionalFormatting sqref="X1235">
    <cfRule type="notContainsBlanks" dxfId="1014" priority="1965">
      <formula>LEN(TRIM(X1235))&gt;0</formula>
    </cfRule>
  </conditionalFormatting>
  <conditionalFormatting sqref="K1235">
    <cfRule type="containsText" dxfId="1013" priority="1962" operator="containsText" text="DISABLED">
      <formula>NOT(ISERROR(SEARCH("DISABLED",K1235)))</formula>
    </cfRule>
    <cfRule type="containsText" dxfId="1012" priority="1963" operator="containsText" text="ENABLED">
      <formula>NOT(ISERROR(SEARCH("ENABLED",K1235)))</formula>
    </cfRule>
  </conditionalFormatting>
  <conditionalFormatting sqref="J1236">
    <cfRule type="containsText" dxfId="1011" priority="1960" operator="containsText" text="DISABLED">
      <formula>NOT(ISERROR(SEARCH("DISABLED",J1236)))</formula>
    </cfRule>
    <cfRule type="containsText" dxfId="1010" priority="1961" operator="containsText" text="ENABLED">
      <formula>NOT(ISERROR(SEARCH("ENABLED",J1236)))</formula>
    </cfRule>
  </conditionalFormatting>
  <conditionalFormatting sqref="X1236">
    <cfRule type="notContainsBlanks" dxfId="1009" priority="1959">
      <formula>LEN(TRIM(X1236))&gt;0</formula>
    </cfRule>
  </conditionalFormatting>
  <conditionalFormatting sqref="K1236">
    <cfRule type="containsText" dxfId="1008" priority="1956" operator="containsText" text="DISABLED">
      <formula>NOT(ISERROR(SEARCH("DISABLED",K1236)))</formula>
    </cfRule>
    <cfRule type="containsText" dxfId="1007" priority="1957" operator="containsText" text="ENABLED">
      <formula>NOT(ISERROR(SEARCH("ENABLED",K1236)))</formula>
    </cfRule>
  </conditionalFormatting>
  <conditionalFormatting sqref="J1327">
    <cfRule type="containsText" dxfId="1006" priority="1954" operator="containsText" text="DISABLED">
      <formula>NOT(ISERROR(SEARCH("DISABLED",J1327)))</formula>
    </cfRule>
    <cfRule type="containsText" dxfId="1005" priority="1955" operator="containsText" text="ENABLED">
      <formula>NOT(ISERROR(SEARCH("ENABLED",J1327)))</formula>
    </cfRule>
  </conditionalFormatting>
  <conditionalFormatting sqref="X1327">
    <cfRule type="notContainsBlanks" dxfId="1004" priority="1953">
      <formula>LEN(TRIM(X1327))&gt;0</formula>
    </cfRule>
  </conditionalFormatting>
  <conditionalFormatting sqref="K1327">
    <cfRule type="containsText" dxfId="1003" priority="1950" operator="containsText" text="DISABLED">
      <formula>NOT(ISERROR(SEARCH("DISABLED",K1327)))</formula>
    </cfRule>
    <cfRule type="containsText" dxfId="1002" priority="1951" operator="containsText" text="ENABLED">
      <formula>NOT(ISERROR(SEARCH("ENABLED",K1327)))</formula>
    </cfRule>
  </conditionalFormatting>
  <conditionalFormatting sqref="J1328">
    <cfRule type="containsText" dxfId="1001" priority="1948" operator="containsText" text="DISABLED">
      <formula>NOT(ISERROR(SEARCH("DISABLED",J1328)))</formula>
    </cfRule>
    <cfRule type="containsText" dxfId="1000" priority="1949" operator="containsText" text="ENABLED">
      <formula>NOT(ISERROR(SEARCH("ENABLED",J1328)))</formula>
    </cfRule>
  </conditionalFormatting>
  <conditionalFormatting sqref="X1328">
    <cfRule type="notContainsBlanks" dxfId="999" priority="1947">
      <formula>LEN(TRIM(X1328))&gt;0</formula>
    </cfRule>
  </conditionalFormatting>
  <conditionalFormatting sqref="K1328">
    <cfRule type="containsText" dxfId="998" priority="1944" operator="containsText" text="DISABLED">
      <formula>NOT(ISERROR(SEARCH("DISABLED",K1328)))</formula>
    </cfRule>
    <cfRule type="containsText" dxfId="997" priority="1945" operator="containsText" text="ENABLED">
      <formula>NOT(ISERROR(SEARCH("ENABLED",K1328)))</formula>
    </cfRule>
  </conditionalFormatting>
  <conditionalFormatting sqref="J1329">
    <cfRule type="containsText" dxfId="996" priority="1942" operator="containsText" text="DISABLED">
      <formula>NOT(ISERROR(SEARCH("DISABLED",J1329)))</formula>
    </cfRule>
    <cfRule type="containsText" dxfId="995" priority="1943" operator="containsText" text="ENABLED">
      <formula>NOT(ISERROR(SEARCH("ENABLED",J1329)))</formula>
    </cfRule>
  </conditionalFormatting>
  <conditionalFormatting sqref="X1329">
    <cfRule type="notContainsBlanks" dxfId="994" priority="1941">
      <formula>LEN(TRIM(X1329))&gt;0</formula>
    </cfRule>
  </conditionalFormatting>
  <conditionalFormatting sqref="K1329">
    <cfRule type="containsText" dxfId="993" priority="1938" operator="containsText" text="DISABLED">
      <formula>NOT(ISERROR(SEARCH("DISABLED",K1329)))</formula>
    </cfRule>
    <cfRule type="containsText" dxfId="992" priority="1939" operator="containsText" text="ENABLED">
      <formula>NOT(ISERROR(SEARCH("ENABLED",K1329)))</formula>
    </cfRule>
  </conditionalFormatting>
  <conditionalFormatting sqref="J1346">
    <cfRule type="containsText" dxfId="991" priority="1936" operator="containsText" text="DISABLED">
      <formula>NOT(ISERROR(SEARCH("DISABLED",J1346)))</formula>
    </cfRule>
    <cfRule type="containsText" dxfId="990" priority="1937" operator="containsText" text="ENABLED">
      <formula>NOT(ISERROR(SEARCH("ENABLED",J1346)))</formula>
    </cfRule>
  </conditionalFormatting>
  <conditionalFormatting sqref="X1346">
    <cfRule type="notContainsBlanks" dxfId="989" priority="1935">
      <formula>LEN(TRIM(X1346))&gt;0</formula>
    </cfRule>
  </conditionalFormatting>
  <conditionalFormatting sqref="K1346">
    <cfRule type="containsText" dxfId="988" priority="1932" operator="containsText" text="DISABLED">
      <formula>NOT(ISERROR(SEARCH("DISABLED",K1346)))</formula>
    </cfRule>
    <cfRule type="containsText" dxfId="987" priority="1933" operator="containsText" text="ENABLED">
      <formula>NOT(ISERROR(SEARCH("ENABLED",K1346)))</formula>
    </cfRule>
  </conditionalFormatting>
  <conditionalFormatting sqref="J1347">
    <cfRule type="containsText" dxfId="986" priority="1930" operator="containsText" text="DISABLED">
      <formula>NOT(ISERROR(SEARCH("DISABLED",J1347)))</formula>
    </cfRule>
    <cfRule type="containsText" dxfId="985" priority="1931" operator="containsText" text="ENABLED">
      <formula>NOT(ISERROR(SEARCH("ENABLED",J1347)))</formula>
    </cfRule>
  </conditionalFormatting>
  <conditionalFormatting sqref="X1347">
    <cfRule type="notContainsBlanks" dxfId="984" priority="1929">
      <formula>LEN(TRIM(X1347))&gt;0</formula>
    </cfRule>
  </conditionalFormatting>
  <conditionalFormatting sqref="K1347">
    <cfRule type="containsText" dxfId="983" priority="1926" operator="containsText" text="DISABLED">
      <formula>NOT(ISERROR(SEARCH("DISABLED",K1347)))</formula>
    </cfRule>
    <cfRule type="containsText" dxfId="982" priority="1927" operator="containsText" text="ENABLED">
      <formula>NOT(ISERROR(SEARCH("ENABLED",K1347)))</formula>
    </cfRule>
  </conditionalFormatting>
  <conditionalFormatting sqref="J1348">
    <cfRule type="containsText" dxfId="981" priority="1924" operator="containsText" text="DISABLED">
      <formula>NOT(ISERROR(SEARCH("DISABLED",J1348)))</formula>
    </cfRule>
    <cfRule type="containsText" dxfId="980" priority="1925" operator="containsText" text="ENABLED">
      <formula>NOT(ISERROR(SEARCH("ENABLED",J1348)))</formula>
    </cfRule>
  </conditionalFormatting>
  <conditionalFormatting sqref="X1348">
    <cfRule type="notContainsBlanks" dxfId="979" priority="1923">
      <formula>LEN(TRIM(X1348))&gt;0</formula>
    </cfRule>
  </conditionalFormatting>
  <conditionalFormatting sqref="K1348">
    <cfRule type="containsText" dxfId="978" priority="1920" operator="containsText" text="DISABLED">
      <formula>NOT(ISERROR(SEARCH("DISABLED",K1348)))</formula>
    </cfRule>
    <cfRule type="containsText" dxfId="977" priority="1921" operator="containsText" text="ENABLED">
      <formula>NOT(ISERROR(SEARCH("ENABLED",K1348)))</formula>
    </cfRule>
  </conditionalFormatting>
  <conditionalFormatting sqref="J1440:J1441">
    <cfRule type="containsText" dxfId="976" priority="1912" operator="containsText" text="DISABLED">
      <formula>NOT(ISERROR(SEARCH("DISABLED",J1440)))</formula>
    </cfRule>
    <cfRule type="containsText" dxfId="975" priority="1913" operator="containsText" text="ENABLED">
      <formula>NOT(ISERROR(SEARCH("ENABLED",J1440)))</formula>
    </cfRule>
  </conditionalFormatting>
  <conditionalFormatting sqref="X1440:X1441">
    <cfRule type="notContainsBlanks" dxfId="974" priority="1911">
      <formula>LEN(TRIM(X1440))&gt;0</formula>
    </cfRule>
  </conditionalFormatting>
  <conditionalFormatting sqref="K1440:K1441">
    <cfRule type="containsText" dxfId="973" priority="1908" operator="containsText" text="DISABLED">
      <formula>NOT(ISERROR(SEARCH("DISABLED",K1440)))</formula>
    </cfRule>
    <cfRule type="containsText" dxfId="972" priority="1909" operator="containsText" text="ENABLED">
      <formula>NOT(ISERROR(SEARCH("ENABLED",K1440)))</formula>
    </cfRule>
  </conditionalFormatting>
  <conditionalFormatting sqref="X1442">
    <cfRule type="notContainsBlanks" dxfId="971" priority="1905">
      <formula>LEN(TRIM(X1442))&gt;0</formula>
    </cfRule>
  </conditionalFormatting>
  <conditionalFormatting sqref="K1442">
    <cfRule type="containsText" dxfId="970" priority="1902" operator="containsText" text="DISABLED">
      <formula>NOT(ISERROR(SEARCH("DISABLED",K1442)))</formula>
    </cfRule>
    <cfRule type="containsText" dxfId="969" priority="1903" operator="containsText" text="ENABLED">
      <formula>NOT(ISERROR(SEARCH("ENABLED",K1442)))</formula>
    </cfRule>
  </conditionalFormatting>
  <conditionalFormatting sqref="X1510">
    <cfRule type="notContainsBlanks" dxfId="968" priority="1899">
      <formula>LEN(TRIM(X1510))&gt;0</formula>
    </cfRule>
  </conditionalFormatting>
  <conditionalFormatting sqref="K1510">
    <cfRule type="containsText" dxfId="967" priority="1896" operator="containsText" text="DISABLED">
      <formula>NOT(ISERROR(SEARCH("DISABLED",K1510)))</formula>
    </cfRule>
    <cfRule type="containsText" dxfId="966" priority="1897" operator="containsText" text="ENABLED">
      <formula>NOT(ISERROR(SEARCH("ENABLED",K1510)))</formula>
    </cfRule>
  </conditionalFormatting>
  <conditionalFormatting sqref="J1816:K1818">
    <cfRule type="containsText" dxfId="965" priority="1894" operator="containsText" text="DISABLED">
      <formula>NOT(ISERROR(SEARCH("DISABLED",J1816)))</formula>
    </cfRule>
    <cfRule type="containsText" dxfId="964" priority="1895" operator="containsText" text="ENABLED">
      <formula>NOT(ISERROR(SEARCH("ENABLED",J1816)))</formula>
    </cfRule>
  </conditionalFormatting>
  <conditionalFormatting sqref="X1816:X1818">
    <cfRule type="notContainsBlanks" dxfId="963" priority="1893">
      <formula>LEN(TRIM(X1816))&gt;0</formula>
    </cfRule>
  </conditionalFormatting>
  <conditionalFormatting sqref="J2027">
    <cfRule type="containsText" dxfId="962" priority="1886" operator="containsText" text="DISABLED">
      <formula>NOT(ISERROR(SEARCH("DISABLED",J2027)))</formula>
    </cfRule>
    <cfRule type="containsText" dxfId="961" priority="1887" operator="containsText" text="ENABLED">
      <formula>NOT(ISERROR(SEARCH("ENABLED",J2027)))</formula>
    </cfRule>
  </conditionalFormatting>
  <conditionalFormatting sqref="X2027">
    <cfRule type="notContainsBlanks" dxfId="960" priority="1885">
      <formula>LEN(TRIM(X2027))&gt;0</formula>
    </cfRule>
  </conditionalFormatting>
  <conditionalFormatting sqref="K2027">
    <cfRule type="containsText" dxfId="959" priority="1882" operator="containsText" text="DISABLED">
      <formula>NOT(ISERROR(SEARCH("DISABLED",K2027)))</formula>
    </cfRule>
    <cfRule type="containsText" dxfId="958" priority="1883" operator="containsText" text="ENABLED">
      <formula>NOT(ISERROR(SEARCH("ENABLED",K2027)))</formula>
    </cfRule>
  </conditionalFormatting>
  <conditionalFormatting sqref="J2031">
    <cfRule type="containsText" dxfId="957" priority="1874" operator="containsText" text="DISABLED">
      <formula>NOT(ISERROR(SEARCH("DISABLED",J2031)))</formula>
    </cfRule>
    <cfRule type="containsText" dxfId="956" priority="1875" operator="containsText" text="ENABLED">
      <formula>NOT(ISERROR(SEARCH("ENABLED",J2031)))</formula>
    </cfRule>
  </conditionalFormatting>
  <conditionalFormatting sqref="X2031">
    <cfRule type="notContainsBlanks" dxfId="955" priority="1873">
      <formula>LEN(TRIM(X2031))&gt;0</formula>
    </cfRule>
  </conditionalFormatting>
  <conditionalFormatting sqref="K2031">
    <cfRule type="containsText" dxfId="954" priority="1870" operator="containsText" text="DISABLED">
      <formula>NOT(ISERROR(SEARCH("DISABLED",K2031)))</formula>
    </cfRule>
    <cfRule type="containsText" dxfId="953" priority="1871" operator="containsText" text="ENABLED">
      <formula>NOT(ISERROR(SEARCH("ENABLED",K2031)))</formula>
    </cfRule>
  </conditionalFormatting>
  <conditionalFormatting sqref="J2032">
    <cfRule type="containsText" dxfId="952" priority="1868" operator="containsText" text="DISABLED">
      <formula>NOT(ISERROR(SEARCH("DISABLED",J2032)))</formula>
    </cfRule>
    <cfRule type="containsText" dxfId="951" priority="1869" operator="containsText" text="ENABLED">
      <formula>NOT(ISERROR(SEARCH("ENABLED",J2032)))</formula>
    </cfRule>
  </conditionalFormatting>
  <conditionalFormatting sqref="X2032">
    <cfRule type="notContainsBlanks" dxfId="950" priority="1867">
      <formula>LEN(TRIM(X2032))&gt;0</formula>
    </cfRule>
  </conditionalFormatting>
  <conditionalFormatting sqref="K2032">
    <cfRule type="containsText" dxfId="949" priority="1864" operator="containsText" text="DISABLED">
      <formula>NOT(ISERROR(SEARCH("DISABLED",K2032)))</formula>
    </cfRule>
    <cfRule type="containsText" dxfId="948" priority="1865" operator="containsText" text="ENABLED">
      <formula>NOT(ISERROR(SEARCH("ENABLED",K2032)))</formula>
    </cfRule>
  </conditionalFormatting>
  <conditionalFormatting sqref="J2033">
    <cfRule type="containsText" dxfId="947" priority="1862" operator="containsText" text="DISABLED">
      <formula>NOT(ISERROR(SEARCH("DISABLED",J2033)))</formula>
    </cfRule>
    <cfRule type="containsText" dxfId="946" priority="1863" operator="containsText" text="ENABLED">
      <formula>NOT(ISERROR(SEARCH("ENABLED",J2033)))</formula>
    </cfRule>
  </conditionalFormatting>
  <conditionalFormatting sqref="X2033">
    <cfRule type="notContainsBlanks" dxfId="945" priority="1861">
      <formula>LEN(TRIM(X2033))&gt;0</formula>
    </cfRule>
  </conditionalFormatting>
  <conditionalFormatting sqref="K2033">
    <cfRule type="containsText" dxfId="944" priority="1858" operator="containsText" text="DISABLED">
      <formula>NOT(ISERROR(SEARCH("DISABLED",K2033)))</formula>
    </cfRule>
    <cfRule type="containsText" dxfId="943" priority="1859" operator="containsText" text="ENABLED">
      <formula>NOT(ISERROR(SEARCH("ENABLED",K2033)))</formula>
    </cfRule>
  </conditionalFormatting>
  <conditionalFormatting sqref="J2034">
    <cfRule type="containsText" dxfId="942" priority="1856" operator="containsText" text="DISABLED">
      <formula>NOT(ISERROR(SEARCH("DISABLED",J2034)))</formula>
    </cfRule>
    <cfRule type="containsText" dxfId="941" priority="1857" operator="containsText" text="ENABLED">
      <formula>NOT(ISERROR(SEARCH("ENABLED",J2034)))</formula>
    </cfRule>
  </conditionalFormatting>
  <conditionalFormatting sqref="X2034">
    <cfRule type="notContainsBlanks" dxfId="940" priority="1855">
      <formula>LEN(TRIM(X2034))&gt;0</formula>
    </cfRule>
  </conditionalFormatting>
  <conditionalFormatting sqref="K2034">
    <cfRule type="containsText" dxfId="939" priority="1852" operator="containsText" text="DISABLED">
      <formula>NOT(ISERROR(SEARCH("DISABLED",K2034)))</formula>
    </cfRule>
    <cfRule type="containsText" dxfId="938" priority="1853" operator="containsText" text="ENABLED">
      <formula>NOT(ISERROR(SEARCH("ENABLED",K2034)))</formula>
    </cfRule>
  </conditionalFormatting>
  <conditionalFormatting sqref="J2035">
    <cfRule type="containsText" dxfId="937" priority="1850" operator="containsText" text="DISABLED">
      <formula>NOT(ISERROR(SEARCH("DISABLED",J2035)))</formula>
    </cfRule>
    <cfRule type="containsText" dxfId="936" priority="1851" operator="containsText" text="ENABLED">
      <formula>NOT(ISERROR(SEARCH("ENABLED",J2035)))</formula>
    </cfRule>
  </conditionalFormatting>
  <conditionalFormatting sqref="X2035">
    <cfRule type="notContainsBlanks" dxfId="935" priority="1849">
      <formula>LEN(TRIM(X2035))&gt;0</formula>
    </cfRule>
  </conditionalFormatting>
  <conditionalFormatting sqref="K2035">
    <cfRule type="containsText" dxfId="934" priority="1846" operator="containsText" text="DISABLED">
      <formula>NOT(ISERROR(SEARCH("DISABLED",K2035)))</formula>
    </cfRule>
    <cfRule type="containsText" dxfId="933" priority="1847" operator="containsText" text="ENABLED">
      <formula>NOT(ISERROR(SEARCH("ENABLED",K2035)))</formula>
    </cfRule>
  </conditionalFormatting>
  <conditionalFormatting sqref="J2036">
    <cfRule type="containsText" dxfId="932" priority="1844" operator="containsText" text="DISABLED">
      <formula>NOT(ISERROR(SEARCH("DISABLED",J2036)))</formula>
    </cfRule>
    <cfRule type="containsText" dxfId="931" priority="1845" operator="containsText" text="ENABLED">
      <formula>NOT(ISERROR(SEARCH("ENABLED",J2036)))</formula>
    </cfRule>
  </conditionalFormatting>
  <conditionalFormatting sqref="X2036">
    <cfRule type="notContainsBlanks" dxfId="930" priority="1843">
      <formula>LEN(TRIM(X2036))&gt;0</formula>
    </cfRule>
  </conditionalFormatting>
  <conditionalFormatting sqref="K2036">
    <cfRule type="containsText" dxfId="929" priority="1840" operator="containsText" text="DISABLED">
      <formula>NOT(ISERROR(SEARCH("DISABLED",K2036)))</formula>
    </cfRule>
    <cfRule type="containsText" dxfId="928" priority="1841" operator="containsText" text="ENABLED">
      <formula>NOT(ISERROR(SEARCH("ENABLED",K2036)))</formula>
    </cfRule>
  </conditionalFormatting>
  <conditionalFormatting sqref="J2037">
    <cfRule type="containsText" dxfId="927" priority="1838" operator="containsText" text="DISABLED">
      <formula>NOT(ISERROR(SEARCH("DISABLED",J2037)))</formula>
    </cfRule>
    <cfRule type="containsText" dxfId="926" priority="1839" operator="containsText" text="ENABLED">
      <formula>NOT(ISERROR(SEARCH("ENABLED",J2037)))</formula>
    </cfRule>
  </conditionalFormatting>
  <conditionalFormatting sqref="X2037">
    <cfRule type="notContainsBlanks" dxfId="925" priority="1837">
      <formula>LEN(TRIM(X2037))&gt;0</formula>
    </cfRule>
  </conditionalFormatting>
  <conditionalFormatting sqref="K2037">
    <cfRule type="containsText" dxfId="924" priority="1834" operator="containsText" text="DISABLED">
      <formula>NOT(ISERROR(SEARCH("DISABLED",K2037)))</formula>
    </cfRule>
    <cfRule type="containsText" dxfId="923" priority="1835" operator="containsText" text="ENABLED">
      <formula>NOT(ISERROR(SEARCH("ENABLED",K2037)))</formula>
    </cfRule>
  </conditionalFormatting>
  <conditionalFormatting sqref="J2038">
    <cfRule type="containsText" dxfId="922" priority="1832" operator="containsText" text="DISABLED">
      <formula>NOT(ISERROR(SEARCH("DISABLED",J2038)))</formula>
    </cfRule>
    <cfRule type="containsText" dxfId="921" priority="1833" operator="containsText" text="ENABLED">
      <formula>NOT(ISERROR(SEARCH("ENABLED",J2038)))</formula>
    </cfRule>
  </conditionalFormatting>
  <conditionalFormatting sqref="X2038">
    <cfRule type="notContainsBlanks" dxfId="920" priority="1831">
      <formula>LEN(TRIM(X2038))&gt;0</formula>
    </cfRule>
  </conditionalFormatting>
  <conditionalFormatting sqref="K2038">
    <cfRule type="containsText" dxfId="919" priority="1828" operator="containsText" text="DISABLED">
      <formula>NOT(ISERROR(SEARCH("DISABLED",K2038)))</formula>
    </cfRule>
    <cfRule type="containsText" dxfId="918" priority="1829" operator="containsText" text="ENABLED">
      <formula>NOT(ISERROR(SEARCH("ENABLED",K2038)))</formula>
    </cfRule>
  </conditionalFormatting>
  <conditionalFormatting sqref="J2039">
    <cfRule type="containsText" dxfId="917" priority="1826" operator="containsText" text="DISABLED">
      <formula>NOT(ISERROR(SEARCH("DISABLED",J2039)))</formula>
    </cfRule>
    <cfRule type="containsText" dxfId="916" priority="1827" operator="containsText" text="ENABLED">
      <formula>NOT(ISERROR(SEARCH("ENABLED",J2039)))</formula>
    </cfRule>
  </conditionalFormatting>
  <conditionalFormatting sqref="X2039">
    <cfRule type="notContainsBlanks" dxfId="915" priority="1825">
      <formula>LEN(TRIM(X2039))&gt;0</formula>
    </cfRule>
  </conditionalFormatting>
  <conditionalFormatting sqref="K2039">
    <cfRule type="containsText" dxfId="914" priority="1822" operator="containsText" text="DISABLED">
      <formula>NOT(ISERROR(SEARCH("DISABLED",K2039)))</formula>
    </cfRule>
    <cfRule type="containsText" dxfId="913" priority="1823" operator="containsText" text="ENABLED">
      <formula>NOT(ISERROR(SEARCH("ENABLED",K2039)))</formula>
    </cfRule>
  </conditionalFormatting>
  <conditionalFormatting sqref="J2040">
    <cfRule type="containsText" dxfId="912" priority="1820" operator="containsText" text="DISABLED">
      <formula>NOT(ISERROR(SEARCH("DISABLED",J2040)))</formula>
    </cfRule>
    <cfRule type="containsText" dxfId="911" priority="1821" operator="containsText" text="ENABLED">
      <formula>NOT(ISERROR(SEARCH("ENABLED",J2040)))</formula>
    </cfRule>
  </conditionalFormatting>
  <conditionalFormatting sqref="X2040">
    <cfRule type="notContainsBlanks" dxfId="910" priority="1819">
      <formula>LEN(TRIM(X2040))&gt;0</formula>
    </cfRule>
  </conditionalFormatting>
  <conditionalFormatting sqref="K2040">
    <cfRule type="containsText" dxfId="909" priority="1816" operator="containsText" text="DISABLED">
      <formula>NOT(ISERROR(SEARCH("DISABLED",K2040)))</formula>
    </cfRule>
    <cfRule type="containsText" dxfId="908" priority="1817" operator="containsText" text="ENABLED">
      <formula>NOT(ISERROR(SEARCH("ENABLED",K2040)))</formula>
    </cfRule>
  </conditionalFormatting>
  <conditionalFormatting sqref="J2041">
    <cfRule type="containsText" dxfId="907" priority="1814" operator="containsText" text="DISABLED">
      <formula>NOT(ISERROR(SEARCH("DISABLED",J2041)))</formula>
    </cfRule>
    <cfRule type="containsText" dxfId="906" priority="1815" operator="containsText" text="ENABLED">
      <formula>NOT(ISERROR(SEARCH("ENABLED",J2041)))</formula>
    </cfRule>
  </conditionalFormatting>
  <conditionalFormatting sqref="X2041">
    <cfRule type="notContainsBlanks" dxfId="905" priority="1813">
      <formula>LEN(TRIM(X2041))&gt;0</formula>
    </cfRule>
  </conditionalFormatting>
  <conditionalFormatting sqref="K2041">
    <cfRule type="containsText" dxfId="904" priority="1810" operator="containsText" text="DISABLED">
      <formula>NOT(ISERROR(SEARCH("DISABLED",K2041)))</formula>
    </cfRule>
    <cfRule type="containsText" dxfId="903" priority="1811" operator="containsText" text="ENABLED">
      <formula>NOT(ISERROR(SEARCH("ENABLED",K2041)))</formula>
    </cfRule>
  </conditionalFormatting>
  <conditionalFormatting sqref="J2042:J2043">
    <cfRule type="containsText" dxfId="902" priority="1808" operator="containsText" text="DISABLED">
      <formula>NOT(ISERROR(SEARCH("DISABLED",J2042)))</formula>
    </cfRule>
    <cfRule type="containsText" dxfId="901" priority="1809" operator="containsText" text="ENABLED">
      <formula>NOT(ISERROR(SEARCH("ENABLED",J2042)))</formula>
    </cfRule>
  </conditionalFormatting>
  <conditionalFormatting sqref="X2042:X2044">
    <cfRule type="notContainsBlanks" dxfId="900" priority="1807">
      <formula>LEN(TRIM(X2042))&gt;0</formula>
    </cfRule>
  </conditionalFormatting>
  <conditionalFormatting sqref="K2042:K2044">
    <cfRule type="containsText" dxfId="899" priority="1804" operator="containsText" text="DISABLED">
      <formula>NOT(ISERROR(SEARCH("DISABLED",K2042)))</formula>
    </cfRule>
    <cfRule type="containsText" dxfId="898" priority="1805" operator="containsText" text="ENABLED">
      <formula>NOT(ISERROR(SEARCH("ENABLED",K2042)))</formula>
    </cfRule>
  </conditionalFormatting>
  <conditionalFormatting sqref="X2045">
    <cfRule type="notContainsBlanks" dxfId="897" priority="1801">
      <formula>LEN(TRIM(X2045))&gt;0</formula>
    </cfRule>
  </conditionalFormatting>
  <conditionalFormatting sqref="K2045">
    <cfRule type="containsText" dxfId="896" priority="1798" operator="containsText" text="DISABLED">
      <formula>NOT(ISERROR(SEARCH("DISABLED",K2045)))</formula>
    </cfRule>
    <cfRule type="containsText" dxfId="895" priority="1799" operator="containsText" text="ENABLED">
      <formula>NOT(ISERROR(SEARCH("ENABLED",K2045)))</formula>
    </cfRule>
  </conditionalFormatting>
  <conditionalFormatting sqref="X2046 X2048">
    <cfRule type="notContainsBlanks" dxfId="894" priority="1795">
      <formula>LEN(TRIM(X2046))&gt;0</formula>
    </cfRule>
  </conditionalFormatting>
  <conditionalFormatting sqref="K2046">
    <cfRule type="containsText" dxfId="893" priority="1792" operator="containsText" text="DISABLED">
      <formula>NOT(ISERROR(SEARCH("DISABLED",K2046)))</formula>
    </cfRule>
    <cfRule type="containsText" dxfId="892" priority="1793" operator="containsText" text="ENABLED">
      <formula>NOT(ISERROR(SEARCH("ENABLED",K2046)))</formula>
    </cfRule>
  </conditionalFormatting>
  <conditionalFormatting sqref="X2047">
    <cfRule type="notContainsBlanks" dxfId="891" priority="1789">
      <formula>LEN(TRIM(X2047))&gt;0</formula>
    </cfRule>
  </conditionalFormatting>
  <conditionalFormatting sqref="K2047">
    <cfRule type="containsText" dxfId="890" priority="1786" operator="containsText" text="DISABLED">
      <formula>NOT(ISERROR(SEARCH("DISABLED",K2047)))</formula>
    </cfRule>
    <cfRule type="containsText" dxfId="889" priority="1787" operator="containsText" text="ENABLED">
      <formula>NOT(ISERROR(SEARCH("ENABLED",K2047)))</formula>
    </cfRule>
  </conditionalFormatting>
  <conditionalFormatting sqref="K2048 K2050">
    <cfRule type="containsText" dxfId="888" priority="1781" operator="containsText" text="DISABLED">
      <formula>NOT(ISERROR(SEARCH("DISABLED",K2048)))</formula>
    </cfRule>
    <cfRule type="containsText" dxfId="887" priority="1782" operator="containsText" text="ENABLED">
      <formula>NOT(ISERROR(SEARCH("ENABLED",K2048)))</formula>
    </cfRule>
  </conditionalFormatting>
  <conditionalFormatting sqref="X2050">
    <cfRule type="notContainsBlanks" dxfId="886" priority="1754">
      <formula>LEN(TRIM(X2050))&gt;0</formula>
    </cfRule>
  </conditionalFormatting>
  <conditionalFormatting sqref="X2051">
    <cfRule type="notContainsBlanks" dxfId="885" priority="1750">
      <formula>LEN(TRIM(X2051))&gt;0</formula>
    </cfRule>
  </conditionalFormatting>
  <conditionalFormatting sqref="K2051">
    <cfRule type="containsText" dxfId="884" priority="1747" operator="containsText" text="DISABLED">
      <formula>NOT(ISERROR(SEARCH("DISABLED",K2051)))</formula>
    </cfRule>
    <cfRule type="containsText" dxfId="883" priority="1748" operator="containsText" text="ENABLED">
      <formula>NOT(ISERROR(SEARCH("ENABLED",K2051)))</formula>
    </cfRule>
  </conditionalFormatting>
  <conditionalFormatting sqref="X2052">
    <cfRule type="notContainsBlanks" dxfId="882" priority="1744">
      <formula>LEN(TRIM(X2052))&gt;0</formula>
    </cfRule>
  </conditionalFormatting>
  <conditionalFormatting sqref="K2052">
    <cfRule type="containsText" dxfId="881" priority="1741" operator="containsText" text="DISABLED">
      <formula>NOT(ISERROR(SEARCH("DISABLED",K2052)))</formula>
    </cfRule>
    <cfRule type="containsText" dxfId="880" priority="1742" operator="containsText" text="ENABLED">
      <formula>NOT(ISERROR(SEARCH("ENABLED",K2052)))</formula>
    </cfRule>
  </conditionalFormatting>
  <conditionalFormatting sqref="X2053">
    <cfRule type="notContainsBlanks" dxfId="879" priority="1738">
      <formula>LEN(TRIM(X2053))&gt;0</formula>
    </cfRule>
  </conditionalFormatting>
  <conditionalFormatting sqref="K2053">
    <cfRule type="containsText" dxfId="878" priority="1735" operator="containsText" text="DISABLED">
      <formula>NOT(ISERROR(SEARCH("DISABLED",K2053)))</formula>
    </cfRule>
    <cfRule type="containsText" dxfId="877" priority="1736" operator="containsText" text="ENABLED">
      <formula>NOT(ISERROR(SEARCH("ENABLED",K2053)))</formula>
    </cfRule>
  </conditionalFormatting>
  <conditionalFormatting sqref="X2054">
    <cfRule type="notContainsBlanks" dxfId="876" priority="1732">
      <formula>LEN(TRIM(X2054))&gt;0</formula>
    </cfRule>
  </conditionalFormatting>
  <conditionalFormatting sqref="K2054">
    <cfRule type="containsText" dxfId="875" priority="1729" operator="containsText" text="DISABLED">
      <formula>NOT(ISERROR(SEARCH("DISABLED",K2054)))</formula>
    </cfRule>
    <cfRule type="containsText" dxfId="874" priority="1730" operator="containsText" text="ENABLED">
      <formula>NOT(ISERROR(SEARCH("ENABLED",K2054)))</formula>
    </cfRule>
  </conditionalFormatting>
  <conditionalFormatting sqref="J1888:K1888">
    <cfRule type="containsText" dxfId="873" priority="1727" operator="containsText" text="DISABLED">
      <formula>NOT(ISERROR(SEARCH("DISABLED",J1888)))</formula>
    </cfRule>
    <cfRule type="containsText" dxfId="872" priority="1728" operator="containsText" text="ENABLED">
      <formula>NOT(ISERROR(SEARCH("ENABLED",J1888)))</formula>
    </cfRule>
  </conditionalFormatting>
  <conditionalFormatting sqref="X1888">
    <cfRule type="notContainsBlanks" dxfId="871" priority="1726">
      <formula>LEN(TRIM(X1888))&gt;0</formula>
    </cfRule>
  </conditionalFormatting>
  <conditionalFormatting sqref="X2055:X2056">
    <cfRule type="notContainsBlanks" dxfId="870" priority="1722">
      <formula>LEN(TRIM(X2055))&gt;0</formula>
    </cfRule>
  </conditionalFormatting>
  <conditionalFormatting sqref="X2056">
    <cfRule type="notContainsBlanks" dxfId="869" priority="1719">
      <formula>LEN(TRIM(X2056))&gt;0</formula>
    </cfRule>
  </conditionalFormatting>
  <conditionalFormatting sqref="K2055:K2056">
    <cfRule type="containsText" dxfId="868" priority="1716" operator="containsText" text="DISABLED">
      <formula>NOT(ISERROR(SEARCH("DISABLED",K2055)))</formula>
    </cfRule>
    <cfRule type="containsText" dxfId="867" priority="1717" operator="containsText" text="ENABLED">
      <formula>NOT(ISERROR(SEARCH("ENABLED",K2055)))</formula>
    </cfRule>
  </conditionalFormatting>
  <conditionalFormatting sqref="X2055">
    <cfRule type="notContainsBlanks" dxfId="866" priority="1709">
      <formula>LEN(TRIM(X2055))&gt;0</formula>
    </cfRule>
  </conditionalFormatting>
  <conditionalFormatting sqref="K2055">
    <cfRule type="containsText" dxfId="865" priority="1706" operator="containsText" text="DISABLED">
      <formula>NOT(ISERROR(SEARCH("DISABLED",K2055)))</formula>
    </cfRule>
    <cfRule type="containsText" dxfId="864" priority="1707" operator="containsText" text="ENABLED">
      <formula>NOT(ISERROR(SEARCH("ENABLED",K2055)))</formula>
    </cfRule>
  </conditionalFormatting>
  <conditionalFormatting sqref="K2059">
    <cfRule type="containsText" dxfId="863" priority="1681" operator="containsText" text="DISABLED">
      <formula>NOT(ISERROR(SEARCH("DISABLED",K2059)))</formula>
    </cfRule>
    <cfRule type="containsText" dxfId="862" priority="1682" operator="containsText" text="ENABLED">
      <formula>NOT(ISERROR(SEARCH("ENABLED",K2059)))</formula>
    </cfRule>
  </conditionalFormatting>
  <conditionalFormatting sqref="X2059">
    <cfRule type="notContainsBlanks" dxfId="861" priority="1680">
      <formula>LEN(TRIM(X2059))&gt;0</formula>
    </cfRule>
  </conditionalFormatting>
  <conditionalFormatting sqref="X2060:X2065">
    <cfRule type="notContainsBlanks" dxfId="860" priority="1676">
      <formula>LEN(TRIM(X2060))&gt;0</formula>
    </cfRule>
  </conditionalFormatting>
  <conditionalFormatting sqref="K2060:K2065">
    <cfRule type="containsText" dxfId="859" priority="1673" operator="containsText" text="DISABLED">
      <formula>NOT(ISERROR(SEARCH("DISABLED",K2060)))</formula>
    </cfRule>
    <cfRule type="containsText" dxfId="858" priority="1674" operator="containsText" text="ENABLED">
      <formula>NOT(ISERROR(SEARCH("ENABLED",K2060)))</formula>
    </cfRule>
  </conditionalFormatting>
  <conditionalFormatting sqref="X2049">
    <cfRule type="notContainsBlanks" dxfId="857" priority="1647">
      <formula>LEN(TRIM(X2049))&gt;0</formula>
    </cfRule>
  </conditionalFormatting>
  <conditionalFormatting sqref="K2049">
    <cfRule type="containsText" dxfId="856" priority="1642" operator="containsText" text="DISABLED">
      <formula>NOT(ISERROR(SEARCH("DISABLED",K2049)))</formula>
    </cfRule>
    <cfRule type="containsText" dxfId="855" priority="1643" operator="containsText" text="ENABLED">
      <formula>NOT(ISERROR(SEARCH("ENABLED",K2049)))</formula>
    </cfRule>
  </conditionalFormatting>
  <conditionalFormatting sqref="X2066:X2068">
    <cfRule type="notContainsBlanks" dxfId="854" priority="1639">
      <formula>LEN(TRIM(X2066))&gt;0</formula>
    </cfRule>
  </conditionalFormatting>
  <conditionalFormatting sqref="K2066:K2068">
    <cfRule type="containsText" dxfId="853" priority="1636" operator="containsText" text="DISABLED">
      <formula>NOT(ISERROR(SEARCH("DISABLED",K2066)))</formula>
    </cfRule>
    <cfRule type="containsText" dxfId="852" priority="1637" operator="containsText" text="ENABLED">
      <formula>NOT(ISERROR(SEARCH("ENABLED",K2066)))</formula>
    </cfRule>
  </conditionalFormatting>
  <conditionalFormatting sqref="J1903">
    <cfRule type="containsText" dxfId="851" priority="1628" operator="containsText" text="DISABLED">
      <formula>NOT(ISERROR(SEARCH("DISABLED",J1903)))</formula>
    </cfRule>
    <cfRule type="containsText" dxfId="850" priority="1629" operator="containsText" text="ENABLED">
      <formula>NOT(ISERROR(SEARCH("ENABLED",J1903)))</formula>
    </cfRule>
  </conditionalFormatting>
  <conditionalFormatting sqref="X1903">
    <cfRule type="notContainsBlanks" dxfId="849" priority="1627">
      <formula>LEN(TRIM(X1903))&gt;0</formula>
    </cfRule>
  </conditionalFormatting>
  <conditionalFormatting sqref="K1903">
    <cfRule type="containsText" dxfId="848" priority="1624" operator="containsText" text="DISABLED">
      <formula>NOT(ISERROR(SEARCH("DISABLED",K1903)))</formula>
    </cfRule>
    <cfRule type="containsText" dxfId="847" priority="1625" operator="containsText" text="ENABLED">
      <formula>NOT(ISERROR(SEARCH("ENABLED",K1903)))</formula>
    </cfRule>
  </conditionalFormatting>
  <conditionalFormatting sqref="J1953">
    <cfRule type="containsText" dxfId="846" priority="1614" operator="containsText" text="DISABLED">
      <formula>NOT(ISERROR(SEARCH("DISABLED",J1953)))</formula>
    </cfRule>
    <cfRule type="containsText" dxfId="845" priority="1615" operator="containsText" text="ENABLED">
      <formula>NOT(ISERROR(SEARCH("ENABLED",J1953)))</formula>
    </cfRule>
  </conditionalFormatting>
  <conditionalFormatting sqref="X1953">
    <cfRule type="notContainsBlanks" dxfId="844" priority="1613">
      <formula>LEN(TRIM(X1953))&gt;0</formula>
    </cfRule>
  </conditionalFormatting>
  <conditionalFormatting sqref="K1953">
    <cfRule type="containsText" dxfId="843" priority="1610" operator="containsText" text="DISABLED">
      <formula>NOT(ISERROR(SEARCH("DISABLED",K1953)))</formula>
    </cfRule>
    <cfRule type="containsText" dxfId="842" priority="1611" operator="containsText" text="ENABLED">
      <formula>NOT(ISERROR(SEARCH("ENABLED",K1953)))</formula>
    </cfRule>
  </conditionalFormatting>
  <conditionalFormatting sqref="J1952">
    <cfRule type="containsText" dxfId="841" priority="1608" operator="containsText" text="DISABLED">
      <formula>NOT(ISERROR(SEARCH("DISABLED",J1952)))</formula>
    </cfRule>
    <cfRule type="containsText" dxfId="840" priority="1609" operator="containsText" text="ENABLED">
      <formula>NOT(ISERROR(SEARCH("ENABLED",J1952)))</formula>
    </cfRule>
  </conditionalFormatting>
  <conditionalFormatting sqref="X1952">
    <cfRule type="notContainsBlanks" dxfId="839" priority="1607">
      <formula>LEN(TRIM(X1952))&gt;0</formula>
    </cfRule>
  </conditionalFormatting>
  <conditionalFormatting sqref="K1952">
    <cfRule type="containsText" dxfId="838" priority="1604" operator="containsText" text="DISABLED">
      <formula>NOT(ISERROR(SEARCH("DISABLED",K1952)))</formula>
    </cfRule>
    <cfRule type="containsText" dxfId="837" priority="1605" operator="containsText" text="ENABLED">
      <formula>NOT(ISERROR(SEARCH("ENABLED",K1952)))</formula>
    </cfRule>
  </conditionalFormatting>
  <conditionalFormatting sqref="J1950">
    <cfRule type="containsText" dxfId="836" priority="1602" operator="containsText" text="DISABLED">
      <formula>NOT(ISERROR(SEARCH("DISABLED",J1950)))</formula>
    </cfRule>
    <cfRule type="containsText" dxfId="835" priority="1603" operator="containsText" text="ENABLED">
      <formula>NOT(ISERROR(SEARCH("ENABLED",J1950)))</formula>
    </cfRule>
  </conditionalFormatting>
  <conditionalFormatting sqref="X1950">
    <cfRule type="notContainsBlanks" dxfId="834" priority="1601">
      <formula>LEN(TRIM(X1950))&gt;0</formula>
    </cfRule>
  </conditionalFormatting>
  <conditionalFormatting sqref="K1950">
    <cfRule type="containsText" dxfId="833" priority="1598" operator="containsText" text="DISABLED">
      <formula>NOT(ISERROR(SEARCH("DISABLED",K1950)))</formula>
    </cfRule>
    <cfRule type="containsText" dxfId="832" priority="1599" operator="containsText" text="ENABLED">
      <formula>NOT(ISERROR(SEARCH("ENABLED",K1950)))</formula>
    </cfRule>
  </conditionalFormatting>
  <conditionalFormatting sqref="X1898">
    <cfRule type="notContainsBlanks" dxfId="831" priority="1583">
      <formula>LEN(TRIM(X1898))&gt;0</formula>
    </cfRule>
  </conditionalFormatting>
  <conditionalFormatting sqref="K1898">
    <cfRule type="containsText" dxfId="830" priority="1580" operator="containsText" text="DISABLED">
      <formula>NOT(ISERROR(SEARCH("DISABLED",K1898)))</formula>
    </cfRule>
    <cfRule type="containsText" dxfId="829" priority="1581" operator="containsText" text="ENABLED">
      <formula>NOT(ISERROR(SEARCH("ENABLED",K1898)))</formula>
    </cfRule>
  </conditionalFormatting>
  <conditionalFormatting sqref="J1822">
    <cfRule type="containsText" dxfId="828" priority="1578" operator="containsText" text="DISABLED">
      <formula>NOT(ISERROR(SEARCH("DISABLED",J1822)))</formula>
    </cfRule>
    <cfRule type="containsText" dxfId="827" priority="1579" operator="containsText" text="ENABLED">
      <formula>NOT(ISERROR(SEARCH("ENABLED",J1822)))</formula>
    </cfRule>
  </conditionalFormatting>
  <conditionalFormatting sqref="X1822">
    <cfRule type="notContainsBlanks" dxfId="826" priority="1577">
      <formula>LEN(TRIM(X1822))&gt;0</formula>
    </cfRule>
  </conditionalFormatting>
  <conditionalFormatting sqref="K1822">
    <cfRule type="containsText" dxfId="825" priority="1574" operator="containsText" text="DISABLED">
      <formula>NOT(ISERROR(SEARCH("DISABLED",K1822)))</formula>
    </cfRule>
    <cfRule type="containsText" dxfId="824" priority="1575" operator="containsText" text="ENABLED">
      <formula>NOT(ISERROR(SEARCH("ENABLED",K1822)))</formula>
    </cfRule>
  </conditionalFormatting>
  <conditionalFormatting sqref="X2069">
    <cfRule type="notContainsBlanks" dxfId="823" priority="1567">
      <formula>LEN(TRIM(X2069))&gt;0</formula>
    </cfRule>
  </conditionalFormatting>
  <conditionalFormatting sqref="K2069">
    <cfRule type="containsText" dxfId="822" priority="1564" operator="containsText" text="DISABLED">
      <formula>NOT(ISERROR(SEARCH("DISABLED",K2069)))</formula>
    </cfRule>
    <cfRule type="containsText" dxfId="821" priority="1565" operator="containsText" text="ENABLED">
      <formula>NOT(ISERROR(SEARCH("ENABLED",K2069)))</formula>
    </cfRule>
  </conditionalFormatting>
  <conditionalFormatting sqref="J2071:J2073">
    <cfRule type="containsText" dxfId="820" priority="1544" operator="containsText" text="DISABLED">
      <formula>NOT(ISERROR(SEARCH("DISABLED",J2071)))</formula>
    </cfRule>
    <cfRule type="containsText" dxfId="819" priority="1545" operator="containsText" text="ENABLED">
      <formula>NOT(ISERROR(SEARCH("ENABLED",J2071)))</formula>
    </cfRule>
  </conditionalFormatting>
  <conditionalFormatting sqref="X2070:X2073">
    <cfRule type="notContainsBlanks" dxfId="818" priority="1543">
      <formula>LEN(TRIM(X2070))&gt;0</formula>
    </cfRule>
  </conditionalFormatting>
  <conditionalFormatting sqref="K2070:K2073">
    <cfRule type="containsText" dxfId="817" priority="1540" operator="containsText" text="DISABLED">
      <formula>NOT(ISERROR(SEARCH("DISABLED",K2070)))</formula>
    </cfRule>
    <cfRule type="containsText" dxfId="816" priority="1541" operator="containsText" text="ENABLED">
      <formula>NOT(ISERROR(SEARCH("ENABLED",K2070)))</formula>
    </cfRule>
  </conditionalFormatting>
  <conditionalFormatting sqref="J1881">
    <cfRule type="containsText" dxfId="815" priority="1538" operator="containsText" text="DISABLED">
      <formula>NOT(ISERROR(SEARCH("DISABLED",J1881)))</formula>
    </cfRule>
    <cfRule type="containsText" dxfId="814" priority="1539" operator="containsText" text="ENABLED">
      <formula>NOT(ISERROR(SEARCH("ENABLED",J1881)))</formula>
    </cfRule>
  </conditionalFormatting>
  <conditionalFormatting sqref="X1881">
    <cfRule type="notContainsBlanks" dxfId="813" priority="1537">
      <formula>LEN(TRIM(X1881))&gt;0</formula>
    </cfRule>
  </conditionalFormatting>
  <conditionalFormatting sqref="K1881">
    <cfRule type="containsText" dxfId="812" priority="1534" operator="containsText" text="DISABLED">
      <formula>NOT(ISERROR(SEARCH("DISABLED",K1881)))</formula>
    </cfRule>
    <cfRule type="containsText" dxfId="811" priority="1535" operator="containsText" text="ENABLED">
      <formula>NOT(ISERROR(SEARCH("ENABLED",K1881)))</formula>
    </cfRule>
  </conditionalFormatting>
  <conditionalFormatting sqref="J1901">
    <cfRule type="containsText" dxfId="810" priority="1532" operator="containsText" text="DISABLED">
      <formula>NOT(ISERROR(SEARCH("DISABLED",J1901)))</formula>
    </cfRule>
    <cfRule type="containsText" dxfId="809" priority="1533" operator="containsText" text="ENABLED">
      <formula>NOT(ISERROR(SEARCH("ENABLED",J1901)))</formula>
    </cfRule>
  </conditionalFormatting>
  <conditionalFormatting sqref="X1901">
    <cfRule type="notContainsBlanks" dxfId="808" priority="1531">
      <formula>LEN(TRIM(X1901))&gt;0</formula>
    </cfRule>
  </conditionalFormatting>
  <conditionalFormatting sqref="K1901">
    <cfRule type="containsText" dxfId="807" priority="1528" operator="containsText" text="DISABLED">
      <formula>NOT(ISERROR(SEARCH("DISABLED",K1901)))</formula>
    </cfRule>
    <cfRule type="containsText" dxfId="806" priority="1529" operator="containsText" text="ENABLED">
      <formula>NOT(ISERROR(SEARCH("ENABLED",K1901)))</formula>
    </cfRule>
  </conditionalFormatting>
  <conditionalFormatting sqref="J1902">
    <cfRule type="containsText" dxfId="805" priority="1526" operator="containsText" text="DISABLED">
      <formula>NOT(ISERROR(SEARCH("DISABLED",J1902)))</formula>
    </cfRule>
    <cfRule type="containsText" dxfId="804" priority="1527" operator="containsText" text="ENABLED">
      <formula>NOT(ISERROR(SEARCH("ENABLED",J1902)))</formula>
    </cfRule>
  </conditionalFormatting>
  <conditionalFormatting sqref="X1902">
    <cfRule type="notContainsBlanks" dxfId="803" priority="1525">
      <formula>LEN(TRIM(X1902))&gt;0</formula>
    </cfRule>
  </conditionalFormatting>
  <conditionalFormatting sqref="K1902">
    <cfRule type="containsText" dxfId="802" priority="1523" operator="containsText" text="DISABLED">
      <formula>NOT(ISERROR(SEARCH("DISABLED",K1902)))</formula>
    </cfRule>
    <cfRule type="containsText" dxfId="801" priority="1524" operator="containsText" text="ENABLED">
      <formula>NOT(ISERROR(SEARCH("ENABLED",K1902)))</formula>
    </cfRule>
  </conditionalFormatting>
  <conditionalFormatting sqref="K43">
    <cfRule type="containsText" dxfId="800" priority="1514" operator="containsText" text="DISABLED">
      <formula>NOT(ISERROR(SEARCH("DISABLED",K43)))</formula>
    </cfRule>
    <cfRule type="containsText" dxfId="799" priority="1515" operator="containsText" text="ENABLED">
      <formula>NOT(ISERROR(SEARCH("ENABLED",K43)))</formula>
    </cfRule>
  </conditionalFormatting>
  <conditionalFormatting sqref="X43">
    <cfRule type="notContainsBlanks" dxfId="798" priority="1513">
      <formula>LEN(TRIM(X43))&gt;0</formula>
    </cfRule>
  </conditionalFormatting>
  <conditionalFormatting sqref="K1582">
    <cfRule type="containsText" dxfId="797" priority="1510" operator="containsText" text="DISABLED">
      <formula>NOT(ISERROR(SEARCH("DISABLED",K1582)))</formula>
    </cfRule>
    <cfRule type="containsText" dxfId="796" priority="1511" operator="containsText" text="ENABLED">
      <formula>NOT(ISERROR(SEARCH("ENABLED",K1582)))</formula>
    </cfRule>
  </conditionalFormatting>
  <conditionalFormatting sqref="X1582">
    <cfRule type="notContainsBlanks" dxfId="795" priority="1509">
      <formula>LEN(TRIM(X1582))&gt;0</formula>
    </cfRule>
  </conditionalFormatting>
  <conditionalFormatting sqref="J54:K54">
    <cfRule type="containsText" dxfId="794" priority="1502" operator="containsText" text="DISABLED">
      <formula>NOT(ISERROR(SEARCH("DISABLED",J54)))</formula>
    </cfRule>
    <cfRule type="containsText" dxfId="793" priority="1503" operator="containsText" text="ENABLED">
      <formula>NOT(ISERROR(SEARCH("ENABLED",J54)))</formula>
    </cfRule>
  </conditionalFormatting>
  <conditionalFormatting sqref="X54">
    <cfRule type="notContainsBlanks" dxfId="792" priority="1501">
      <formula>LEN(TRIM(X54))&gt;0</formula>
    </cfRule>
  </conditionalFormatting>
  <conditionalFormatting sqref="J55:K55">
    <cfRule type="containsText" dxfId="791" priority="1498" operator="containsText" text="DISABLED">
      <formula>NOT(ISERROR(SEARCH("DISABLED",J55)))</formula>
    </cfRule>
    <cfRule type="containsText" dxfId="790" priority="1499" operator="containsText" text="ENABLED">
      <formula>NOT(ISERROR(SEARCH("ENABLED",J55)))</formula>
    </cfRule>
  </conditionalFormatting>
  <conditionalFormatting sqref="X55">
    <cfRule type="notContainsBlanks" dxfId="789" priority="1497">
      <formula>LEN(TRIM(X55))&gt;0</formula>
    </cfRule>
  </conditionalFormatting>
  <conditionalFormatting sqref="X61">
    <cfRule type="notContainsBlanks" dxfId="788" priority="1489">
      <formula>LEN(TRIM(X61))&gt;0</formula>
    </cfRule>
  </conditionalFormatting>
  <conditionalFormatting sqref="X62">
    <cfRule type="notContainsBlanks" dxfId="787" priority="1487">
      <formula>LEN(TRIM(X62))&gt;0</formula>
    </cfRule>
  </conditionalFormatting>
  <conditionalFormatting sqref="X62">
    <cfRule type="notContainsBlanks" dxfId="786" priority="1484">
      <formula>LEN(TRIM(X62))&gt;0</formula>
    </cfRule>
  </conditionalFormatting>
  <conditionalFormatting sqref="K62">
    <cfRule type="containsText" dxfId="785" priority="1481" operator="containsText" text="DISABLED">
      <formula>NOT(ISERROR(SEARCH("DISABLED",K62)))</formula>
    </cfRule>
    <cfRule type="containsText" dxfId="784" priority="1482" operator="containsText" text="ENABLED">
      <formula>NOT(ISERROR(SEARCH("ENABLED",K62)))</formula>
    </cfRule>
  </conditionalFormatting>
  <conditionalFormatting sqref="J71:K71">
    <cfRule type="containsText" dxfId="783" priority="1475" operator="containsText" text="DISABLED">
      <formula>NOT(ISERROR(SEARCH("DISABLED",J71)))</formula>
    </cfRule>
    <cfRule type="containsText" dxfId="782" priority="1476" operator="containsText" text="ENABLED">
      <formula>NOT(ISERROR(SEARCH("ENABLED",J71)))</formula>
    </cfRule>
  </conditionalFormatting>
  <conditionalFormatting sqref="X71">
    <cfRule type="notContainsBlanks" dxfId="781" priority="1474">
      <formula>LEN(TRIM(X71))&gt;0</formula>
    </cfRule>
  </conditionalFormatting>
  <conditionalFormatting sqref="K75">
    <cfRule type="containsText" dxfId="780" priority="1467" operator="containsText" text="DISABLED">
      <formula>NOT(ISERROR(SEARCH("DISABLED",K75)))</formula>
    </cfRule>
    <cfRule type="containsText" dxfId="779" priority="1468" operator="containsText" text="ENABLED">
      <formula>NOT(ISERROR(SEARCH("ENABLED",K75)))</formula>
    </cfRule>
  </conditionalFormatting>
  <conditionalFormatting sqref="X75">
    <cfRule type="notContainsBlanks" dxfId="778" priority="1466">
      <formula>LEN(TRIM(X75))&gt;0</formula>
    </cfRule>
  </conditionalFormatting>
  <conditionalFormatting sqref="K82">
    <cfRule type="containsText" dxfId="777" priority="1459" operator="containsText" text="DISABLED">
      <formula>NOT(ISERROR(SEARCH("DISABLED",K82)))</formula>
    </cfRule>
    <cfRule type="containsText" dxfId="776" priority="1460" operator="containsText" text="ENABLED">
      <formula>NOT(ISERROR(SEARCH("ENABLED",K82)))</formula>
    </cfRule>
  </conditionalFormatting>
  <conditionalFormatting sqref="X82">
    <cfRule type="notContainsBlanks" dxfId="775" priority="1458">
      <formula>LEN(TRIM(X82))&gt;0</formula>
    </cfRule>
  </conditionalFormatting>
  <conditionalFormatting sqref="J2102:K2103">
    <cfRule type="containsText" dxfId="774" priority="1455" operator="containsText" text="DISABLED">
      <formula>NOT(ISERROR(SEARCH("DISABLED",J2102)))</formula>
    </cfRule>
    <cfRule type="containsText" dxfId="773" priority="1456" operator="containsText" text="ENABLED">
      <formula>NOT(ISERROR(SEARCH("ENABLED",J2102)))</formula>
    </cfRule>
  </conditionalFormatting>
  <conditionalFormatting sqref="X2102:X2103">
    <cfRule type="notContainsBlanks" dxfId="772" priority="1454">
      <formula>LEN(TRIM(X2102))&gt;0</formula>
    </cfRule>
  </conditionalFormatting>
  <conditionalFormatting sqref="K106">
    <cfRule type="containsText" dxfId="771" priority="1451" operator="containsText" text="DISABLED">
      <formula>NOT(ISERROR(SEARCH("DISABLED",K106)))</formula>
    </cfRule>
    <cfRule type="containsText" dxfId="770" priority="1452" operator="containsText" text="ENABLED">
      <formula>NOT(ISERROR(SEARCH("ENABLED",K106)))</formula>
    </cfRule>
  </conditionalFormatting>
  <conditionalFormatting sqref="X106">
    <cfRule type="notContainsBlanks" dxfId="769" priority="1450">
      <formula>LEN(TRIM(X106))&gt;0</formula>
    </cfRule>
  </conditionalFormatting>
  <conditionalFormatting sqref="X118">
    <cfRule type="notContainsBlanks" dxfId="768" priority="1440">
      <formula>LEN(TRIM(X118))&gt;0</formula>
    </cfRule>
  </conditionalFormatting>
  <conditionalFormatting sqref="J120:K122">
    <cfRule type="containsText" dxfId="767" priority="1437" operator="containsText" text="DISABLED">
      <formula>NOT(ISERROR(SEARCH("DISABLED",J120)))</formula>
    </cfRule>
    <cfRule type="containsText" dxfId="766" priority="1438" operator="containsText" text="ENABLED">
      <formula>NOT(ISERROR(SEARCH("ENABLED",J120)))</formula>
    </cfRule>
  </conditionalFormatting>
  <conditionalFormatting sqref="X120:X122">
    <cfRule type="notContainsBlanks" dxfId="765" priority="1436">
      <formula>LEN(TRIM(X120))&gt;0</formula>
    </cfRule>
  </conditionalFormatting>
  <conditionalFormatting sqref="J123:K123">
    <cfRule type="containsText" dxfId="764" priority="1433" operator="containsText" text="DISABLED">
      <formula>NOT(ISERROR(SEARCH("DISABLED",J123)))</formula>
    </cfRule>
    <cfRule type="containsText" dxfId="763" priority="1434" operator="containsText" text="ENABLED">
      <formula>NOT(ISERROR(SEARCH("ENABLED",J123)))</formula>
    </cfRule>
  </conditionalFormatting>
  <conditionalFormatting sqref="X123">
    <cfRule type="notContainsBlanks" dxfId="762" priority="1432">
      <formula>LEN(TRIM(X123))&gt;0</formula>
    </cfRule>
  </conditionalFormatting>
  <conditionalFormatting sqref="J124:K124">
    <cfRule type="containsText" dxfId="761" priority="1429" operator="containsText" text="DISABLED">
      <formula>NOT(ISERROR(SEARCH("DISABLED",J124)))</formula>
    </cfRule>
    <cfRule type="containsText" dxfId="760" priority="1430" operator="containsText" text="ENABLED">
      <formula>NOT(ISERROR(SEARCH("ENABLED",J124)))</formula>
    </cfRule>
  </conditionalFormatting>
  <conditionalFormatting sqref="X124">
    <cfRule type="notContainsBlanks" dxfId="759" priority="1428">
      <formula>LEN(TRIM(X124))&gt;0</formula>
    </cfRule>
  </conditionalFormatting>
  <conditionalFormatting sqref="J125:K125">
    <cfRule type="containsText" dxfId="758" priority="1425" operator="containsText" text="DISABLED">
      <formula>NOT(ISERROR(SEARCH("DISABLED",J125)))</formula>
    </cfRule>
    <cfRule type="containsText" dxfId="757" priority="1426" operator="containsText" text="ENABLED">
      <formula>NOT(ISERROR(SEARCH("ENABLED",J125)))</formula>
    </cfRule>
  </conditionalFormatting>
  <conditionalFormatting sqref="X125">
    <cfRule type="notContainsBlanks" dxfId="756" priority="1424">
      <formula>LEN(TRIM(X125))&gt;0</formula>
    </cfRule>
  </conditionalFormatting>
  <conditionalFormatting sqref="J126:K126">
    <cfRule type="containsText" dxfId="755" priority="1421" operator="containsText" text="DISABLED">
      <formula>NOT(ISERROR(SEARCH("DISABLED",J126)))</formula>
    </cfRule>
    <cfRule type="containsText" dxfId="754" priority="1422" operator="containsText" text="ENABLED">
      <formula>NOT(ISERROR(SEARCH("ENABLED",J126)))</formula>
    </cfRule>
  </conditionalFormatting>
  <conditionalFormatting sqref="X126">
    <cfRule type="notContainsBlanks" dxfId="753" priority="1420">
      <formula>LEN(TRIM(X126))&gt;0</formula>
    </cfRule>
  </conditionalFormatting>
  <conditionalFormatting sqref="J127:K127">
    <cfRule type="containsText" dxfId="752" priority="1417" operator="containsText" text="DISABLED">
      <formula>NOT(ISERROR(SEARCH("DISABLED",J127)))</formula>
    </cfRule>
    <cfRule type="containsText" dxfId="751" priority="1418" operator="containsText" text="ENABLED">
      <formula>NOT(ISERROR(SEARCH("ENABLED",J127)))</formula>
    </cfRule>
  </conditionalFormatting>
  <conditionalFormatting sqref="X127">
    <cfRule type="notContainsBlanks" dxfId="750" priority="1416">
      <formula>LEN(TRIM(X127))&gt;0</formula>
    </cfRule>
  </conditionalFormatting>
  <conditionalFormatting sqref="J128:J131">
    <cfRule type="containsText" dxfId="749" priority="1413" operator="containsText" text="DISABLED">
      <formula>NOT(ISERROR(SEARCH("DISABLED",J128)))</formula>
    </cfRule>
    <cfRule type="containsText" dxfId="748" priority="1414" operator="containsText" text="ENABLED">
      <formula>NOT(ISERROR(SEARCH("ENABLED",J128)))</formula>
    </cfRule>
  </conditionalFormatting>
  <conditionalFormatting sqref="X128:X131">
    <cfRule type="notContainsBlanks" dxfId="747" priority="1412">
      <formula>LEN(TRIM(X128))&gt;0</formula>
    </cfRule>
  </conditionalFormatting>
  <conditionalFormatting sqref="K128:K131">
    <cfRule type="containsText" dxfId="746" priority="1409" operator="containsText" text="DISABLED">
      <formula>NOT(ISERROR(SEARCH("DISABLED",K128)))</formula>
    </cfRule>
    <cfRule type="containsText" dxfId="745" priority="1410" operator="containsText" text="ENABLED">
      <formula>NOT(ISERROR(SEARCH("ENABLED",K128)))</formula>
    </cfRule>
  </conditionalFormatting>
  <conditionalFormatting sqref="J132:K132">
    <cfRule type="containsText" dxfId="744" priority="1407" operator="containsText" text="DISABLED">
      <formula>NOT(ISERROR(SEARCH("DISABLED",J132)))</formula>
    </cfRule>
    <cfRule type="containsText" dxfId="743" priority="1408" operator="containsText" text="ENABLED">
      <formula>NOT(ISERROR(SEARCH("ENABLED",J132)))</formula>
    </cfRule>
  </conditionalFormatting>
  <conditionalFormatting sqref="X132">
    <cfRule type="notContainsBlanks" dxfId="742" priority="1406">
      <formula>LEN(TRIM(X132))&gt;0</formula>
    </cfRule>
  </conditionalFormatting>
  <conditionalFormatting sqref="J417">
    <cfRule type="containsText" dxfId="741" priority="1403" operator="containsText" text="DISABLED">
      <formula>NOT(ISERROR(SEARCH("DISABLED",J417)))</formula>
    </cfRule>
    <cfRule type="containsText" dxfId="740" priority="1404" operator="containsText" text="ENABLED">
      <formula>NOT(ISERROR(SEARCH("ENABLED",J417)))</formula>
    </cfRule>
  </conditionalFormatting>
  <conditionalFormatting sqref="X440:X447">
    <cfRule type="notContainsBlanks" dxfId="739" priority="1394">
      <formula>LEN(TRIM(X440))&gt;0</formula>
    </cfRule>
  </conditionalFormatting>
  <conditionalFormatting sqref="K440:K447">
    <cfRule type="containsText" dxfId="738" priority="1391" operator="containsText" text="DISABLED">
      <formula>NOT(ISERROR(SEARCH("DISABLED",K440)))</formula>
    </cfRule>
    <cfRule type="containsText" dxfId="737" priority="1392" operator="containsText" text="ENABLED">
      <formula>NOT(ISERROR(SEARCH("ENABLED",K440)))</formula>
    </cfRule>
  </conditionalFormatting>
  <conditionalFormatting sqref="J969">
    <cfRule type="containsText" dxfId="736" priority="1389" operator="containsText" text="DISABLED">
      <formula>NOT(ISERROR(SEARCH("DISABLED",J969)))</formula>
    </cfRule>
    <cfRule type="containsText" dxfId="735" priority="1390" operator="containsText" text="ENABLED">
      <formula>NOT(ISERROR(SEARCH("ENABLED",J969)))</formula>
    </cfRule>
  </conditionalFormatting>
  <conditionalFormatting sqref="X969">
    <cfRule type="notContainsBlanks" dxfId="734" priority="1388">
      <formula>LEN(TRIM(X969))&gt;0</formula>
    </cfRule>
  </conditionalFormatting>
  <conditionalFormatting sqref="K969">
    <cfRule type="containsText" dxfId="733" priority="1385" operator="containsText" text="DISABLED">
      <formula>NOT(ISERROR(SEARCH("DISABLED",K969)))</formula>
    </cfRule>
    <cfRule type="containsText" dxfId="732" priority="1386" operator="containsText" text="ENABLED">
      <formula>NOT(ISERROR(SEARCH("ENABLED",K969)))</formula>
    </cfRule>
  </conditionalFormatting>
  <conditionalFormatting sqref="J1067">
    <cfRule type="containsText" dxfId="731" priority="1383" operator="containsText" text="DISABLED">
      <formula>NOT(ISERROR(SEARCH("DISABLED",J1067)))</formula>
    </cfRule>
    <cfRule type="containsText" dxfId="730" priority="1384" operator="containsText" text="ENABLED">
      <formula>NOT(ISERROR(SEARCH("ENABLED",J1067)))</formula>
    </cfRule>
  </conditionalFormatting>
  <conditionalFormatting sqref="X1067">
    <cfRule type="notContainsBlanks" dxfId="729" priority="1382">
      <formula>LEN(TRIM(X1067))&gt;0</formula>
    </cfRule>
  </conditionalFormatting>
  <conditionalFormatting sqref="K1067">
    <cfRule type="containsText" dxfId="728" priority="1379" operator="containsText" text="DISABLED">
      <formula>NOT(ISERROR(SEARCH("DISABLED",K1067)))</formula>
    </cfRule>
    <cfRule type="containsText" dxfId="727" priority="1380" operator="containsText" text="ENABLED">
      <formula>NOT(ISERROR(SEARCH("ENABLED",K1067)))</formula>
    </cfRule>
  </conditionalFormatting>
  <conditionalFormatting sqref="J1070">
    <cfRule type="containsText" dxfId="726" priority="1377" operator="containsText" text="DISABLED">
      <formula>NOT(ISERROR(SEARCH("DISABLED",J1070)))</formula>
    </cfRule>
    <cfRule type="containsText" dxfId="725" priority="1378" operator="containsText" text="ENABLED">
      <formula>NOT(ISERROR(SEARCH("ENABLED",J1070)))</formula>
    </cfRule>
  </conditionalFormatting>
  <conditionalFormatting sqref="X1070">
    <cfRule type="notContainsBlanks" dxfId="724" priority="1376">
      <formula>LEN(TRIM(X1070))&gt;0</formula>
    </cfRule>
  </conditionalFormatting>
  <conditionalFormatting sqref="K1070">
    <cfRule type="containsText" dxfId="723" priority="1373" operator="containsText" text="DISABLED">
      <formula>NOT(ISERROR(SEARCH("DISABLED",K1070)))</formula>
    </cfRule>
    <cfRule type="containsText" dxfId="722" priority="1374" operator="containsText" text="ENABLED">
      <formula>NOT(ISERROR(SEARCH("ENABLED",K1070)))</formula>
    </cfRule>
  </conditionalFormatting>
  <conditionalFormatting sqref="J1171:J1188">
    <cfRule type="containsText" dxfId="721" priority="1371" operator="containsText" text="DISABLED">
      <formula>NOT(ISERROR(SEARCH("DISABLED",J1171)))</formula>
    </cfRule>
    <cfRule type="containsText" dxfId="720" priority="1372" operator="containsText" text="ENABLED">
      <formula>NOT(ISERROR(SEARCH("ENABLED",J1171)))</formula>
    </cfRule>
  </conditionalFormatting>
  <conditionalFormatting sqref="X1171:X1188">
    <cfRule type="notContainsBlanks" dxfId="719" priority="1370">
      <formula>LEN(TRIM(X1171))&gt;0</formula>
    </cfRule>
  </conditionalFormatting>
  <conditionalFormatting sqref="K1171:K1188">
    <cfRule type="containsText" dxfId="718" priority="1367" operator="containsText" text="DISABLED">
      <formula>NOT(ISERROR(SEARCH("DISABLED",K1171)))</formula>
    </cfRule>
    <cfRule type="containsText" dxfId="717" priority="1368" operator="containsText" text="ENABLED">
      <formula>NOT(ISERROR(SEARCH("ENABLED",K1171)))</formula>
    </cfRule>
  </conditionalFormatting>
  <conditionalFormatting sqref="K1468">
    <cfRule type="containsText" dxfId="716" priority="1365" operator="containsText" text="DISABLED">
      <formula>NOT(ISERROR(SEARCH("DISABLED",K1468)))</formula>
    </cfRule>
    <cfRule type="containsText" dxfId="715" priority="1366" operator="containsText" text="ENABLED">
      <formula>NOT(ISERROR(SEARCH("ENABLED",K1468)))</formula>
    </cfRule>
  </conditionalFormatting>
  <conditionalFormatting sqref="X1468">
    <cfRule type="notContainsBlanks" dxfId="714" priority="1364">
      <formula>LEN(TRIM(X1468))&gt;0</formula>
    </cfRule>
  </conditionalFormatting>
  <conditionalFormatting sqref="K1470">
    <cfRule type="containsText" dxfId="713" priority="1361" operator="containsText" text="DISABLED">
      <formula>NOT(ISERROR(SEARCH("DISABLED",K1470)))</formula>
    </cfRule>
    <cfRule type="containsText" dxfId="712" priority="1362" operator="containsText" text="ENABLED">
      <formula>NOT(ISERROR(SEARCH("ENABLED",K1470)))</formula>
    </cfRule>
  </conditionalFormatting>
  <conditionalFormatting sqref="X1470">
    <cfRule type="notContainsBlanks" dxfId="711" priority="1360">
      <formula>LEN(TRIM(X1470))&gt;0</formula>
    </cfRule>
  </conditionalFormatting>
  <conditionalFormatting sqref="K1538">
    <cfRule type="containsText" dxfId="710" priority="1347" operator="containsText" text="DISABLED">
      <formula>NOT(ISERROR(SEARCH("DISABLED",K1538)))</formula>
    </cfRule>
    <cfRule type="containsText" dxfId="709" priority="1348" operator="containsText" text="ENABLED">
      <formula>NOT(ISERROR(SEARCH("ENABLED",K1538)))</formula>
    </cfRule>
  </conditionalFormatting>
  <conditionalFormatting sqref="X1538">
    <cfRule type="notContainsBlanks" dxfId="708" priority="1346">
      <formula>LEN(TRIM(X1538))&gt;0</formula>
    </cfRule>
  </conditionalFormatting>
  <conditionalFormatting sqref="K1535">
    <cfRule type="containsText" dxfId="707" priority="1343" operator="containsText" text="DISABLED">
      <formula>NOT(ISERROR(SEARCH("DISABLED",K1535)))</formula>
    </cfRule>
    <cfRule type="containsText" dxfId="706" priority="1344" operator="containsText" text="ENABLED">
      <formula>NOT(ISERROR(SEARCH("ENABLED",K1535)))</formula>
    </cfRule>
  </conditionalFormatting>
  <conditionalFormatting sqref="X1535">
    <cfRule type="notContainsBlanks" dxfId="705" priority="1342">
      <formula>LEN(TRIM(X1535))&gt;0</formula>
    </cfRule>
  </conditionalFormatting>
  <conditionalFormatting sqref="X1578">
    <cfRule type="notContainsBlanks" dxfId="704" priority="1338">
      <formula>LEN(TRIM(X1578))&gt;0</formula>
    </cfRule>
  </conditionalFormatting>
  <conditionalFormatting sqref="K1578">
    <cfRule type="containsText" dxfId="703" priority="1335" operator="containsText" text="DISABLED">
      <formula>NOT(ISERROR(SEARCH("DISABLED",K1578)))</formula>
    </cfRule>
    <cfRule type="containsText" dxfId="702" priority="1336" operator="containsText" text="ENABLED">
      <formula>NOT(ISERROR(SEARCH("ENABLED",K1578)))</formula>
    </cfRule>
  </conditionalFormatting>
  <conditionalFormatting sqref="K1583">
    <cfRule type="containsText" dxfId="701" priority="1333" operator="containsText" text="DISABLED">
      <formula>NOT(ISERROR(SEARCH("DISABLED",K1583)))</formula>
    </cfRule>
    <cfRule type="containsText" dxfId="700" priority="1334" operator="containsText" text="ENABLED">
      <formula>NOT(ISERROR(SEARCH("ENABLED",K1583)))</formula>
    </cfRule>
  </conditionalFormatting>
  <conditionalFormatting sqref="X1583">
    <cfRule type="notContainsBlanks" dxfId="699" priority="1332">
      <formula>LEN(TRIM(X1583))&gt;0</formula>
    </cfRule>
  </conditionalFormatting>
  <conditionalFormatting sqref="X1611">
    <cfRule type="notContainsBlanks" dxfId="698" priority="1328">
      <formula>LEN(TRIM(X1611))&gt;0</formula>
    </cfRule>
  </conditionalFormatting>
  <conditionalFormatting sqref="K1613">
    <cfRule type="containsText" dxfId="697" priority="1323" operator="containsText" text="DISABLED">
      <formula>NOT(ISERROR(SEARCH("DISABLED",K1613)))</formula>
    </cfRule>
    <cfRule type="containsText" dxfId="696" priority="1324" operator="containsText" text="ENABLED">
      <formula>NOT(ISERROR(SEARCH("ENABLED",K1613)))</formula>
    </cfRule>
  </conditionalFormatting>
  <conditionalFormatting sqref="X1613">
    <cfRule type="notContainsBlanks" dxfId="695" priority="1322">
      <formula>LEN(TRIM(X1613))&gt;0</formula>
    </cfRule>
  </conditionalFormatting>
  <conditionalFormatting sqref="K1652">
    <cfRule type="containsText" dxfId="694" priority="1313" operator="containsText" text="DISABLED">
      <formula>NOT(ISERROR(SEARCH("DISABLED",K1652)))</formula>
    </cfRule>
    <cfRule type="containsText" dxfId="693" priority="1314" operator="containsText" text="ENABLED">
      <formula>NOT(ISERROR(SEARCH("ENABLED",K1652)))</formula>
    </cfRule>
  </conditionalFormatting>
  <conditionalFormatting sqref="X1652">
    <cfRule type="notContainsBlanks" dxfId="692" priority="1312">
      <formula>LEN(TRIM(X1652))&gt;0</formula>
    </cfRule>
  </conditionalFormatting>
  <conditionalFormatting sqref="K1670">
    <cfRule type="containsText" dxfId="691" priority="1309" operator="containsText" text="DISABLED">
      <formula>NOT(ISERROR(SEARCH("DISABLED",K1670)))</formula>
    </cfRule>
    <cfRule type="containsText" dxfId="690" priority="1310" operator="containsText" text="ENABLED">
      <formula>NOT(ISERROR(SEARCH("ENABLED",K1670)))</formula>
    </cfRule>
  </conditionalFormatting>
  <conditionalFormatting sqref="X1670">
    <cfRule type="notContainsBlanks" dxfId="689" priority="1308">
      <formula>LEN(TRIM(X1670))&gt;0</formula>
    </cfRule>
  </conditionalFormatting>
  <conditionalFormatting sqref="X1766:X1768">
    <cfRule type="notContainsBlanks" dxfId="688" priority="1280">
      <formula>LEN(TRIM(X1766))&gt;0</formula>
    </cfRule>
  </conditionalFormatting>
  <conditionalFormatting sqref="K1500">
    <cfRule type="containsText" dxfId="687" priority="1275" operator="containsText" text="DISABLED">
      <formula>NOT(ISERROR(SEARCH("DISABLED",K1500)))</formula>
    </cfRule>
    <cfRule type="containsText" dxfId="686" priority="1276" operator="containsText" text="ENABLED">
      <formula>NOT(ISERROR(SEARCH("ENABLED",K1500)))</formula>
    </cfRule>
  </conditionalFormatting>
  <conditionalFormatting sqref="X1500">
    <cfRule type="notContainsBlanks" dxfId="685" priority="1274">
      <formula>LEN(TRIM(X1500))&gt;0</formula>
    </cfRule>
  </conditionalFormatting>
  <conditionalFormatting sqref="J1470">
    <cfRule type="containsText" dxfId="684" priority="1259" operator="containsText" text="DISABLED">
      <formula>NOT(ISERROR(SEARCH("DISABLED",J1470)))</formula>
    </cfRule>
    <cfRule type="containsText" dxfId="683" priority="1260" operator="containsText" text="ENABLED">
      <formula>NOT(ISERROR(SEARCH("ENABLED",J1470)))</formula>
    </cfRule>
  </conditionalFormatting>
  <conditionalFormatting sqref="J2074:K2074">
    <cfRule type="containsText" dxfId="682" priority="1257" operator="containsText" text="DISABLED">
      <formula>NOT(ISERROR(SEARCH("DISABLED",J2074)))</formula>
    </cfRule>
    <cfRule type="containsText" dxfId="681" priority="1258" operator="containsText" text="ENABLED">
      <formula>NOT(ISERROR(SEARCH("ENABLED",J2074)))</formula>
    </cfRule>
  </conditionalFormatting>
  <conditionalFormatting sqref="X2074">
    <cfRule type="notContainsBlanks" dxfId="680" priority="1256">
      <formula>LEN(TRIM(X2074))&gt;0</formula>
    </cfRule>
  </conditionalFormatting>
  <conditionalFormatting sqref="J564:J571">
    <cfRule type="containsText" dxfId="679" priority="1235" operator="containsText" text="DISABLED">
      <formula>NOT(ISERROR(SEARCH("DISABLED",J564)))</formula>
    </cfRule>
    <cfRule type="containsText" dxfId="678" priority="1236" operator="containsText" text="ENABLED">
      <formula>NOT(ISERROR(SEARCH("ENABLED",J564)))</formula>
    </cfRule>
  </conditionalFormatting>
  <conditionalFormatting sqref="X564:X571">
    <cfRule type="notContainsBlanks" dxfId="677" priority="1234">
      <formula>LEN(TRIM(X564))&gt;0</formula>
    </cfRule>
  </conditionalFormatting>
  <conditionalFormatting sqref="K564:K571">
    <cfRule type="containsText" dxfId="676" priority="1231" operator="containsText" text="DISABLED">
      <formula>NOT(ISERROR(SEARCH("DISABLED",K564)))</formula>
    </cfRule>
    <cfRule type="containsText" dxfId="675" priority="1232" operator="containsText" text="ENABLED">
      <formula>NOT(ISERROR(SEARCH("ENABLED",K564)))</formula>
    </cfRule>
  </conditionalFormatting>
  <conditionalFormatting sqref="J1232:J1233">
    <cfRule type="containsText" dxfId="674" priority="1229" operator="containsText" text="DISABLED">
      <formula>NOT(ISERROR(SEARCH("DISABLED",J1232)))</formula>
    </cfRule>
    <cfRule type="containsText" dxfId="673" priority="1230" operator="containsText" text="ENABLED">
      <formula>NOT(ISERROR(SEARCH("ENABLED",J1232)))</formula>
    </cfRule>
  </conditionalFormatting>
  <conditionalFormatting sqref="X1232:X1233">
    <cfRule type="notContainsBlanks" dxfId="672" priority="1228">
      <formula>LEN(TRIM(X1232))&gt;0</formula>
    </cfRule>
  </conditionalFormatting>
  <conditionalFormatting sqref="K1232:K1233">
    <cfRule type="containsText" dxfId="671" priority="1225" operator="containsText" text="DISABLED">
      <formula>NOT(ISERROR(SEARCH("DISABLED",K1232)))</formula>
    </cfRule>
    <cfRule type="containsText" dxfId="670" priority="1226" operator="containsText" text="ENABLED">
      <formula>NOT(ISERROR(SEARCH("ENABLED",K1232)))</formula>
    </cfRule>
  </conditionalFormatting>
  <conditionalFormatting sqref="X1556">
    <cfRule type="notContainsBlanks" dxfId="669" priority="1222">
      <formula>LEN(TRIM(X1556))&gt;0</formula>
    </cfRule>
  </conditionalFormatting>
  <conditionalFormatting sqref="J384:J399">
    <cfRule type="containsText" dxfId="668" priority="1217" operator="containsText" text="DISABLED">
      <formula>NOT(ISERROR(SEARCH("DISABLED",J384)))</formula>
    </cfRule>
    <cfRule type="containsText" dxfId="667" priority="1218" operator="containsText" text="ENABLED">
      <formula>NOT(ISERROR(SEARCH("ENABLED",J384)))</formula>
    </cfRule>
  </conditionalFormatting>
  <conditionalFormatting sqref="K384:K399">
    <cfRule type="containsText" dxfId="666" priority="1214" operator="containsText" text="DISABLED">
      <formula>NOT(ISERROR(SEARCH("DISABLED",K384)))</formula>
    </cfRule>
    <cfRule type="containsText" dxfId="665" priority="1215" operator="containsText" text="ENABLED">
      <formula>NOT(ISERROR(SEARCH("ENABLED",K384)))</formula>
    </cfRule>
  </conditionalFormatting>
  <conditionalFormatting sqref="X397">
    <cfRule type="notContainsBlanks" dxfId="664" priority="1213">
      <formula>LEN(TRIM(X397))&gt;0</formula>
    </cfRule>
  </conditionalFormatting>
  <conditionalFormatting sqref="K400:K407">
    <cfRule type="containsText" dxfId="663" priority="1202" operator="containsText" text="DISABLED">
      <formula>NOT(ISERROR(SEARCH("DISABLED",K400)))</formula>
    </cfRule>
    <cfRule type="containsText" dxfId="662" priority="1203" operator="containsText" text="ENABLED">
      <formula>NOT(ISERROR(SEARCH("ENABLED",K400)))</formula>
    </cfRule>
  </conditionalFormatting>
  <conditionalFormatting sqref="X398:X407">
    <cfRule type="notContainsBlanks" dxfId="661" priority="1205">
      <formula>LEN(TRIM(X398))&gt;0</formula>
    </cfRule>
  </conditionalFormatting>
  <conditionalFormatting sqref="K1432 K1434:K1437">
    <cfRule type="containsText" dxfId="660" priority="1004" operator="containsText" text="DISABLED">
      <formula>NOT(ISERROR(SEARCH("DISABLED",K1432)))</formula>
    </cfRule>
    <cfRule type="containsText" dxfId="659" priority="1005" operator="containsText" text="ENABLED">
      <formula>NOT(ISERROR(SEARCH("ENABLED",K1432)))</formula>
    </cfRule>
  </conditionalFormatting>
  <conditionalFormatting sqref="X398">
    <cfRule type="notContainsBlanks" dxfId="658" priority="1201">
      <formula>LEN(TRIM(X398))&gt;0</formula>
    </cfRule>
  </conditionalFormatting>
  <conditionalFormatting sqref="X396">
    <cfRule type="notContainsBlanks" dxfId="657" priority="1193">
      <formula>LEN(TRIM(X396))&gt;0</formula>
    </cfRule>
  </conditionalFormatting>
  <conditionalFormatting sqref="X396 X398">
    <cfRule type="notContainsBlanks" dxfId="656" priority="1189">
      <formula>LEN(TRIM(X396))&gt;0</formula>
    </cfRule>
  </conditionalFormatting>
  <conditionalFormatting sqref="X398">
    <cfRule type="notContainsBlanks" dxfId="655" priority="1183">
      <formula>LEN(TRIM(X398))&gt;0</formula>
    </cfRule>
  </conditionalFormatting>
  <conditionalFormatting sqref="X399">
    <cfRule type="notContainsBlanks" dxfId="654" priority="1177">
      <formula>LEN(TRIM(X399))&gt;0</formula>
    </cfRule>
  </conditionalFormatting>
  <conditionalFormatting sqref="X397">
    <cfRule type="notContainsBlanks" dxfId="653" priority="1169">
      <formula>LEN(TRIM(X397))&gt;0</formula>
    </cfRule>
  </conditionalFormatting>
  <conditionalFormatting sqref="X395">
    <cfRule type="notContainsBlanks" dxfId="652" priority="1165">
      <formula>LEN(TRIM(X395))&gt;0</formula>
    </cfRule>
  </conditionalFormatting>
  <conditionalFormatting sqref="X395">
    <cfRule type="notContainsBlanks" dxfId="651" priority="1159">
      <formula>LEN(TRIM(X395))&gt;0</formula>
    </cfRule>
  </conditionalFormatting>
  <conditionalFormatting sqref="X395">
    <cfRule type="notContainsBlanks" dxfId="650" priority="1151">
      <formula>LEN(TRIM(X395))&gt;0</formula>
    </cfRule>
  </conditionalFormatting>
  <conditionalFormatting sqref="K525:K547">
    <cfRule type="containsText" dxfId="649" priority="1142" operator="containsText" text="DISABLED">
      <formula>NOT(ISERROR(SEARCH("DISABLED",K525)))</formula>
    </cfRule>
    <cfRule type="containsText" dxfId="648" priority="1143" operator="containsText" text="ENABLED">
      <formula>NOT(ISERROR(SEARCH("ENABLED",K525)))</formula>
    </cfRule>
  </conditionalFormatting>
  <conditionalFormatting sqref="X525:X547">
    <cfRule type="notContainsBlanks" dxfId="647" priority="1145">
      <formula>LEN(TRIM(X525))&gt;0</formula>
    </cfRule>
  </conditionalFormatting>
  <conditionalFormatting sqref="J635">
    <cfRule type="containsText" dxfId="646" priority="1140" operator="containsText" text="DISABLED">
      <formula>NOT(ISERROR(SEARCH("DISABLED",J635)))</formula>
    </cfRule>
    <cfRule type="containsText" dxfId="645" priority="1141" operator="containsText" text="ENABLED">
      <formula>NOT(ISERROR(SEARCH("ENABLED",J635)))</formula>
    </cfRule>
  </conditionalFormatting>
  <conditionalFormatting sqref="X635">
    <cfRule type="notContainsBlanks" dxfId="644" priority="1139">
      <formula>LEN(TRIM(X635))&gt;0</formula>
    </cfRule>
  </conditionalFormatting>
  <conditionalFormatting sqref="K635">
    <cfRule type="containsText" dxfId="643" priority="1136" operator="containsText" text="DISABLED">
      <formula>NOT(ISERROR(SEARCH("DISABLED",K635)))</formula>
    </cfRule>
    <cfRule type="containsText" dxfId="642" priority="1137" operator="containsText" text="ENABLED">
      <formula>NOT(ISERROR(SEARCH("ENABLED",K635)))</formula>
    </cfRule>
  </conditionalFormatting>
  <conditionalFormatting sqref="J640">
    <cfRule type="containsText" dxfId="641" priority="1134" operator="containsText" text="DISABLED">
      <formula>NOT(ISERROR(SEARCH("DISABLED",J640)))</formula>
    </cfRule>
    <cfRule type="containsText" dxfId="640" priority="1135" operator="containsText" text="ENABLED">
      <formula>NOT(ISERROR(SEARCH("ENABLED",J640)))</formula>
    </cfRule>
  </conditionalFormatting>
  <conditionalFormatting sqref="X640">
    <cfRule type="notContainsBlanks" dxfId="639" priority="1133">
      <formula>LEN(TRIM(X640))&gt;0</formula>
    </cfRule>
  </conditionalFormatting>
  <conditionalFormatting sqref="K640">
    <cfRule type="containsText" dxfId="638" priority="1130" operator="containsText" text="DISABLED">
      <formula>NOT(ISERROR(SEARCH("DISABLED",K640)))</formula>
    </cfRule>
    <cfRule type="containsText" dxfId="637" priority="1131" operator="containsText" text="ENABLED">
      <formula>NOT(ISERROR(SEARCH("ENABLED",K640)))</formula>
    </cfRule>
  </conditionalFormatting>
  <conditionalFormatting sqref="J643">
    <cfRule type="containsText" dxfId="636" priority="1128" operator="containsText" text="DISABLED">
      <formula>NOT(ISERROR(SEARCH("DISABLED",J643)))</formula>
    </cfRule>
    <cfRule type="containsText" dxfId="635" priority="1129" operator="containsText" text="ENABLED">
      <formula>NOT(ISERROR(SEARCH("ENABLED",J643)))</formula>
    </cfRule>
  </conditionalFormatting>
  <conditionalFormatting sqref="X643">
    <cfRule type="notContainsBlanks" dxfId="634" priority="1127">
      <formula>LEN(TRIM(X643))&gt;0</formula>
    </cfRule>
  </conditionalFormatting>
  <conditionalFormatting sqref="K643">
    <cfRule type="containsText" dxfId="633" priority="1124" operator="containsText" text="DISABLED">
      <formula>NOT(ISERROR(SEARCH("DISABLED",K643)))</formula>
    </cfRule>
    <cfRule type="containsText" dxfId="632" priority="1125" operator="containsText" text="ENABLED">
      <formula>NOT(ISERROR(SEARCH("ENABLED",K643)))</formula>
    </cfRule>
  </conditionalFormatting>
  <conditionalFormatting sqref="J646">
    <cfRule type="containsText" dxfId="631" priority="1122" operator="containsText" text="DISABLED">
      <formula>NOT(ISERROR(SEARCH("DISABLED",J646)))</formula>
    </cfRule>
    <cfRule type="containsText" dxfId="630" priority="1123" operator="containsText" text="ENABLED">
      <formula>NOT(ISERROR(SEARCH("ENABLED",J646)))</formula>
    </cfRule>
  </conditionalFormatting>
  <conditionalFormatting sqref="X646">
    <cfRule type="notContainsBlanks" dxfId="629" priority="1121">
      <formula>LEN(TRIM(X646))&gt;0</formula>
    </cfRule>
  </conditionalFormatting>
  <conditionalFormatting sqref="K646">
    <cfRule type="containsText" dxfId="628" priority="1118" operator="containsText" text="DISABLED">
      <formula>NOT(ISERROR(SEARCH("DISABLED",K646)))</formula>
    </cfRule>
    <cfRule type="containsText" dxfId="627" priority="1119" operator="containsText" text="ENABLED">
      <formula>NOT(ISERROR(SEARCH("ENABLED",K646)))</formula>
    </cfRule>
  </conditionalFormatting>
  <conditionalFormatting sqref="J647">
    <cfRule type="containsText" dxfId="626" priority="1116" operator="containsText" text="DISABLED">
      <formula>NOT(ISERROR(SEARCH("DISABLED",J647)))</formula>
    </cfRule>
    <cfRule type="containsText" dxfId="625" priority="1117" operator="containsText" text="ENABLED">
      <formula>NOT(ISERROR(SEARCH("ENABLED",J647)))</formula>
    </cfRule>
  </conditionalFormatting>
  <conditionalFormatting sqref="X647">
    <cfRule type="notContainsBlanks" dxfId="624" priority="1115">
      <formula>LEN(TRIM(X647))&gt;0</formula>
    </cfRule>
  </conditionalFormatting>
  <conditionalFormatting sqref="K647">
    <cfRule type="containsText" dxfId="623" priority="1112" operator="containsText" text="DISABLED">
      <formula>NOT(ISERROR(SEARCH("DISABLED",K647)))</formula>
    </cfRule>
    <cfRule type="containsText" dxfId="622" priority="1113" operator="containsText" text="ENABLED">
      <formula>NOT(ISERROR(SEARCH("ENABLED",K647)))</formula>
    </cfRule>
  </conditionalFormatting>
  <conditionalFormatting sqref="J655">
    <cfRule type="containsText" dxfId="621" priority="1110" operator="containsText" text="DISABLED">
      <formula>NOT(ISERROR(SEARCH("DISABLED",J655)))</formula>
    </cfRule>
    <cfRule type="containsText" dxfId="620" priority="1111" operator="containsText" text="ENABLED">
      <formula>NOT(ISERROR(SEARCH("ENABLED",J655)))</formula>
    </cfRule>
  </conditionalFormatting>
  <conditionalFormatting sqref="X655">
    <cfRule type="notContainsBlanks" dxfId="619" priority="1109">
      <formula>LEN(TRIM(X655))&gt;0</formula>
    </cfRule>
  </conditionalFormatting>
  <conditionalFormatting sqref="K655">
    <cfRule type="containsText" dxfId="618" priority="1106" operator="containsText" text="DISABLED">
      <formula>NOT(ISERROR(SEARCH("DISABLED",K655)))</formula>
    </cfRule>
    <cfRule type="containsText" dxfId="617" priority="1107" operator="containsText" text="ENABLED">
      <formula>NOT(ISERROR(SEARCH("ENABLED",K655)))</formula>
    </cfRule>
  </conditionalFormatting>
  <conditionalFormatting sqref="J659">
    <cfRule type="containsText" dxfId="616" priority="1104" operator="containsText" text="DISABLED">
      <formula>NOT(ISERROR(SEARCH("DISABLED",J659)))</formula>
    </cfRule>
    <cfRule type="containsText" dxfId="615" priority="1105" operator="containsText" text="ENABLED">
      <formula>NOT(ISERROR(SEARCH("ENABLED",J659)))</formula>
    </cfRule>
  </conditionalFormatting>
  <conditionalFormatting sqref="X659">
    <cfRule type="notContainsBlanks" dxfId="614" priority="1103">
      <formula>LEN(TRIM(X659))&gt;0</formula>
    </cfRule>
  </conditionalFormatting>
  <conditionalFormatting sqref="K659">
    <cfRule type="containsText" dxfId="613" priority="1100" operator="containsText" text="DISABLED">
      <formula>NOT(ISERROR(SEARCH("DISABLED",K659)))</formula>
    </cfRule>
    <cfRule type="containsText" dxfId="612" priority="1101" operator="containsText" text="ENABLED">
      <formula>NOT(ISERROR(SEARCH("ENABLED",K659)))</formula>
    </cfRule>
  </conditionalFormatting>
  <conditionalFormatting sqref="J662">
    <cfRule type="containsText" dxfId="611" priority="1098" operator="containsText" text="DISABLED">
      <formula>NOT(ISERROR(SEARCH("DISABLED",J662)))</formula>
    </cfRule>
    <cfRule type="containsText" dxfId="610" priority="1099" operator="containsText" text="ENABLED">
      <formula>NOT(ISERROR(SEARCH("ENABLED",J662)))</formula>
    </cfRule>
  </conditionalFormatting>
  <conditionalFormatting sqref="X662">
    <cfRule type="notContainsBlanks" dxfId="609" priority="1097">
      <formula>LEN(TRIM(X662))&gt;0</formula>
    </cfRule>
  </conditionalFormatting>
  <conditionalFormatting sqref="K662">
    <cfRule type="containsText" dxfId="608" priority="1094" operator="containsText" text="DISABLED">
      <formula>NOT(ISERROR(SEARCH("DISABLED",K662)))</formula>
    </cfRule>
    <cfRule type="containsText" dxfId="607" priority="1095" operator="containsText" text="ENABLED">
      <formula>NOT(ISERROR(SEARCH("ENABLED",K662)))</formula>
    </cfRule>
  </conditionalFormatting>
  <conditionalFormatting sqref="J664">
    <cfRule type="containsText" dxfId="606" priority="1092" operator="containsText" text="DISABLED">
      <formula>NOT(ISERROR(SEARCH("DISABLED",J664)))</formula>
    </cfRule>
    <cfRule type="containsText" dxfId="605" priority="1093" operator="containsText" text="ENABLED">
      <formula>NOT(ISERROR(SEARCH("ENABLED",J664)))</formula>
    </cfRule>
  </conditionalFormatting>
  <conditionalFormatting sqref="X664">
    <cfRule type="notContainsBlanks" dxfId="604" priority="1091">
      <formula>LEN(TRIM(X664))&gt;0</formula>
    </cfRule>
  </conditionalFormatting>
  <conditionalFormatting sqref="K664">
    <cfRule type="containsText" dxfId="603" priority="1088" operator="containsText" text="DISABLED">
      <formula>NOT(ISERROR(SEARCH("DISABLED",K664)))</formula>
    </cfRule>
    <cfRule type="containsText" dxfId="602" priority="1089" operator="containsText" text="ENABLED">
      <formula>NOT(ISERROR(SEARCH("ENABLED",K664)))</formula>
    </cfRule>
  </conditionalFormatting>
  <conditionalFormatting sqref="J669">
    <cfRule type="containsText" dxfId="601" priority="1086" operator="containsText" text="DISABLED">
      <formula>NOT(ISERROR(SEARCH("DISABLED",J669)))</formula>
    </cfRule>
    <cfRule type="containsText" dxfId="600" priority="1087" operator="containsText" text="ENABLED">
      <formula>NOT(ISERROR(SEARCH("ENABLED",J669)))</formula>
    </cfRule>
  </conditionalFormatting>
  <conditionalFormatting sqref="X669">
    <cfRule type="notContainsBlanks" dxfId="599" priority="1085">
      <formula>LEN(TRIM(X669))&gt;0</formula>
    </cfRule>
  </conditionalFormatting>
  <conditionalFormatting sqref="K669">
    <cfRule type="containsText" dxfId="598" priority="1082" operator="containsText" text="DISABLED">
      <formula>NOT(ISERROR(SEARCH("DISABLED",K669)))</formula>
    </cfRule>
    <cfRule type="containsText" dxfId="597" priority="1083" operator="containsText" text="ENABLED">
      <formula>NOT(ISERROR(SEARCH("ENABLED",K669)))</formula>
    </cfRule>
  </conditionalFormatting>
  <conditionalFormatting sqref="J706:J711">
    <cfRule type="containsText" dxfId="596" priority="1080" operator="containsText" text="DISABLED">
      <formula>NOT(ISERROR(SEARCH("DISABLED",J706)))</formula>
    </cfRule>
    <cfRule type="containsText" dxfId="595" priority="1081" operator="containsText" text="ENABLED">
      <formula>NOT(ISERROR(SEARCH("ENABLED",J706)))</formula>
    </cfRule>
  </conditionalFormatting>
  <conditionalFormatting sqref="X706:X711">
    <cfRule type="notContainsBlanks" dxfId="594" priority="1079">
      <formula>LEN(TRIM(X706))&gt;0</formula>
    </cfRule>
  </conditionalFormatting>
  <conditionalFormatting sqref="K706:K711">
    <cfRule type="containsText" dxfId="593" priority="1076" operator="containsText" text="DISABLED">
      <formula>NOT(ISERROR(SEARCH("DISABLED",K706)))</formula>
    </cfRule>
    <cfRule type="containsText" dxfId="592" priority="1077" operator="containsText" text="ENABLED">
      <formula>NOT(ISERROR(SEARCH("ENABLED",K706)))</formula>
    </cfRule>
  </conditionalFormatting>
  <conditionalFormatting sqref="J735">
    <cfRule type="containsText" dxfId="591" priority="1074" operator="containsText" text="DISABLED">
      <formula>NOT(ISERROR(SEARCH("DISABLED",J735)))</formula>
    </cfRule>
    <cfRule type="containsText" dxfId="590" priority="1075" operator="containsText" text="ENABLED">
      <formula>NOT(ISERROR(SEARCH("ENABLED",J735)))</formula>
    </cfRule>
  </conditionalFormatting>
  <conditionalFormatting sqref="X735">
    <cfRule type="notContainsBlanks" dxfId="589" priority="1073">
      <formula>LEN(TRIM(X735))&gt;0</formula>
    </cfRule>
  </conditionalFormatting>
  <conditionalFormatting sqref="K735">
    <cfRule type="containsText" dxfId="588" priority="1070" operator="containsText" text="DISABLED">
      <formula>NOT(ISERROR(SEARCH("DISABLED",K735)))</formula>
    </cfRule>
    <cfRule type="containsText" dxfId="587" priority="1071" operator="containsText" text="ENABLED">
      <formula>NOT(ISERROR(SEARCH("ENABLED",K735)))</formula>
    </cfRule>
  </conditionalFormatting>
  <conditionalFormatting sqref="J760:J761">
    <cfRule type="containsText" dxfId="586" priority="1068" operator="containsText" text="DISABLED">
      <formula>NOT(ISERROR(SEARCH("DISABLED",J760)))</formula>
    </cfRule>
    <cfRule type="containsText" dxfId="585" priority="1069" operator="containsText" text="ENABLED">
      <formula>NOT(ISERROR(SEARCH("ENABLED",J760)))</formula>
    </cfRule>
  </conditionalFormatting>
  <conditionalFormatting sqref="X760:X761">
    <cfRule type="notContainsBlanks" dxfId="584" priority="1067">
      <formula>LEN(TRIM(X760))&gt;0</formula>
    </cfRule>
  </conditionalFormatting>
  <conditionalFormatting sqref="K760:K761">
    <cfRule type="containsText" dxfId="583" priority="1064" operator="containsText" text="DISABLED">
      <formula>NOT(ISERROR(SEARCH("DISABLED",K760)))</formula>
    </cfRule>
    <cfRule type="containsText" dxfId="582" priority="1065" operator="containsText" text="ENABLED">
      <formula>NOT(ISERROR(SEARCH("ENABLED",K760)))</formula>
    </cfRule>
  </conditionalFormatting>
  <conditionalFormatting sqref="J777:J779">
    <cfRule type="containsText" dxfId="581" priority="1062" operator="containsText" text="DISABLED">
      <formula>NOT(ISERROR(SEARCH("DISABLED",J777)))</formula>
    </cfRule>
    <cfRule type="containsText" dxfId="580" priority="1063" operator="containsText" text="ENABLED">
      <formula>NOT(ISERROR(SEARCH("ENABLED",J777)))</formula>
    </cfRule>
  </conditionalFormatting>
  <conditionalFormatting sqref="X777:X779">
    <cfRule type="notContainsBlanks" dxfId="579" priority="1061">
      <formula>LEN(TRIM(X777))&gt;0</formula>
    </cfRule>
  </conditionalFormatting>
  <conditionalFormatting sqref="K777:K779">
    <cfRule type="containsText" dxfId="578" priority="1058" operator="containsText" text="DISABLED">
      <formula>NOT(ISERROR(SEARCH("DISABLED",K777)))</formula>
    </cfRule>
    <cfRule type="containsText" dxfId="577" priority="1059" operator="containsText" text="ENABLED">
      <formula>NOT(ISERROR(SEARCH("ENABLED",K777)))</formula>
    </cfRule>
  </conditionalFormatting>
  <conditionalFormatting sqref="J786:J791">
    <cfRule type="containsText" dxfId="576" priority="1056" operator="containsText" text="DISABLED">
      <formula>NOT(ISERROR(SEARCH("DISABLED",J786)))</formula>
    </cfRule>
    <cfRule type="containsText" dxfId="575" priority="1057" operator="containsText" text="ENABLED">
      <formula>NOT(ISERROR(SEARCH("ENABLED",J786)))</formula>
    </cfRule>
  </conditionalFormatting>
  <conditionalFormatting sqref="X786:X791">
    <cfRule type="notContainsBlanks" dxfId="574" priority="1055">
      <formula>LEN(TRIM(X786))&gt;0</formula>
    </cfRule>
  </conditionalFormatting>
  <conditionalFormatting sqref="K786:K791">
    <cfRule type="containsText" dxfId="573" priority="1052" operator="containsText" text="DISABLED">
      <formula>NOT(ISERROR(SEARCH("DISABLED",K786)))</formula>
    </cfRule>
    <cfRule type="containsText" dxfId="572" priority="1053" operator="containsText" text="ENABLED">
      <formula>NOT(ISERROR(SEARCH("ENABLED",K786)))</formula>
    </cfRule>
  </conditionalFormatting>
  <conditionalFormatting sqref="J866:J871">
    <cfRule type="containsText" dxfId="571" priority="1050" operator="containsText" text="DISABLED">
      <formula>NOT(ISERROR(SEARCH("DISABLED",J866)))</formula>
    </cfRule>
    <cfRule type="containsText" dxfId="570" priority="1051" operator="containsText" text="ENABLED">
      <formula>NOT(ISERROR(SEARCH("ENABLED",J866)))</formula>
    </cfRule>
  </conditionalFormatting>
  <conditionalFormatting sqref="X866:X871">
    <cfRule type="notContainsBlanks" dxfId="569" priority="1049">
      <formula>LEN(TRIM(X866))&gt;0</formula>
    </cfRule>
  </conditionalFormatting>
  <conditionalFormatting sqref="K866:K871">
    <cfRule type="containsText" dxfId="568" priority="1046" operator="containsText" text="DISABLED">
      <formula>NOT(ISERROR(SEARCH("DISABLED",K866)))</formula>
    </cfRule>
    <cfRule type="containsText" dxfId="567" priority="1047" operator="containsText" text="ENABLED">
      <formula>NOT(ISERROR(SEARCH("ENABLED",K866)))</formula>
    </cfRule>
  </conditionalFormatting>
  <conditionalFormatting sqref="J988">
    <cfRule type="containsText" dxfId="566" priority="1044" operator="containsText" text="DISABLED">
      <formula>NOT(ISERROR(SEARCH("DISABLED",J988)))</formula>
    </cfRule>
    <cfRule type="containsText" dxfId="565" priority="1045" operator="containsText" text="ENABLED">
      <formula>NOT(ISERROR(SEARCH("ENABLED",J988)))</formula>
    </cfRule>
  </conditionalFormatting>
  <conditionalFormatting sqref="X988">
    <cfRule type="notContainsBlanks" dxfId="564" priority="1043">
      <formula>LEN(TRIM(X988))&gt;0</formula>
    </cfRule>
  </conditionalFormatting>
  <conditionalFormatting sqref="K988">
    <cfRule type="containsText" dxfId="563" priority="1040" operator="containsText" text="DISABLED">
      <formula>NOT(ISERROR(SEARCH("DISABLED",K988)))</formula>
    </cfRule>
    <cfRule type="containsText" dxfId="562" priority="1041" operator="containsText" text="ENABLED">
      <formula>NOT(ISERROR(SEARCH("ENABLED",K988)))</formula>
    </cfRule>
  </conditionalFormatting>
  <conditionalFormatting sqref="J1092:J1093">
    <cfRule type="containsText" dxfId="561" priority="1038" operator="containsText" text="DISABLED">
      <formula>NOT(ISERROR(SEARCH("DISABLED",J1092)))</formula>
    </cfRule>
    <cfRule type="containsText" dxfId="560" priority="1039" operator="containsText" text="ENABLED">
      <formula>NOT(ISERROR(SEARCH("ENABLED",J1092)))</formula>
    </cfRule>
  </conditionalFormatting>
  <conditionalFormatting sqref="X1092:X1093">
    <cfRule type="notContainsBlanks" dxfId="559" priority="1037">
      <formula>LEN(TRIM(X1092))&gt;0</formula>
    </cfRule>
  </conditionalFormatting>
  <conditionalFormatting sqref="K1092:K1093">
    <cfRule type="containsText" dxfId="558" priority="1034" operator="containsText" text="DISABLED">
      <formula>NOT(ISERROR(SEARCH("DISABLED",K1092)))</formula>
    </cfRule>
    <cfRule type="containsText" dxfId="557" priority="1035" operator="containsText" text="ENABLED">
      <formula>NOT(ISERROR(SEARCH("ENABLED",K1092)))</formula>
    </cfRule>
  </conditionalFormatting>
  <conditionalFormatting sqref="J1095:J1096">
    <cfRule type="containsText" dxfId="556" priority="1032" operator="containsText" text="DISABLED">
      <formula>NOT(ISERROR(SEARCH("DISABLED",J1095)))</formula>
    </cfRule>
    <cfRule type="containsText" dxfId="555" priority="1033" operator="containsText" text="ENABLED">
      <formula>NOT(ISERROR(SEARCH("ENABLED",J1095)))</formula>
    </cfRule>
  </conditionalFormatting>
  <conditionalFormatting sqref="X1095:X1096">
    <cfRule type="notContainsBlanks" dxfId="554" priority="1031">
      <formula>LEN(TRIM(X1095))&gt;0</formula>
    </cfRule>
  </conditionalFormatting>
  <conditionalFormatting sqref="K1095:K1096">
    <cfRule type="containsText" dxfId="553" priority="1028" operator="containsText" text="DISABLED">
      <formula>NOT(ISERROR(SEARCH("DISABLED",K1095)))</formula>
    </cfRule>
    <cfRule type="containsText" dxfId="552" priority="1029" operator="containsText" text="ENABLED">
      <formula>NOT(ISERROR(SEARCH("ENABLED",K1095)))</formula>
    </cfRule>
  </conditionalFormatting>
  <conditionalFormatting sqref="J1189:J1198">
    <cfRule type="containsText" dxfId="551" priority="1026" operator="containsText" text="DISABLED">
      <formula>NOT(ISERROR(SEARCH("DISABLED",J1189)))</formula>
    </cfRule>
    <cfRule type="containsText" dxfId="550" priority="1027" operator="containsText" text="ENABLED">
      <formula>NOT(ISERROR(SEARCH("ENABLED",J1189)))</formula>
    </cfRule>
  </conditionalFormatting>
  <conditionalFormatting sqref="X1189:X1198">
    <cfRule type="notContainsBlanks" dxfId="549" priority="1025">
      <formula>LEN(TRIM(X1189))&gt;0</formula>
    </cfRule>
  </conditionalFormatting>
  <conditionalFormatting sqref="K1189:K1198">
    <cfRule type="containsText" dxfId="548" priority="1022" operator="containsText" text="DISABLED">
      <formula>NOT(ISERROR(SEARCH("DISABLED",K1189)))</formula>
    </cfRule>
    <cfRule type="containsText" dxfId="547" priority="1023" operator="containsText" text="ENABLED">
      <formula>NOT(ISERROR(SEARCH("ENABLED",K1189)))</formula>
    </cfRule>
  </conditionalFormatting>
  <conditionalFormatting sqref="J1307:J1326">
    <cfRule type="containsText" dxfId="546" priority="1020" operator="containsText" text="DISABLED">
      <formula>NOT(ISERROR(SEARCH("DISABLED",J1307)))</formula>
    </cfRule>
    <cfRule type="containsText" dxfId="545" priority="1021" operator="containsText" text="ENABLED">
      <formula>NOT(ISERROR(SEARCH("ENABLED",J1307)))</formula>
    </cfRule>
  </conditionalFormatting>
  <conditionalFormatting sqref="X1307:X1326">
    <cfRule type="notContainsBlanks" dxfId="544" priority="1019">
      <formula>LEN(TRIM(X1307))&gt;0</formula>
    </cfRule>
  </conditionalFormatting>
  <conditionalFormatting sqref="K1307:K1326">
    <cfRule type="containsText" dxfId="543" priority="1016" operator="containsText" text="DISABLED">
      <formula>NOT(ISERROR(SEARCH("DISABLED",K1307)))</formula>
    </cfRule>
    <cfRule type="containsText" dxfId="542" priority="1017" operator="containsText" text="ENABLED">
      <formula>NOT(ISERROR(SEARCH("ENABLED",K1307)))</formula>
    </cfRule>
  </conditionalFormatting>
  <conditionalFormatting sqref="X1342:X1345">
    <cfRule type="notContainsBlanks" dxfId="541" priority="1013">
      <formula>LEN(TRIM(X1342))&gt;0</formula>
    </cfRule>
  </conditionalFormatting>
  <conditionalFormatting sqref="K1342:K1345">
    <cfRule type="containsText" dxfId="540" priority="1010" operator="containsText" text="DISABLED">
      <formula>NOT(ISERROR(SEARCH("DISABLED",K1342)))</formula>
    </cfRule>
    <cfRule type="containsText" dxfId="539" priority="1011" operator="containsText" text="ENABLED">
      <formula>NOT(ISERROR(SEARCH("ENABLED",K1342)))</formula>
    </cfRule>
  </conditionalFormatting>
  <conditionalFormatting sqref="J1432 J1434:J1437">
    <cfRule type="containsText" dxfId="538" priority="1008" operator="containsText" text="DISABLED">
      <formula>NOT(ISERROR(SEARCH("DISABLED",J1432)))</formula>
    </cfRule>
    <cfRule type="containsText" dxfId="537" priority="1009" operator="containsText" text="ENABLED">
      <formula>NOT(ISERROR(SEARCH("ENABLED",J1432)))</formula>
    </cfRule>
  </conditionalFormatting>
  <conditionalFormatting sqref="X1432 X1434:X1437">
    <cfRule type="notContainsBlanks" dxfId="536" priority="1007">
      <formula>LEN(TRIM(X1432))&gt;0</formula>
    </cfRule>
  </conditionalFormatting>
  <conditionalFormatting sqref="X476:X480">
    <cfRule type="notContainsBlanks" dxfId="535" priority="995">
      <formula>LEN(TRIM(X476))&gt;0</formula>
    </cfRule>
  </conditionalFormatting>
  <conditionalFormatting sqref="K476:K480">
    <cfRule type="containsText" dxfId="534" priority="992" operator="containsText" text="DISABLED">
      <formula>NOT(ISERROR(SEARCH("DISABLED",K476)))</formula>
    </cfRule>
    <cfRule type="containsText" dxfId="533" priority="993" operator="containsText" text="ENABLED">
      <formula>NOT(ISERROR(SEARCH("ENABLED",K476)))</formula>
    </cfRule>
  </conditionalFormatting>
  <conditionalFormatting sqref="K1556">
    <cfRule type="containsText" dxfId="532" priority="989" operator="containsText" text="DISABLED">
      <formula>NOT(ISERROR(SEARCH("DISABLED",K1556)))</formula>
    </cfRule>
    <cfRule type="containsText" dxfId="531" priority="990" operator="containsText" text="ENABLED">
      <formula>NOT(ISERROR(SEARCH("ENABLED",K1556)))</formula>
    </cfRule>
  </conditionalFormatting>
  <conditionalFormatting sqref="X2057">
    <cfRule type="notContainsBlanks" dxfId="530" priority="967">
      <formula>LEN(TRIM(X2057))&gt;0</formula>
    </cfRule>
  </conditionalFormatting>
  <conditionalFormatting sqref="X2057">
    <cfRule type="notContainsBlanks" dxfId="529" priority="964">
      <formula>LEN(TRIM(X2057))&gt;0</formula>
    </cfRule>
  </conditionalFormatting>
  <conditionalFormatting sqref="K2057">
    <cfRule type="containsText" dxfId="528" priority="961" operator="containsText" text="DISABLED">
      <formula>NOT(ISERROR(SEARCH("DISABLED",K2057)))</formula>
    </cfRule>
    <cfRule type="containsText" dxfId="527" priority="962" operator="containsText" text="ENABLED">
      <formula>NOT(ISERROR(SEARCH("ENABLED",K2057)))</formula>
    </cfRule>
  </conditionalFormatting>
  <conditionalFormatting sqref="X2058">
    <cfRule type="notContainsBlanks" dxfId="526" priority="958">
      <formula>LEN(TRIM(X2058))&gt;0</formula>
    </cfRule>
  </conditionalFormatting>
  <conditionalFormatting sqref="X2058">
    <cfRule type="notContainsBlanks" dxfId="525" priority="955">
      <formula>LEN(TRIM(X2058))&gt;0</formula>
    </cfRule>
  </conditionalFormatting>
  <conditionalFormatting sqref="K2058">
    <cfRule type="containsText" dxfId="524" priority="952" operator="containsText" text="DISABLED">
      <formula>NOT(ISERROR(SEARCH("DISABLED",K2058)))</formula>
    </cfRule>
    <cfRule type="containsText" dxfId="523" priority="953" operator="containsText" text="ENABLED">
      <formula>NOT(ISERROR(SEARCH("ENABLED",K2058)))</formula>
    </cfRule>
  </conditionalFormatting>
  <conditionalFormatting sqref="J2075">
    <cfRule type="containsText" dxfId="522" priority="942" operator="containsText" text="DISABLED">
      <formula>NOT(ISERROR(SEARCH("DISABLED",J2075)))</formula>
    </cfRule>
    <cfRule type="containsText" dxfId="521" priority="943" operator="containsText" text="ENABLED">
      <formula>NOT(ISERROR(SEARCH("ENABLED",J2075)))</formula>
    </cfRule>
  </conditionalFormatting>
  <conditionalFormatting sqref="X2075">
    <cfRule type="notContainsBlanks" dxfId="520" priority="941">
      <formula>LEN(TRIM(X2075))&gt;0</formula>
    </cfRule>
  </conditionalFormatting>
  <conditionalFormatting sqref="K2075">
    <cfRule type="containsText" dxfId="519" priority="938" operator="containsText" text="DISABLED">
      <formula>NOT(ISERROR(SEARCH("DISABLED",K2075)))</formula>
    </cfRule>
    <cfRule type="containsText" dxfId="518" priority="939" operator="containsText" text="ENABLED">
      <formula>NOT(ISERROR(SEARCH("ENABLED",K2075)))</formula>
    </cfRule>
  </conditionalFormatting>
  <conditionalFormatting sqref="J2076">
    <cfRule type="containsText" dxfId="517" priority="936" operator="containsText" text="DISABLED">
      <formula>NOT(ISERROR(SEARCH("DISABLED",J2076)))</formula>
    </cfRule>
    <cfRule type="containsText" dxfId="516" priority="937" operator="containsText" text="ENABLED">
      <formula>NOT(ISERROR(SEARCH("ENABLED",J2076)))</formula>
    </cfRule>
  </conditionalFormatting>
  <conditionalFormatting sqref="X2076">
    <cfRule type="notContainsBlanks" dxfId="515" priority="935">
      <formula>LEN(TRIM(X2076))&gt;0</formula>
    </cfRule>
  </conditionalFormatting>
  <conditionalFormatting sqref="K2076">
    <cfRule type="containsText" dxfId="514" priority="932" operator="containsText" text="DISABLED">
      <formula>NOT(ISERROR(SEARCH("DISABLED",K2076)))</formula>
    </cfRule>
    <cfRule type="containsText" dxfId="513" priority="933" operator="containsText" text="ENABLED">
      <formula>NOT(ISERROR(SEARCH("ENABLED",K2076)))</formula>
    </cfRule>
  </conditionalFormatting>
  <conditionalFormatting sqref="AA2104:AA1048576">
    <cfRule type="cellIs" dxfId="512" priority="924" operator="greaterThan">
      <formula>0</formula>
    </cfRule>
  </conditionalFormatting>
  <conditionalFormatting sqref="AA2">
    <cfRule type="cellIs" dxfId="511" priority="923" operator="greaterThan">
      <formula>0</formula>
    </cfRule>
  </conditionalFormatting>
  <conditionalFormatting sqref="AA1822:AA1920 AA2102:AA1048576 AA1:AA1198 AA1813:AA1820 AA1809:AA1810 AA1440:AA1621 AA1200:AA1340 AA1685:AA1702 AA1922 AA1926 AA1924 AA1931:AA1936 AA1938:AA1953 AA1955:AA2081 AA1342:AA1432 AA1727 AA1729:AA1778 AA1704:AA1719 AA1434:AA1437 AA1723:AA1725 AA1623:AA1683 AA1780:AA1796 AA1798:AA1802">
    <cfRule type="notContainsText" dxfId="510" priority="922" operator="notContains" text="//">
      <formula>ISERROR(SEARCH("//",AA1))</formula>
    </cfRule>
  </conditionalFormatting>
  <conditionalFormatting sqref="Q2104:Q1048576">
    <cfRule type="cellIs" dxfId="509" priority="921" operator="greaterThan">
      <formula>0</formula>
    </cfRule>
  </conditionalFormatting>
  <conditionalFormatting sqref="Q2">
    <cfRule type="cellIs" dxfId="508" priority="920" operator="greaterThan">
      <formula>0</formula>
    </cfRule>
  </conditionalFormatting>
  <conditionalFormatting sqref="J1899:K1900">
    <cfRule type="containsText" dxfId="507" priority="909" operator="containsText" text="DISABLED">
      <formula>NOT(ISERROR(SEARCH("DISABLED",J1899)))</formula>
    </cfRule>
    <cfRule type="containsText" dxfId="506" priority="910" operator="containsText" text="ENABLED">
      <formula>NOT(ISERROR(SEARCH("ENABLED",J1899)))</formula>
    </cfRule>
  </conditionalFormatting>
  <conditionalFormatting sqref="X1899:X1900">
    <cfRule type="notContainsBlanks" dxfId="505" priority="908">
      <formula>LEN(TRIM(X1899))&gt;0</formula>
    </cfRule>
  </conditionalFormatting>
  <conditionalFormatting sqref="AA1899:AA1900">
    <cfRule type="notContainsText" dxfId="504" priority="906" operator="notContains" text="//">
      <formula>ISERROR(SEARCH("//",AA1899))</formula>
    </cfRule>
  </conditionalFormatting>
  <conditionalFormatting sqref="J1942">
    <cfRule type="containsText" dxfId="503" priority="904" operator="containsText" text="DISABLED">
      <formula>NOT(ISERROR(SEARCH("DISABLED",J1942)))</formula>
    </cfRule>
    <cfRule type="containsText" dxfId="502" priority="905" operator="containsText" text="ENABLED">
      <formula>NOT(ISERROR(SEARCH("ENABLED",J1942)))</formula>
    </cfRule>
  </conditionalFormatting>
  <conditionalFormatting sqref="X1942">
    <cfRule type="notContainsBlanks" dxfId="501" priority="903">
      <formula>LEN(TRIM(X1942))&gt;0</formula>
    </cfRule>
  </conditionalFormatting>
  <conditionalFormatting sqref="K1942">
    <cfRule type="containsText" dxfId="500" priority="900" operator="containsText" text="DISABLED">
      <formula>NOT(ISERROR(SEARCH("DISABLED",K1942)))</formula>
    </cfRule>
    <cfRule type="containsText" dxfId="499" priority="901" operator="containsText" text="ENABLED">
      <formula>NOT(ISERROR(SEARCH("ENABLED",K1942)))</formula>
    </cfRule>
  </conditionalFormatting>
  <conditionalFormatting sqref="AA1942">
    <cfRule type="notContainsText" dxfId="498" priority="899" operator="notContains" text="//">
      <formula>ISERROR(SEARCH("//",AA1942))</formula>
    </cfRule>
  </conditionalFormatting>
  <conditionalFormatting sqref="K1509">
    <cfRule type="containsText" dxfId="497" priority="888" operator="containsText" text="DISABLED">
      <formula>NOT(ISERROR(SEARCH("DISABLED",K1509)))</formula>
    </cfRule>
    <cfRule type="containsText" dxfId="496" priority="889" operator="containsText" text="ENABLED">
      <formula>NOT(ISERROR(SEARCH("ENABLED",K1509)))</formula>
    </cfRule>
  </conditionalFormatting>
  <conditionalFormatting sqref="X1509">
    <cfRule type="notContainsBlanks" dxfId="495" priority="887">
      <formula>LEN(TRIM(X1509))&gt;0</formula>
    </cfRule>
  </conditionalFormatting>
  <conditionalFormatting sqref="AA1509">
    <cfRule type="notContainsText" dxfId="494" priority="885" operator="notContains" text="//">
      <formula>ISERROR(SEARCH("//",AA1509))</formula>
    </cfRule>
  </conditionalFormatting>
  <conditionalFormatting sqref="K1493">
    <cfRule type="containsText" dxfId="493" priority="883" operator="containsText" text="DISABLED">
      <formula>NOT(ISERROR(SEARCH("DISABLED",K1493)))</formula>
    </cfRule>
    <cfRule type="containsText" dxfId="492" priority="884" operator="containsText" text="ENABLED">
      <formula>NOT(ISERROR(SEARCH("ENABLED",K1493)))</formula>
    </cfRule>
  </conditionalFormatting>
  <conditionalFormatting sqref="X1493">
    <cfRule type="notContainsBlanks" dxfId="491" priority="882">
      <formula>LEN(TRIM(X1493))&gt;0</formula>
    </cfRule>
  </conditionalFormatting>
  <conditionalFormatting sqref="AA1493">
    <cfRule type="notContainsText" dxfId="490" priority="880" operator="notContains" text="//">
      <formula>ISERROR(SEARCH("//",AA1493))</formula>
    </cfRule>
  </conditionalFormatting>
  <conditionalFormatting sqref="J43">
    <cfRule type="containsText" dxfId="489" priority="830" operator="containsText" text="DISABLED">
      <formula>NOT(ISERROR(SEARCH("DISABLED",J43)))</formula>
    </cfRule>
    <cfRule type="containsText" dxfId="488" priority="831" operator="containsText" text="ENABLED">
      <formula>NOT(ISERROR(SEARCH("ENABLED",J43)))</formula>
    </cfRule>
  </conditionalFormatting>
  <conditionalFormatting sqref="J61:J62">
    <cfRule type="containsText" dxfId="487" priority="828" operator="containsText" text="DISABLED">
      <formula>NOT(ISERROR(SEARCH("DISABLED",J61)))</formula>
    </cfRule>
    <cfRule type="containsText" dxfId="486" priority="829" operator="containsText" text="ENABLED">
      <formula>NOT(ISERROR(SEARCH("ENABLED",J61)))</formula>
    </cfRule>
  </conditionalFormatting>
  <conditionalFormatting sqref="J75">
    <cfRule type="containsText" dxfId="485" priority="826" operator="containsText" text="DISABLED">
      <formula>NOT(ISERROR(SEARCH("DISABLED",J75)))</formula>
    </cfRule>
    <cfRule type="containsText" dxfId="484" priority="827" operator="containsText" text="ENABLED">
      <formula>NOT(ISERROR(SEARCH("ENABLED",J75)))</formula>
    </cfRule>
  </conditionalFormatting>
  <conditionalFormatting sqref="J82">
    <cfRule type="containsText" dxfId="483" priority="824" operator="containsText" text="DISABLED">
      <formula>NOT(ISERROR(SEARCH("DISABLED",J82)))</formula>
    </cfRule>
    <cfRule type="containsText" dxfId="482" priority="825" operator="containsText" text="ENABLED">
      <formula>NOT(ISERROR(SEARCH("ENABLED",J82)))</formula>
    </cfRule>
  </conditionalFormatting>
  <conditionalFormatting sqref="J106">
    <cfRule type="containsText" dxfId="481" priority="822" operator="containsText" text="DISABLED">
      <formula>NOT(ISERROR(SEARCH("DISABLED",J106)))</formula>
    </cfRule>
    <cfRule type="containsText" dxfId="480" priority="823" operator="containsText" text="ENABLED">
      <formula>NOT(ISERROR(SEARCH("ENABLED",J106)))</formula>
    </cfRule>
  </conditionalFormatting>
  <conditionalFormatting sqref="J115:J119">
    <cfRule type="containsText" dxfId="479" priority="820" operator="containsText" text="DISABLED">
      <formula>NOT(ISERROR(SEARCH("DISABLED",J115)))</formula>
    </cfRule>
    <cfRule type="containsText" dxfId="478" priority="821" operator="containsText" text="ENABLED">
      <formula>NOT(ISERROR(SEARCH("ENABLED",J115)))</formula>
    </cfRule>
  </conditionalFormatting>
  <conditionalFormatting sqref="J400:J407">
    <cfRule type="containsText" dxfId="477" priority="818" operator="containsText" text="DISABLED">
      <formula>NOT(ISERROR(SEARCH("DISABLED",J400)))</formula>
    </cfRule>
    <cfRule type="containsText" dxfId="476" priority="819" operator="containsText" text="ENABLED">
      <formula>NOT(ISERROR(SEARCH("ENABLED",J400)))</formula>
    </cfRule>
  </conditionalFormatting>
  <conditionalFormatting sqref="J411:J416">
    <cfRule type="containsText" dxfId="475" priority="816" operator="containsText" text="DISABLED">
      <formula>NOT(ISERROR(SEARCH("DISABLED",J411)))</formula>
    </cfRule>
    <cfRule type="containsText" dxfId="474" priority="817" operator="containsText" text="ENABLED">
      <formula>NOT(ISERROR(SEARCH("ENABLED",J411)))</formula>
    </cfRule>
  </conditionalFormatting>
  <conditionalFormatting sqref="J440:J447">
    <cfRule type="containsText" dxfId="473" priority="814" operator="containsText" text="DISABLED">
      <formula>NOT(ISERROR(SEARCH("DISABLED",J440)))</formula>
    </cfRule>
    <cfRule type="containsText" dxfId="472" priority="815" operator="containsText" text="ENABLED">
      <formula>NOT(ISERROR(SEARCH("ENABLED",J440)))</formula>
    </cfRule>
  </conditionalFormatting>
  <conditionalFormatting sqref="J476:J480">
    <cfRule type="containsText" dxfId="471" priority="812" operator="containsText" text="DISABLED">
      <formula>NOT(ISERROR(SEARCH("DISABLED",J476)))</formula>
    </cfRule>
    <cfRule type="containsText" dxfId="470" priority="813" operator="containsText" text="ENABLED">
      <formula>NOT(ISERROR(SEARCH("ENABLED",J476)))</formula>
    </cfRule>
  </conditionalFormatting>
  <conditionalFormatting sqref="J484:J547">
    <cfRule type="containsText" dxfId="469" priority="810" operator="containsText" text="DISABLED">
      <formula>NOT(ISERROR(SEARCH("DISABLED",J484)))</formula>
    </cfRule>
    <cfRule type="containsText" dxfId="468" priority="811" operator="containsText" text="ENABLED">
      <formula>NOT(ISERROR(SEARCH("ENABLED",J484)))</formula>
    </cfRule>
  </conditionalFormatting>
  <conditionalFormatting sqref="J1330:J1340 J1342:J1345">
    <cfRule type="containsText" dxfId="467" priority="808" operator="containsText" text="DISABLED">
      <formula>NOT(ISERROR(SEARCH("DISABLED",J1330)))</formula>
    </cfRule>
    <cfRule type="containsText" dxfId="466" priority="809" operator="containsText" text="ENABLED">
      <formula>NOT(ISERROR(SEARCH("ENABLED",J1330)))</formula>
    </cfRule>
  </conditionalFormatting>
  <conditionalFormatting sqref="J1442:J1444">
    <cfRule type="containsText" dxfId="465" priority="806" operator="containsText" text="DISABLED">
      <formula>NOT(ISERROR(SEARCH("DISABLED",J1442)))</formula>
    </cfRule>
    <cfRule type="containsText" dxfId="464" priority="807" operator="containsText" text="ENABLED">
      <formula>NOT(ISERROR(SEARCH("ENABLED",J1442)))</formula>
    </cfRule>
  </conditionalFormatting>
  <conditionalFormatting sqref="J1452:J1468">
    <cfRule type="containsText" dxfId="463" priority="804" operator="containsText" text="DISABLED">
      <formula>NOT(ISERROR(SEARCH("DISABLED",J1452)))</formula>
    </cfRule>
    <cfRule type="containsText" dxfId="462" priority="805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461" priority="802" operator="containsText" text="DISABLED">
      <formula>NOT(ISERROR(SEARCH("DISABLED",J1485)))</formula>
    </cfRule>
    <cfRule type="containsText" dxfId="460" priority="803" operator="containsText" text="ENABLED">
      <formula>NOT(ISERROR(SEARCH("ENABLED",J1485)))</formula>
    </cfRule>
  </conditionalFormatting>
  <conditionalFormatting sqref="J1898">
    <cfRule type="containsText" dxfId="459" priority="800" operator="containsText" text="DISABLED">
      <formula>NOT(ISERROR(SEARCH("DISABLED",J1898)))</formula>
    </cfRule>
    <cfRule type="containsText" dxfId="458" priority="801" operator="containsText" text="ENABLED">
      <formula>NOT(ISERROR(SEARCH("ENABLED",J1898)))</formula>
    </cfRule>
  </conditionalFormatting>
  <conditionalFormatting sqref="J2024">
    <cfRule type="containsText" dxfId="457" priority="796" operator="containsText" text="DISABLED">
      <formula>NOT(ISERROR(SEARCH("DISABLED",J2024)))</formula>
    </cfRule>
    <cfRule type="containsText" dxfId="456" priority="797" operator="containsText" text="ENABLED">
      <formula>NOT(ISERROR(SEARCH("ENABLED",J2024)))</formula>
    </cfRule>
  </conditionalFormatting>
  <conditionalFormatting sqref="J2025">
    <cfRule type="containsText" dxfId="455" priority="794" operator="containsText" text="DISABLED">
      <formula>NOT(ISERROR(SEARCH("DISABLED",J2025)))</formula>
    </cfRule>
    <cfRule type="containsText" dxfId="454" priority="795" operator="containsText" text="ENABLED">
      <formula>NOT(ISERROR(SEARCH("ENABLED",J2025)))</formula>
    </cfRule>
  </conditionalFormatting>
  <conditionalFormatting sqref="J2070">
    <cfRule type="containsText" dxfId="453" priority="754" operator="containsText" text="DISABLED">
      <formula>NOT(ISERROR(SEARCH("DISABLED",J2070)))</formula>
    </cfRule>
    <cfRule type="containsText" dxfId="452" priority="755" operator="containsText" text="ENABLED">
      <formula>NOT(ISERROR(SEARCH("ENABLED",J2070)))</formula>
    </cfRule>
  </conditionalFormatting>
  <conditionalFormatting sqref="J2069">
    <cfRule type="containsText" dxfId="451" priority="752" operator="containsText" text="DISABLED">
      <formula>NOT(ISERROR(SEARCH("DISABLED",J2069)))</formula>
    </cfRule>
    <cfRule type="containsText" dxfId="450" priority="753" operator="containsText" text="ENABLED">
      <formula>NOT(ISERROR(SEARCH("ENABLED",J2069)))</formula>
    </cfRule>
  </conditionalFormatting>
  <conditionalFormatting sqref="J2068">
    <cfRule type="containsText" dxfId="449" priority="750" operator="containsText" text="DISABLED">
      <formula>NOT(ISERROR(SEARCH("DISABLED",J2068)))</formula>
    </cfRule>
    <cfRule type="containsText" dxfId="448" priority="751" operator="containsText" text="ENABLED">
      <formula>NOT(ISERROR(SEARCH("ENABLED",J2068)))</formula>
    </cfRule>
  </conditionalFormatting>
  <conditionalFormatting sqref="J2067">
    <cfRule type="containsText" dxfId="447" priority="748" operator="containsText" text="DISABLED">
      <formula>NOT(ISERROR(SEARCH("DISABLED",J2067)))</formula>
    </cfRule>
    <cfRule type="containsText" dxfId="446" priority="749" operator="containsText" text="ENABLED">
      <formula>NOT(ISERROR(SEARCH("ENABLED",J2067)))</formula>
    </cfRule>
  </conditionalFormatting>
  <conditionalFormatting sqref="J2066">
    <cfRule type="containsText" dxfId="445" priority="746" operator="containsText" text="DISABLED">
      <formula>NOT(ISERROR(SEARCH("DISABLED",J2066)))</formula>
    </cfRule>
    <cfRule type="containsText" dxfId="444" priority="747" operator="containsText" text="ENABLED">
      <formula>NOT(ISERROR(SEARCH("ENABLED",J2066)))</formula>
    </cfRule>
  </conditionalFormatting>
  <conditionalFormatting sqref="J2065">
    <cfRule type="containsText" dxfId="443" priority="744" operator="containsText" text="DISABLED">
      <formula>NOT(ISERROR(SEARCH("DISABLED",J2065)))</formula>
    </cfRule>
    <cfRule type="containsText" dxfId="442" priority="745" operator="containsText" text="ENABLED">
      <formula>NOT(ISERROR(SEARCH("ENABLED",J2065)))</formula>
    </cfRule>
  </conditionalFormatting>
  <conditionalFormatting sqref="J2064">
    <cfRule type="containsText" dxfId="441" priority="742" operator="containsText" text="DISABLED">
      <formula>NOT(ISERROR(SEARCH("DISABLED",J2064)))</formula>
    </cfRule>
    <cfRule type="containsText" dxfId="440" priority="743" operator="containsText" text="ENABLED">
      <formula>NOT(ISERROR(SEARCH("ENABLED",J2064)))</formula>
    </cfRule>
  </conditionalFormatting>
  <conditionalFormatting sqref="J2063">
    <cfRule type="containsText" dxfId="439" priority="740" operator="containsText" text="DISABLED">
      <formula>NOT(ISERROR(SEARCH("DISABLED",J2063)))</formula>
    </cfRule>
    <cfRule type="containsText" dxfId="438" priority="741" operator="containsText" text="ENABLED">
      <formula>NOT(ISERROR(SEARCH("ENABLED",J2063)))</formula>
    </cfRule>
  </conditionalFormatting>
  <conditionalFormatting sqref="J2062">
    <cfRule type="containsText" dxfId="437" priority="738" operator="containsText" text="DISABLED">
      <formula>NOT(ISERROR(SEARCH("DISABLED",J2062)))</formula>
    </cfRule>
    <cfRule type="containsText" dxfId="436" priority="739" operator="containsText" text="ENABLED">
      <formula>NOT(ISERROR(SEARCH("ENABLED",J2062)))</formula>
    </cfRule>
  </conditionalFormatting>
  <conditionalFormatting sqref="J2061">
    <cfRule type="containsText" dxfId="435" priority="736" operator="containsText" text="DISABLED">
      <formula>NOT(ISERROR(SEARCH("DISABLED",J2061)))</formula>
    </cfRule>
    <cfRule type="containsText" dxfId="434" priority="737" operator="containsText" text="ENABLED">
      <formula>NOT(ISERROR(SEARCH("ENABLED",J2061)))</formula>
    </cfRule>
  </conditionalFormatting>
  <conditionalFormatting sqref="J2060">
    <cfRule type="containsText" dxfId="433" priority="734" operator="containsText" text="DISABLED">
      <formula>NOT(ISERROR(SEARCH("DISABLED",J2060)))</formula>
    </cfRule>
    <cfRule type="containsText" dxfId="432" priority="735" operator="containsText" text="ENABLED">
      <formula>NOT(ISERROR(SEARCH("ENABLED",J2060)))</formula>
    </cfRule>
  </conditionalFormatting>
  <conditionalFormatting sqref="J2059">
    <cfRule type="containsText" dxfId="431" priority="732" operator="containsText" text="DISABLED">
      <formula>NOT(ISERROR(SEARCH("DISABLED",J2059)))</formula>
    </cfRule>
    <cfRule type="containsText" dxfId="430" priority="733" operator="containsText" text="ENABLED">
      <formula>NOT(ISERROR(SEARCH("ENABLED",J2059)))</formula>
    </cfRule>
  </conditionalFormatting>
  <conditionalFormatting sqref="J2046:J2058">
    <cfRule type="containsText" dxfId="429" priority="728" operator="containsText" text="DISABLED">
      <formula>NOT(ISERROR(SEARCH("DISABLED",J2046)))</formula>
    </cfRule>
    <cfRule type="containsText" dxfId="428" priority="729" operator="containsText" text="ENABLED">
      <formula>NOT(ISERROR(SEARCH("ENABLED",J2046)))</formula>
    </cfRule>
  </conditionalFormatting>
  <conditionalFormatting sqref="J2044">
    <cfRule type="containsText" dxfId="427" priority="726" operator="containsText" text="DISABLED">
      <formula>NOT(ISERROR(SEARCH("DISABLED",J2044)))</formula>
    </cfRule>
    <cfRule type="containsText" dxfId="426" priority="727" operator="containsText" text="ENABLED">
      <formula>NOT(ISERROR(SEARCH("ENABLED",J2044)))</formula>
    </cfRule>
  </conditionalFormatting>
  <conditionalFormatting sqref="J2045">
    <cfRule type="containsText" dxfId="425" priority="724" operator="containsText" text="DISABLED">
      <formula>NOT(ISERROR(SEARCH("DISABLED",J2045)))</formula>
    </cfRule>
    <cfRule type="containsText" dxfId="424" priority="725" operator="containsText" text="ENABLED">
      <formula>NOT(ISERROR(SEARCH("ENABLED",J2045)))</formula>
    </cfRule>
  </conditionalFormatting>
  <conditionalFormatting sqref="X2077">
    <cfRule type="notContainsBlanks" dxfId="423" priority="697">
      <formula>LEN(TRIM(X2077))&gt;0</formula>
    </cfRule>
  </conditionalFormatting>
  <conditionalFormatting sqref="K2077">
    <cfRule type="containsText" dxfId="422" priority="694" operator="containsText" text="DISABLED">
      <formula>NOT(ISERROR(SEARCH("DISABLED",K2077)))</formula>
    </cfRule>
    <cfRule type="containsText" dxfId="421" priority="695" operator="containsText" text="ENABLED">
      <formula>NOT(ISERROR(SEARCH("ENABLED",K2077)))</formula>
    </cfRule>
  </conditionalFormatting>
  <conditionalFormatting sqref="AA2077">
    <cfRule type="notContainsText" dxfId="420" priority="693" operator="notContains" text="//">
      <formula>ISERROR(SEARCH("//",AA2077))</formula>
    </cfRule>
  </conditionalFormatting>
  <conditionalFormatting sqref="J2077">
    <cfRule type="containsText" dxfId="419" priority="691" operator="containsText" text="DISABLED">
      <formula>NOT(ISERROR(SEARCH("DISABLED",J2077)))</formula>
    </cfRule>
    <cfRule type="containsText" dxfId="418" priority="692" operator="containsText" text="ENABLED">
      <formula>NOT(ISERROR(SEARCH("ENABLED",J2077)))</formula>
    </cfRule>
  </conditionalFormatting>
  <conditionalFormatting sqref="X2078:X2079">
    <cfRule type="notContainsBlanks" dxfId="417" priority="690">
      <formula>LEN(TRIM(X2078))&gt;0</formula>
    </cfRule>
  </conditionalFormatting>
  <conditionalFormatting sqref="K2078:K2079">
    <cfRule type="containsText" dxfId="416" priority="687" operator="containsText" text="DISABLED">
      <formula>NOT(ISERROR(SEARCH("DISABLED",K2078)))</formula>
    </cfRule>
    <cfRule type="containsText" dxfId="415" priority="688" operator="containsText" text="ENABLED">
      <formula>NOT(ISERROR(SEARCH("ENABLED",K2078)))</formula>
    </cfRule>
  </conditionalFormatting>
  <conditionalFormatting sqref="AA2078:AA2079">
    <cfRule type="notContainsText" dxfId="414" priority="686" operator="notContains" text="//">
      <formula>ISERROR(SEARCH("//",AA2078))</formula>
    </cfRule>
  </conditionalFormatting>
  <conditionalFormatting sqref="J2078:J2079">
    <cfRule type="containsText" dxfId="413" priority="684" operator="containsText" text="DISABLED">
      <formula>NOT(ISERROR(SEARCH("DISABLED",J2078)))</formula>
    </cfRule>
    <cfRule type="containsText" dxfId="412" priority="685" operator="containsText" text="ENABLED">
      <formula>NOT(ISERROR(SEARCH("ENABLED",J2078)))</formula>
    </cfRule>
  </conditionalFormatting>
  <conditionalFormatting sqref="X2080">
    <cfRule type="notContainsBlanks" dxfId="411" priority="678">
      <formula>LEN(TRIM(X2080))&gt;0</formula>
    </cfRule>
  </conditionalFormatting>
  <conditionalFormatting sqref="K2080">
    <cfRule type="containsText" dxfId="410" priority="675" operator="containsText" text="DISABLED">
      <formula>NOT(ISERROR(SEARCH("DISABLED",K2080)))</formula>
    </cfRule>
    <cfRule type="containsText" dxfId="409" priority="676" operator="containsText" text="ENABLED">
      <formula>NOT(ISERROR(SEARCH("ENABLED",K2080)))</formula>
    </cfRule>
  </conditionalFormatting>
  <conditionalFormatting sqref="AA2080">
    <cfRule type="notContainsText" dxfId="408" priority="674" operator="notContains" text="//">
      <formula>ISERROR(SEARCH("//",AA2080))</formula>
    </cfRule>
  </conditionalFormatting>
  <conditionalFormatting sqref="J2080">
    <cfRule type="containsText" dxfId="407" priority="672" operator="containsText" text="DISABLED">
      <formula>NOT(ISERROR(SEARCH("DISABLED",J2080)))</formula>
    </cfRule>
    <cfRule type="containsText" dxfId="406" priority="673" operator="containsText" text="ENABLED">
      <formula>NOT(ISERROR(SEARCH("ENABLED",J2080)))</formula>
    </cfRule>
  </conditionalFormatting>
  <conditionalFormatting sqref="X1431">
    <cfRule type="notContainsBlanks" dxfId="405" priority="670">
      <formula>LEN(TRIM(X1431))&gt;0</formula>
    </cfRule>
  </conditionalFormatting>
  <conditionalFormatting sqref="J1431">
    <cfRule type="containsText" dxfId="404" priority="668" operator="containsText" text="DISABLED">
      <formula>NOT(ISERROR(SEARCH("DISABLED",J1431)))</formula>
    </cfRule>
    <cfRule type="containsText" dxfId="403" priority="669" operator="containsText" text="ENABLED">
      <formula>NOT(ISERROR(SEARCH("ENABLED",J1431)))</formula>
    </cfRule>
  </conditionalFormatting>
  <conditionalFormatting sqref="X1431">
    <cfRule type="notContainsBlanks" dxfId="402" priority="667">
      <formula>LEN(TRIM(X1431))&gt;0</formula>
    </cfRule>
  </conditionalFormatting>
  <conditionalFormatting sqref="K1431">
    <cfRule type="containsText" dxfId="401" priority="664" operator="containsText" text="DISABLED">
      <formula>NOT(ISERROR(SEARCH("DISABLED",K1431)))</formula>
    </cfRule>
    <cfRule type="containsText" dxfId="400" priority="665" operator="containsText" text="ENABLED">
      <formula>NOT(ISERROR(SEARCH("ENABLED",K1431)))</formula>
    </cfRule>
  </conditionalFormatting>
  <conditionalFormatting sqref="AA1431">
    <cfRule type="notContainsText" dxfId="399" priority="663" operator="notContains" text="//">
      <formula>ISERROR(SEARCH("//",AA1431))</formula>
    </cfRule>
  </conditionalFormatting>
  <conditionalFormatting sqref="K2081">
    <cfRule type="containsText" dxfId="398" priority="661" operator="containsText" text="DISABLED">
      <formula>NOT(ISERROR(SEARCH("DISABLED",K2081)))</formula>
    </cfRule>
    <cfRule type="containsText" dxfId="397" priority="662" operator="containsText" text="ENABLED">
      <formula>NOT(ISERROR(SEARCH("ENABLED",K2081)))</formula>
    </cfRule>
  </conditionalFormatting>
  <conditionalFormatting sqref="X2081">
    <cfRule type="notContainsBlanks" dxfId="396" priority="660">
      <formula>LEN(TRIM(X2081))&gt;0</formula>
    </cfRule>
  </conditionalFormatting>
  <conditionalFormatting sqref="AA2081">
    <cfRule type="notContainsText" dxfId="395" priority="658" operator="notContains" text="//">
      <formula>ISERROR(SEARCH("//",AA2081))</formula>
    </cfRule>
  </conditionalFormatting>
  <conditionalFormatting sqref="J2081">
    <cfRule type="containsText" dxfId="394" priority="656" operator="containsText" text="DISABLED">
      <formula>NOT(ISERROR(SEARCH("DISABLED",J2081)))</formula>
    </cfRule>
    <cfRule type="containsText" dxfId="393" priority="657" operator="containsText" text="ENABLED">
      <formula>NOT(ISERROR(SEARCH("ENABLED",J2081)))</formula>
    </cfRule>
  </conditionalFormatting>
  <conditionalFormatting sqref="K1796">
    <cfRule type="containsText" dxfId="392" priority="647" operator="containsText" text="DISABLED">
      <formula>NOT(ISERROR(SEARCH("DISABLED",K1796)))</formula>
    </cfRule>
    <cfRule type="containsText" dxfId="391" priority="648" operator="containsText" text="ENABLED">
      <formula>NOT(ISERROR(SEARCH("ENABLED",K1796)))</formula>
    </cfRule>
  </conditionalFormatting>
  <conditionalFormatting sqref="J1796">
    <cfRule type="containsText" dxfId="390" priority="644" operator="containsText" text="DISABLED">
      <formula>NOT(ISERROR(SEARCH("DISABLED",J1796)))</formula>
    </cfRule>
    <cfRule type="containsText" dxfId="389" priority="645" operator="containsText" text="ENABLED">
      <formula>NOT(ISERROR(SEARCH("ENABLED",J1796)))</formula>
    </cfRule>
  </conditionalFormatting>
  <conditionalFormatting sqref="X1796">
    <cfRule type="notContainsBlanks" dxfId="388" priority="650">
      <formula>LEN(TRIM(X1796))&gt;0</formula>
    </cfRule>
  </conditionalFormatting>
  <conditionalFormatting sqref="AA1796">
    <cfRule type="notContainsText" dxfId="387" priority="649" operator="notContains" text="//">
      <formula>ISERROR(SEARCH("//",AA1796))</formula>
    </cfRule>
  </conditionalFormatting>
  <conditionalFormatting sqref="J1809:J1810">
    <cfRule type="containsText" dxfId="386" priority="635" operator="containsText" text="DISABLED">
      <formula>NOT(ISERROR(SEARCH("DISABLED",J1809)))</formula>
    </cfRule>
    <cfRule type="containsText" dxfId="385" priority="636" operator="containsText" text="ENABLED">
      <formula>NOT(ISERROR(SEARCH("ENABLED",J1809)))</formula>
    </cfRule>
  </conditionalFormatting>
  <conditionalFormatting sqref="X1809:X1810 X1798:X1802">
    <cfRule type="notContainsBlanks" dxfId="384" priority="634">
      <formula>LEN(TRIM(X1798))&gt;0</formula>
    </cfRule>
  </conditionalFormatting>
  <conditionalFormatting sqref="K1809:K1810">
    <cfRule type="containsText" dxfId="383" priority="631" operator="containsText" text="DISABLED">
      <formula>NOT(ISERROR(SEARCH("DISABLED",K1809)))</formula>
    </cfRule>
    <cfRule type="containsText" dxfId="382" priority="632" operator="containsText" text="ENABLED">
      <formula>NOT(ISERROR(SEARCH("ENABLED",K1809)))</formula>
    </cfRule>
  </conditionalFormatting>
  <conditionalFormatting sqref="AA1809:AA1810 AA1798:AA1802">
    <cfRule type="notContainsText" dxfId="381" priority="630" operator="notContains" text="//">
      <formula>ISERROR(SEARCH("//",AA1798))</formula>
    </cfRule>
  </conditionalFormatting>
  <conditionalFormatting sqref="J215">
    <cfRule type="containsText" dxfId="380" priority="628" operator="containsText" text="DISABLED">
      <formula>NOT(ISERROR(SEARCH("DISABLED",J215)))</formula>
    </cfRule>
    <cfRule type="containsText" dxfId="379" priority="629" operator="containsText" text="ENABLED">
      <formula>NOT(ISERROR(SEARCH("ENABLED",J215)))</formula>
    </cfRule>
  </conditionalFormatting>
  <conditionalFormatting sqref="K215">
    <cfRule type="containsText" dxfId="378" priority="626" operator="containsText" text="DISABLED">
      <formula>NOT(ISERROR(SEARCH("DISABLED",K215)))</formula>
    </cfRule>
    <cfRule type="containsText" dxfId="377" priority="627" operator="containsText" text="ENABLED">
      <formula>NOT(ISERROR(SEARCH("ENABLED",K215)))</formula>
    </cfRule>
  </conditionalFormatting>
  <conditionalFormatting sqref="J1796 J1798">
    <cfRule type="containsText" dxfId="376" priority="624" operator="containsText" text="DISABLED">
      <formula>NOT(ISERROR(SEARCH("DISABLED",J1796)))</formula>
    </cfRule>
    <cfRule type="containsText" dxfId="375" priority="625" operator="containsText" text="ENABLED">
      <formula>NOT(ISERROR(SEARCH("ENABLED",J1796)))</formula>
    </cfRule>
  </conditionalFormatting>
  <conditionalFormatting sqref="K1796 K1798">
    <cfRule type="containsText" dxfId="374" priority="622" operator="containsText" text="DISABLED">
      <formula>NOT(ISERROR(SEARCH("DISABLED",K1796)))</formula>
    </cfRule>
    <cfRule type="containsText" dxfId="373" priority="623" operator="containsText" text="ENABLED">
      <formula>NOT(ISERROR(SEARCH("ENABLED",K1796)))</formula>
    </cfRule>
  </conditionalFormatting>
  <conditionalFormatting sqref="J1832:K1834 J1861:K1861 J1868:K1870">
    <cfRule type="containsText" dxfId="372" priority="620" operator="containsText" text="DISABLED">
      <formula>NOT(ISERROR(SEARCH("DISABLED",J1832)))</formula>
    </cfRule>
    <cfRule type="containsText" dxfId="371" priority="621" operator="containsText" text="ENABLED">
      <formula>NOT(ISERROR(SEARCH("ENABLED",J1832)))</formula>
    </cfRule>
  </conditionalFormatting>
  <conditionalFormatting sqref="K1587">
    <cfRule type="containsText" dxfId="370" priority="615" operator="containsText" text="DISABLED">
      <formula>NOT(ISERROR(SEARCH("DISABLED",K1587)))</formula>
    </cfRule>
    <cfRule type="containsText" dxfId="369" priority="616" operator="containsText" text="ENABLED">
      <formula>NOT(ISERROR(SEARCH("ENABLED",K1587)))</formula>
    </cfRule>
  </conditionalFormatting>
  <conditionalFormatting sqref="J1587">
    <cfRule type="containsText" dxfId="368" priority="618" operator="containsText" text="DISABLED">
      <formula>NOT(ISERROR(SEARCH("DISABLED",J1587)))</formula>
    </cfRule>
    <cfRule type="containsText" dxfId="367" priority="619" operator="containsText" text="ENABLED">
      <formula>NOT(ISERROR(SEARCH("ENABLED",J1587)))</formula>
    </cfRule>
  </conditionalFormatting>
  <conditionalFormatting sqref="X1587">
    <cfRule type="notContainsBlanks" dxfId="366" priority="617">
      <formula>LEN(TRIM(X1587))&gt;0</formula>
    </cfRule>
  </conditionalFormatting>
  <conditionalFormatting sqref="AA1587">
    <cfRule type="notContainsText" dxfId="365" priority="614" operator="notContains" text="//">
      <formula>ISERROR(SEARCH("//",AA1587))</formula>
    </cfRule>
  </conditionalFormatting>
  <conditionalFormatting sqref="J1896:K1896">
    <cfRule type="containsText" dxfId="364" priority="600" operator="containsText" text="DISABLED">
      <formula>NOT(ISERROR(SEARCH("DISABLED",J1896)))</formula>
    </cfRule>
    <cfRule type="containsText" dxfId="363" priority="601" operator="containsText" text="ENABLED">
      <formula>NOT(ISERROR(SEARCH("ENABLED",J1896)))</formula>
    </cfRule>
  </conditionalFormatting>
  <conditionalFormatting sqref="X1896">
    <cfRule type="notContainsBlanks" dxfId="362" priority="599">
      <formula>LEN(TRIM(X1896))&gt;0</formula>
    </cfRule>
  </conditionalFormatting>
  <conditionalFormatting sqref="AA1896">
    <cfRule type="notContainsText" dxfId="361" priority="598" operator="notContains" text="//">
      <formula>ISERROR(SEARCH("//",AA1896))</formula>
    </cfRule>
  </conditionalFormatting>
  <conditionalFormatting sqref="J1835:J1849">
    <cfRule type="containsText" dxfId="360" priority="526" operator="containsText" text="DISABLED">
      <formula>NOT(ISERROR(SEARCH("DISABLED",J1835)))</formula>
    </cfRule>
    <cfRule type="containsText" dxfId="359" priority="527" operator="containsText" text="ENABLED">
      <formula>NOT(ISERROR(SEARCH("ENABLED",J1835)))</formula>
    </cfRule>
  </conditionalFormatting>
  <conditionalFormatting sqref="X1835:X1849">
    <cfRule type="notContainsBlanks" dxfId="358" priority="525">
      <formula>LEN(TRIM(X1835))&gt;0</formula>
    </cfRule>
  </conditionalFormatting>
  <conditionalFormatting sqref="K1835:K1849">
    <cfRule type="containsText" dxfId="357" priority="523" operator="containsText" text="DISABLED">
      <formula>NOT(ISERROR(SEARCH("DISABLED",K1835)))</formula>
    </cfRule>
    <cfRule type="containsText" dxfId="356" priority="524" operator="containsText" text="ENABLED">
      <formula>NOT(ISERROR(SEARCH("ENABLED",K1835)))</formula>
    </cfRule>
  </conditionalFormatting>
  <conditionalFormatting sqref="AA1835:AA1849">
    <cfRule type="notContainsText" dxfId="355" priority="522" operator="notContains" text="//">
      <formula>ISERROR(SEARCH("//",AA1835))</formula>
    </cfRule>
  </conditionalFormatting>
  <conditionalFormatting sqref="J1851:J1853">
    <cfRule type="containsText" dxfId="354" priority="520" operator="containsText" text="DISABLED">
      <formula>NOT(ISERROR(SEARCH("DISABLED",J1851)))</formula>
    </cfRule>
    <cfRule type="containsText" dxfId="353" priority="521" operator="containsText" text="ENABLED">
      <formula>NOT(ISERROR(SEARCH("ENABLED",J1851)))</formula>
    </cfRule>
  </conditionalFormatting>
  <conditionalFormatting sqref="X1851:X1853">
    <cfRule type="notContainsBlanks" dxfId="352" priority="519">
      <formula>LEN(TRIM(X1851))&gt;0</formula>
    </cfRule>
  </conditionalFormatting>
  <conditionalFormatting sqref="K1851:K1853">
    <cfRule type="containsText" dxfId="351" priority="517" operator="containsText" text="DISABLED">
      <formula>NOT(ISERROR(SEARCH("DISABLED",K1851)))</formula>
    </cfRule>
    <cfRule type="containsText" dxfId="350" priority="518" operator="containsText" text="ENABLED">
      <formula>NOT(ISERROR(SEARCH("ENABLED",K1851)))</formula>
    </cfRule>
  </conditionalFormatting>
  <conditionalFormatting sqref="AA1851:AA1853">
    <cfRule type="notContainsText" dxfId="349" priority="516" operator="notContains" text="//">
      <formula>ISERROR(SEARCH("//",AA1851))</formula>
    </cfRule>
  </conditionalFormatting>
  <conditionalFormatting sqref="J1853:J1861">
    <cfRule type="containsText" dxfId="348" priority="514" operator="containsText" text="DISABLED">
      <formula>NOT(ISERROR(SEARCH("DISABLED",J1853)))</formula>
    </cfRule>
    <cfRule type="containsText" dxfId="347" priority="515" operator="containsText" text="ENABLED">
      <formula>NOT(ISERROR(SEARCH("ENABLED",J1853)))</formula>
    </cfRule>
  </conditionalFormatting>
  <conditionalFormatting sqref="X1853:X1861">
    <cfRule type="notContainsBlanks" dxfId="346" priority="513">
      <formula>LEN(TRIM(X1853))&gt;0</formula>
    </cfRule>
  </conditionalFormatting>
  <conditionalFormatting sqref="K1853:K1861">
    <cfRule type="containsText" dxfId="345" priority="511" operator="containsText" text="DISABLED">
      <formula>NOT(ISERROR(SEARCH("DISABLED",K1853)))</formula>
    </cfRule>
    <cfRule type="containsText" dxfId="344" priority="512" operator="containsText" text="ENABLED">
      <formula>NOT(ISERROR(SEARCH("ENABLED",K1853)))</formula>
    </cfRule>
  </conditionalFormatting>
  <conditionalFormatting sqref="AA1853:AA1861">
    <cfRule type="notContainsText" dxfId="343" priority="510" operator="notContains" text="//">
      <formula>ISERROR(SEARCH("//",AA1853))</formula>
    </cfRule>
  </conditionalFormatting>
  <conditionalFormatting sqref="J1850:K1850">
    <cfRule type="containsText" dxfId="342" priority="508" operator="containsText" text="DISABLED">
      <formula>NOT(ISERROR(SEARCH("DISABLED",J1850)))</formula>
    </cfRule>
    <cfRule type="containsText" dxfId="341" priority="509" operator="containsText" text="ENABLED">
      <formula>NOT(ISERROR(SEARCH("ENABLED",J1850)))</formula>
    </cfRule>
  </conditionalFormatting>
  <conditionalFormatting sqref="X1850">
    <cfRule type="notContainsBlanks" dxfId="340" priority="507">
      <formula>LEN(TRIM(X1850))&gt;0</formula>
    </cfRule>
  </conditionalFormatting>
  <conditionalFormatting sqref="AA1850">
    <cfRule type="notContainsText" dxfId="339" priority="506" operator="notContains" text="//">
      <formula>ISERROR(SEARCH("//",AA1850))</formula>
    </cfRule>
  </conditionalFormatting>
  <conditionalFormatting sqref="J1864">
    <cfRule type="containsText" dxfId="338" priority="504" operator="containsText" text="DISABLED">
      <formula>NOT(ISERROR(SEARCH("DISABLED",J1864)))</formula>
    </cfRule>
    <cfRule type="containsText" dxfId="337" priority="505" operator="containsText" text="ENABLED">
      <formula>NOT(ISERROR(SEARCH("ENABLED",J1864)))</formula>
    </cfRule>
  </conditionalFormatting>
  <conditionalFormatting sqref="X1864">
    <cfRule type="notContainsBlanks" dxfId="336" priority="503">
      <formula>LEN(TRIM(X1864))&gt;0</formula>
    </cfRule>
  </conditionalFormatting>
  <conditionalFormatting sqref="K1864">
    <cfRule type="containsText" dxfId="335" priority="501" operator="containsText" text="DISABLED">
      <formula>NOT(ISERROR(SEARCH("DISABLED",K1864)))</formula>
    </cfRule>
    <cfRule type="containsText" dxfId="334" priority="502" operator="containsText" text="ENABLED">
      <formula>NOT(ISERROR(SEARCH("ENABLED",K1864)))</formula>
    </cfRule>
  </conditionalFormatting>
  <conditionalFormatting sqref="AA1864">
    <cfRule type="notContainsText" dxfId="333" priority="500" operator="notContains" text="//">
      <formula>ISERROR(SEARCH("//",AA1864))</formula>
    </cfRule>
  </conditionalFormatting>
  <conditionalFormatting sqref="X1862">
    <cfRule type="notContainsBlanks" dxfId="332" priority="497">
      <formula>LEN(TRIM(X1862))&gt;0</formula>
    </cfRule>
  </conditionalFormatting>
  <conditionalFormatting sqref="J1862:K1862">
    <cfRule type="containsText" dxfId="331" priority="498" operator="containsText" text="DISABLED">
      <formula>NOT(ISERROR(SEARCH("DISABLED",J1862)))</formula>
    </cfRule>
    <cfRule type="containsText" dxfId="330" priority="499" operator="containsText" text="ENABLED">
      <formula>NOT(ISERROR(SEARCH("ENABLED",J1862)))</formula>
    </cfRule>
  </conditionalFormatting>
  <conditionalFormatting sqref="AA1862">
    <cfRule type="notContainsText" dxfId="329" priority="496" operator="notContains" text="//">
      <formula>ISERROR(SEARCH("//",AA1862))</formula>
    </cfRule>
  </conditionalFormatting>
  <conditionalFormatting sqref="J1863:K1863">
    <cfRule type="containsText" dxfId="328" priority="494" operator="containsText" text="DISABLED">
      <formula>NOT(ISERROR(SEARCH("DISABLED",J1863)))</formula>
    </cfRule>
    <cfRule type="containsText" dxfId="327" priority="495" operator="containsText" text="ENABLED">
      <formula>NOT(ISERROR(SEARCH("ENABLED",J1863)))</formula>
    </cfRule>
  </conditionalFormatting>
  <conditionalFormatting sqref="X1863">
    <cfRule type="notContainsBlanks" dxfId="326" priority="493">
      <formula>LEN(TRIM(X1863))&gt;0</formula>
    </cfRule>
  </conditionalFormatting>
  <conditionalFormatting sqref="AA1863">
    <cfRule type="notContainsText" dxfId="325" priority="492" operator="notContains" text="//">
      <formula>ISERROR(SEARCH("//",AA1863))</formula>
    </cfRule>
  </conditionalFormatting>
  <conditionalFormatting sqref="J1863:K1863">
    <cfRule type="containsText" dxfId="324" priority="490" operator="containsText" text="DISABLED">
      <formula>NOT(ISERROR(SEARCH("DISABLED",J1863)))</formula>
    </cfRule>
    <cfRule type="containsText" dxfId="323" priority="491" operator="containsText" text="ENABLED">
      <formula>NOT(ISERROR(SEARCH("ENABLED",J1863)))</formula>
    </cfRule>
  </conditionalFormatting>
  <conditionalFormatting sqref="X1863">
    <cfRule type="notContainsBlanks" dxfId="322" priority="489">
      <formula>LEN(TRIM(X1863))&gt;0</formula>
    </cfRule>
  </conditionalFormatting>
  <conditionalFormatting sqref="AA1863">
    <cfRule type="notContainsText" dxfId="321" priority="488" operator="notContains" text="//">
      <formula>ISERROR(SEARCH("//",AA1863))</formula>
    </cfRule>
  </conditionalFormatting>
  <conditionalFormatting sqref="J1864:K1864">
    <cfRule type="containsText" dxfId="320" priority="486" operator="containsText" text="DISABLED">
      <formula>NOT(ISERROR(SEARCH("DISABLED",J1864)))</formula>
    </cfRule>
    <cfRule type="containsText" dxfId="319" priority="487" operator="containsText" text="ENABLED">
      <formula>NOT(ISERROR(SEARCH("ENABLED",J1864)))</formula>
    </cfRule>
  </conditionalFormatting>
  <conditionalFormatting sqref="X1864">
    <cfRule type="notContainsBlanks" dxfId="318" priority="485">
      <formula>LEN(TRIM(X1864))&gt;0</formula>
    </cfRule>
  </conditionalFormatting>
  <conditionalFormatting sqref="AA1864">
    <cfRule type="notContainsText" dxfId="317" priority="484" operator="notContains" text="//">
      <formula>ISERROR(SEARCH("//",AA1864))</formula>
    </cfRule>
  </conditionalFormatting>
  <conditionalFormatting sqref="J1866:K1866">
    <cfRule type="containsText" dxfId="316" priority="482" operator="containsText" text="DISABLED">
      <formula>NOT(ISERROR(SEARCH("DISABLED",J1866)))</formula>
    </cfRule>
    <cfRule type="containsText" dxfId="315" priority="483" operator="containsText" text="ENABLED">
      <formula>NOT(ISERROR(SEARCH("ENABLED",J1866)))</formula>
    </cfRule>
  </conditionalFormatting>
  <conditionalFormatting sqref="X1866">
    <cfRule type="notContainsBlanks" dxfId="314" priority="481">
      <formula>LEN(TRIM(X1866))&gt;0</formula>
    </cfRule>
  </conditionalFormatting>
  <conditionalFormatting sqref="AA1866">
    <cfRule type="notContainsText" dxfId="313" priority="480" operator="notContains" text="//">
      <formula>ISERROR(SEARCH("//",AA1866))</formula>
    </cfRule>
  </conditionalFormatting>
  <conditionalFormatting sqref="K1865">
    <cfRule type="containsText" dxfId="312" priority="478" operator="containsText" text="DISABLED">
      <formula>NOT(ISERROR(SEARCH("DISABLED",K1865)))</formula>
    </cfRule>
    <cfRule type="containsText" dxfId="311" priority="479" operator="containsText" text="ENABLED">
      <formula>NOT(ISERROR(SEARCH("ENABLED",K1865)))</formula>
    </cfRule>
  </conditionalFormatting>
  <conditionalFormatting sqref="X1865">
    <cfRule type="notContainsBlanks" dxfId="310" priority="477">
      <formula>LEN(TRIM(X1865))&gt;0</formula>
    </cfRule>
  </conditionalFormatting>
  <conditionalFormatting sqref="AA1865">
    <cfRule type="notContainsText" dxfId="309" priority="476" operator="notContains" text="//">
      <formula>ISERROR(SEARCH("//",AA1865))</formula>
    </cfRule>
  </conditionalFormatting>
  <conditionalFormatting sqref="J1865">
    <cfRule type="containsText" dxfId="308" priority="474" operator="containsText" text="DISABLED">
      <formula>NOT(ISERROR(SEARCH("DISABLED",J1865)))</formula>
    </cfRule>
    <cfRule type="containsText" dxfId="307" priority="475" operator="containsText" text="ENABLED">
      <formula>NOT(ISERROR(SEARCH("ENABLED",J1865)))</formula>
    </cfRule>
  </conditionalFormatting>
  <conditionalFormatting sqref="J1867:K1867">
    <cfRule type="containsText" dxfId="306" priority="472" operator="containsText" text="DISABLED">
      <formula>NOT(ISERROR(SEARCH("DISABLED",J1867)))</formula>
    </cfRule>
    <cfRule type="containsText" dxfId="305" priority="473" operator="containsText" text="ENABLED">
      <formula>NOT(ISERROR(SEARCH("ENABLED",J1867)))</formula>
    </cfRule>
  </conditionalFormatting>
  <conditionalFormatting sqref="X1867">
    <cfRule type="notContainsBlanks" dxfId="304" priority="471">
      <formula>LEN(TRIM(X1867))&gt;0</formula>
    </cfRule>
  </conditionalFormatting>
  <conditionalFormatting sqref="AA1867">
    <cfRule type="notContainsText" dxfId="303" priority="470" operator="notContains" text="//">
      <formula>ISERROR(SEARCH("//",AA1867))</formula>
    </cfRule>
  </conditionalFormatting>
  <conditionalFormatting sqref="K2005">
    <cfRule type="containsText" dxfId="302" priority="468" operator="containsText" text="DISABLED">
      <formula>NOT(ISERROR(SEARCH("DISABLED",K2005)))</formula>
    </cfRule>
    <cfRule type="containsText" dxfId="301" priority="469" operator="containsText" text="ENABLED">
      <formula>NOT(ISERROR(SEARCH("ENABLED",K2005)))</formula>
    </cfRule>
  </conditionalFormatting>
  <conditionalFormatting sqref="X2005">
    <cfRule type="notContainsBlanks" dxfId="300" priority="467">
      <formula>LEN(TRIM(X2005))&gt;0</formula>
    </cfRule>
  </conditionalFormatting>
  <conditionalFormatting sqref="AA2005">
    <cfRule type="notContainsText" dxfId="299" priority="466" operator="notContains" text="//">
      <formula>ISERROR(SEARCH("//",AA2005))</formula>
    </cfRule>
  </conditionalFormatting>
  <conditionalFormatting sqref="X1821">
    <cfRule type="notContainsBlanks" dxfId="298" priority="443">
      <formula>LEN(TRIM(X1821))&gt;0</formula>
    </cfRule>
  </conditionalFormatting>
  <conditionalFormatting sqref="AA1821">
    <cfRule type="notContainsText" dxfId="297" priority="442" operator="notContains" text="//">
      <formula>ISERROR(SEARCH("//",AA1821))</formula>
    </cfRule>
  </conditionalFormatting>
  <conditionalFormatting sqref="J1821">
    <cfRule type="containsText" dxfId="296" priority="440" operator="containsText" text="DISABLED">
      <formula>NOT(ISERROR(SEARCH("DISABLED",J1821)))</formula>
    </cfRule>
    <cfRule type="containsText" dxfId="295" priority="441" operator="containsText" text="ENABLED">
      <formula>NOT(ISERROR(SEARCH("ENABLED",J1821)))</formula>
    </cfRule>
  </conditionalFormatting>
  <conditionalFormatting sqref="X1821">
    <cfRule type="notContainsBlanks" dxfId="294" priority="439">
      <formula>LEN(TRIM(X1821))&gt;0</formula>
    </cfRule>
  </conditionalFormatting>
  <conditionalFormatting sqref="K1821">
    <cfRule type="containsText" dxfId="293" priority="437" operator="containsText" text="DISABLED">
      <formula>NOT(ISERROR(SEARCH("DISABLED",K1821)))</formula>
    </cfRule>
    <cfRule type="containsText" dxfId="292" priority="438" operator="containsText" text="ENABLED">
      <formula>NOT(ISERROR(SEARCH("ENABLED",K1821)))</formula>
    </cfRule>
  </conditionalFormatting>
  <conditionalFormatting sqref="AA1821">
    <cfRule type="notContainsText" dxfId="291" priority="436" operator="notContains" text="//">
      <formula>ISERROR(SEARCH("//",AA1821))</formula>
    </cfRule>
  </conditionalFormatting>
  <conditionalFormatting sqref="J1821">
    <cfRule type="containsText" dxfId="290" priority="434" operator="containsText" text="DISABLED">
      <formula>NOT(ISERROR(SEARCH("DISABLED",J1821)))</formula>
    </cfRule>
    <cfRule type="containsText" dxfId="289" priority="435" operator="containsText" text="ENABLED">
      <formula>NOT(ISERROR(SEARCH("ENABLED",J1821)))</formula>
    </cfRule>
  </conditionalFormatting>
  <conditionalFormatting sqref="K1821">
    <cfRule type="containsText" dxfId="288" priority="432" operator="containsText" text="DISABLED">
      <formula>NOT(ISERROR(SEARCH("DISABLED",K1821)))</formula>
    </cfRule>
    <cfRule type="containsText" dxfId="287" priority="433" operator="containsText" text="ENABLED">
      <formula>NOT(ISERROR(SEARCH("ENABLED",K1821)))</formula>
    </cfRule>
  </conditionalFormatting>
  <conditionalFormatting sqref="X2083">
    <cfRule type="notContainsBlanks" dxfId="286" priority="431">
      <formula>LEN(TRIM(X2083))&gt;0</formula>
    </cfRule>
  </conditionalFormatting>
  <conditionalFormatting sqref="AA2083">
    <cfRule type="notContainsText" dxfId="285" priority="430" operator="notContains" text="//">
      <formula>ISERROR(SEARCH("//",AA2083))</formula>
    </cfRule>
  </conditionalFormatting>
  <conditionalFormatting sqref="K2083">
    <cfRule type="containsText" dxfId="284" priority="428" operator="containsText" text="DISABLED">
      <formula>NOT(ISERROR(SEARCH("DISABLED",K2083)))</formula>
    </cfRule>
    <cfRule type="containsText" dxfId="283" priority="429" operator="containsText" text="ENABLED">
      <formula>NOT(ISERROR(SEARCH("ENABLED",K2083)))</formula>
    </cfRule>
  </conditionalFormatting>
  <conditionalFormatting sqref="X2083">
    <cfRule type="notContainsBlanks" dxfId="282" priority="427">
      <formula>LEN(TRIM(X2083))&gt;0</formula>
    </cfRule>
  </conditionalFormatting>
  <conditionalFormatting sqref="AA2083">
    <cfRule type="notContainsText" dxfId="281" priority="426" operator="notContains" text="//">
      <formula>ISERROR(SEARCH("//",AA2083))</formula>
    </cfRule>
  </conditionalFormatting>
  <conditionalFormatting sqref="J2083">
    <cfRule type="containsText" dxfId="280" priority="424" operator="containsText" text="DISABLED">
      <formula>NOT(ISERROR(SEARCH("DISABLED",J2083)))</formula>
    </cfRule>
    <cfRule type="containsText" dxfId="279" priority="425" operator="containsText" text="ENABLED">
      <formula>NOT(ISERROR(SEARCH("ENABLED",J2083)))</formula>
    </cfRule>
  </conditionalFormatting>
  <conditionalFormatting sqref="X1438:X1439">
    <cfRule type="notContainsBlanks" dxfId="278" priority="423">
      <formula>LEN(TRIM(X1438))&gt;0</formula>
    </cfRule>
  </conditionalFormatting>
  <conditionalFormatting sqref="K1438:K1439">
    <cfRule type="containsText" dxfId="277" priority="418" operator="containsText" text="DISABLED">
      <formula>NOT(ISERROR(SEARCH("DISABLED",K1438)))</formula>
    </cfRule>
    <cfRule type="containsText" dxfId="276" priority="419" operator="containsText" text="ENABLED">
      <formula>NOT(ISERROR(SEARCH("ENABLED",K1438)))</formula>
    </cfRule>
  </conditionalFormatting>
  <conditionalFormatting sqref="J1438:J1439">
    <cfRule type="containsText" dxfId="275" priority="421" operator="containsText" text="DISABLED">
      <formula>NOT(ISERROR(SEARCH("DISABLED",J1438)))</formula>
    </cfRule>
    <cfRule type="containsText" dxfId="274" priority="422" operator="containsText" text="ENABLED">
      <formula>NOT(ISERROR(SEARCH("ENABLED",J1438)))</formula>
    </cfRule>
  </conditionalFormatting>
  <conditionalFormatting sqref="X1438:X1439">
    <cfRule type="notContainsBlanks" dxfId="273" priority="420">
      <formula>LEN(TRIM(X1438))&gt;0</formula>
    </cfRule>
  </conditionalFormatting>
  <conditionalFormatting sqref="AA1438:AA1439">
    <cfRule type="notContainsText" dxfId="272" priority="417" operator="notContains" text="//">
      <formula>ISERROR(SEARCH("//",AA1438))</formula>
    </cfRule>
  </conditionalFormatting>
  <conditionalFormatting sqref="X1199">
    <cfRule type="notContainsBlanks" dxfId="271" priority="416">
      <formula>LEN(TRIM(X1199))&gt;0</formula>
    </cfRule>
  </conditionalFormatting>
  <conditionalFormatting sqref="J1199">
    <cfRule type="containsText" dxfId="270" priority="414" operator="containsText" text="DISABLED">
      <formula>NOT(ISERROR(SEARCH("DISABLED",J1199)))</formula>
    </cfRule>
    <cfRule type="containsText" dxfId="269" priority="415" operator="containsText" text="ENABLED">
      <formula>NOT(ISERROR(SEARCH("ENABLED",J1199)))</formula>
    </cfRule>
  </conditionalFormatting>
  <conditionalFormatting sqref="X1199">
    <cfRule type="notContainsBlanks" dxfId="268" priority="413">
      <formula>LEN(TRIM(X1199))&gt;0</formula>
    </cfRule>
  </conditionalFormatting>
  <conditionalFormatting sqref="K1199">
    <cfRule type="containsText" dxfId="267" priority="411" operator="containsText" text="DISABLED">
      <formula>NOT(ISERROR(SEARCH("DISABLED",K1199)))</formula>
    </cfRule>
    <cfRule type="containsText" dxfId="266" priority="412" operator="containsText" text="ENABLED">
      <formula>NOT(ISERROR(SEARCH("ENABLED",K1199)))</formula>
    </cfRule>
  </conditionalFormatting>
  <conditionalFormatting sqref="AA1199">
    <cfRule type="notContainsText" dxfId="265" priority="410" operator="notContains" text="//">
      <formula>ISERROR(SEARCH("//",AA1199))</formula>
    </cfRule>
  </conditionalFormatting>
  <conditionalFormatting sqref="X2084:X2086">
    <cfRule type="notContainsBlanks" dxfId="264" priority="409">
      <formula>LEN(TRIM(X2084))&gt;0</formula>
    </cfRule>
  </conditionalFormatting>
  <conditionalFormatting sqref="AA2084:AA2086">
    <cfRule type="notContainsText" dxfId="263" priority="408" operator="notContains" text="//">
      <formula>ISERROR(SEARCH("//",AA2084))</formula>
    </cfRule>
  </conditionalFormatting>
  <conditionalFormatting sqref="X2084:X2086">
    <cfRule type="notContainsBlanks" dxfId="262" priority="407">
      <formula>LEN(TRIM(X2084))&gt;0</formula>
    </cfRule>
  </conditionalFormatting>
  <conditionalFormatting sqref="AA2084:AA2086">
    <cfRule type="notContainsText" dxfId="261" priority="406" operator="notContains" text="//">
      <formula>ISERROR(SEARCH("//",AA2084))</formula>
    </cfRule>
  </conditionalFormatting>
  <conditionalFormatting sqref="J2084:J2086">
    <cfRule type="containsText" dxfId="260" priority="404" operator="containsText" text="DISABLED">
      <formula>NOT(ISERROR(SEARCH("DISABLED",J2084)))</formula>
    </cfRule>
    <cfRule type="containsText" dxfId="259" priority="405" operator="containsText" text="ENABLED">
      <formula>NOT(ISERROR(SEARCH("ENABLED",J2084)))</formula>
    </cfRule>
  </conditionalFormatting>
  <conditionalFormatting sqref="K2084:K2086">
    <cfRule type="containsText" dxfId="258" priority="402" operator="containsText" text="DISABLED">
      <formula>NOT(ISERROR(SEARCH("DISABLED",K2084)))</formula>
    </cfRule>
    <cfRule type="containsText" dxfId="257" priority="403" operator="containsText" text="ENABLED">
      <formula>NOT(ISERROR(SEARCH("ENABLED",K2084)))</formula>
    </cfRule>
  </conditionalFormatting>
  <conditionalFormatting sqref="X2087:X2089">
    <cfRule type="notContainsBlanks" dxfId="256" priority="401">
      <formula>LEN(TRIM(X2087))&gt;0</formula>
    </cfRule>
  </conditionalFormatting>
  <conditionalFormatting sqref="AA2087:AA2089">
    <cfRule type="notContainsText" dxfId="255" priority="400" operator="notContains" text="//">
      <formula>ISERROR(SEARCH("//",AA2087))</formula>
    </cfRule>
  </conditionalFormatting>
  <conditionalFormatting sqref="J2087:J2089">
    <cfRule type="containsText" dxfId="254" priority="398" operator="containsText" text="DISABLED">
      <formula>NOT(ISERROR(SEARCH("DISABLED",J2087)))</formula>
    </cfRule>
    <cfRule type="containsText" dxfId="253" priority="399" operator="containsText" text="ENABLED">
      <formula>NOT(ISERROR(SEARCH("ENABLED",J2087)))</formula>
    </cfRule>
  </conditionalFormatting>
  <conditionalFormatting sqref="X2087:X2089">
    <cfRule type="notContainsBlanks" dxfId="252" priority="397">
      <formula>LEN(TRIM(X2087))&gt;0</formula>
    </cfRule>
  </conditionalFormatting>
  <conditionalFormatting sqref="K2087:K2089">
    <cfRule type="containsText" dxfId="251" priority="395" operator="containsText" text="DISABLED">
      <formula>NOT(ISERROR(SEARCH("DISABLED",K2087)))</formula>
    </cfRule>
    <cfRule type="containsText" dxfId="250" priority="396" operator="containsText" text="ENABLED">
      <formula>NOT(ISERROR(SEARCH("ENABLED",K2087)))</formula>
    </cfRule>
  </conditionalFormatting>
  <conditionalFormatting sqref="AA2087:AA2089">
    <cfRule type="notContainsText" dxfId="249" priority="394" operator="notContains" text="//">
      <formula>ISERROR(SEARCH("//",AA2087))</formula>
    </cfRule>
  </conditionalFormatting>
  <conditionalFormatting sqref="J2087:J2089">
    <cfRule type="containsText" dxfId="248" priority="392" operator="containsText" text="DISABLED">
      <formula>NOT(ISERROR(SEARCH("DISABLED",J2087)))</formula>
    </cfRule>
    <cfRule type="containsText" dxfId="247" priority="393" operator="containsText" text="ENABLED">
      <formula>NOT(ISERROR(SEARCH("ENABLED",J2087)))</formula>
    </cfRule>
  </conditionalFormatting>
  <conditionalFormatting sqref="K2087:K2089">
    <cfRule type="containsText" dxfId="246" priority="390" operator="containsText" text="DISABLED">
      <formula>NOT(ISERROR(SEARCH("DISABLED",K2087)))</formula>
    </cfRule>
    <cfRule type="containsText" dxfId="245" priority="391" operator="containsText" text="ENABLED">
      <formula>NOT(ISERROR(SEARCH("ENABLED",K2087)))</formula>
    </cfRule>
  </conditionalFormatting>
  <conditionalFormatting sqref="J2089">
    <cfRule type="containsText" dxfId="244" priority="388" operator="containsText" text="DISABLED">
      <formula>NOT(ISERROR(SEARCH("DISABLED",J2089)))</formula>
    </cfRule>
    <cfRule type="containsText" dxfId="243" priority="389" operator="containsText" text="ENABLED">
      <formula>NOT(ISERROR(SEARCH("ENABLED",J2089)))</formula>
    </cfRule>
  </conditionalFormatting>
  <conditionalFormatting sqref="X2089">
    <cfRule type="notContainsBlanks" dxfId="242" priority="387">
      <formula>LEN(TRIM(X2089))&gt;0</formula>
    </cfRule>
  </conditionalFormatting>
  <conditionalFormatting sqref="K2089">
    <cfRule type="containsText" dxfId="241" priority="385" operator="containsText" text="DISABLED">
      <formula>NOT(ISERROR(SEARCH("DISABLED",K2089)))</formula>
    </cfRule>
    <cfRule type="containsText" dxfId="240" priority="386" operator="containsText" text="ENABLED">
      <formula>NOT(ISERROR(SEARCH("ENABLED",K2089)))</formula>
    </cfRule>
  </conditionalFormatting>
  <conditionalFormatting sqref="AA2089">
    <cfRule type="notContainsText" dxfId="239" priority="384" operator="notContains" text="//">
      <formula>ISERROR(SEARCH("//",AA2089))</formula>
    </cfRule>
  </conditionalFormatting>
  <conditionalFormatting sqref="J2089">
    <cfRule type="containsText" dxfId="238" priority="382" operator="containsText" text="DISABLED">
      <formula>NOT(ISERROR(SEARCH("DISABLED",J2089)))</formula>
    </cfRule>
    <cfRule type="containsText" dxfId="237" priority="383" operator="containsText" text="ENABLED">
      <formula>NOT(ISERROR(SEARCH("ENABLED",J2089)))</formula>
    </cfRule>
  </conditionalFormatting>
  <conditionalFormatting sqref="K2089">
    <cfRule type="containsText" dxfId="236" priority="380" operator="containsText" text="DISABLED">
      <formula>NOT(ISERROR(SEARCH("DISABLED",K2089)))</formula>
    </cfRule>
    <cfRule type="containsText" dxfId="235" priority="381" operator="containsText" text="ENABLED">
      <formula>NOT(ISERROR(SEARCH("ENABLED",K2089)))</formula>
    </cfRule>
  </conditionalFormatting>
  <conditionalFormatting sqref="J1798">
    <cfRule type="containsText" dxfId="234" priority="374" operator="containsText" text="DISABLED">
      <formula>NOT(ISERROR(SEARCH("DISABLED",J1798)))</formula>
    </cfRule>
    <cfRule type="containsText" dxfId="233" priority="375" operator="containsText" text="ENABLED">
      <formula>NOT(ISERROR(SEARCH("ENABLED",J1798)))</formula>
    </cfRule>
  </conditionalFormatting>
  <conditionalFormatting sqref="J1798">
    <cfRule type="containsText" dxfId="232" priority="372" operator="containsText" text="DISABLED">
      <formula>NOT(ISERROR(SEARCH("DISABLED",J1798)))</formula>
    </cfRule>
    <cfRule type="containsText" dxfId="231" priority="373" operator="containsText" text="ENABLED">
      <formula>NOT(ISERROR(SEARCH("ENABLED",J1798)))</formula>
    </cfRule>
  </conditionalFormatting>
  <conditionalFormatting sqref="X1802">
    <cfRule type="notContainsBlanks" dxfId="230" priority="369">
      <formula>LEN(TRIM(X1802))&gt;0</formula>
    </cfRule>
  </conditionalFormatting>
  <conditionalFormatting sqref="AA1802">
    <cfRule type="notContainsText" dxfId="229" priority="366" operator="notContains" text="//">
      <formula>ISERROR(SEARCH("//",AA1802))</formula>
    </cfRule>
  </conditionalFormatting>
  <conditionalFormatting sqref="X1801">
    <cfRule type="notContainsBlanks" dxfId="228" priority="349">
      <formula>LEN(TRIM(X1801))&gt;0</formula>
    </cfRule>
  </conditionalFormatting>
  <conditionalFormatting sqref="AA1801">
    <cfRule type="notContainsText" dxfId="227" priority="346" operator="notContains" text="//">
      <formula>ISERROR(SEARCH("//",AA1801))</formula>
    </cfRule>
  </conditionalFormatting>
  <conditionalFormatting sqref="J1809:K1809">
    <cfRule type="containsText" dxfId="226" priority="340" operator="containsText" text="DISABLED">
      <formula>NOT(ISERROR(SEARCH("DISABLED",J1809)))</formula>
    </cfRule>
    <cfRule type="containsText" dxfId="225" priority="341" operator="containsText" text="ENABLED">
      <formula>NOT(ISERROR(SEARCH("ENABLED",J1809)))</formula>
    </cfRule>
  </conditionalFormatting>
  <conditionalFormatting sqref="J1810:K1810">
    <cfRule type="containsText" dxfId="224" priority="338" operator="containsText" text="DISABLED">
      <formula>NOT(ISERROR(SEARCH("DISABLED",J1810)))</formula>
    </cfRule>
    <cfRule type="containsText" dxfId="223" priority="339" operator="containsText" text="ENABLED">
      <formula>NOT(ISERROR(SEARCH("ENABLED",J1810)))</formula>
    </cfRule>
  </conditionalFormatting>
  <conditionalFormatting sqref="X1810">
    <cfRule type="notContainsBlanks" dxfId="222" priority="337">
      <formula>LEN(TRIM(X1810))&gt;0</formula>
    </cfRule>
  </conditionalFormatting>
  <conditionalFormatting sqref="X1802">
    <cfRule type="notContainsBlanks" dxfId="221" priority="334">
      <formula>LEN(TRIM(X1802))&gt;0</formula>
    </cfRule>
  </conditionalFormatting>
  <conditionalFormatting sqref="AA1802">
    <cfRule type="notContainsText" dxfId="220" priority="331" operator="notContains" text="//">
      <formula>ISERROR(SEARCH("//",AA1802))</formula>
    </cfRule>
  </conditionalFormatting>
  <conditionalFormatting sqref="X1811:X1812">
    <cfRule type="notContainsBlanks" dxfId="219" priority="326">
      <formula>LEN(TRIM(X1811))&gt;0</formula>
    </cfRule>
  </conditionalFormatting>
  <conditionalFormatting sqref="AA1811:AA1812">
    <cfRule type="notContainsText" dxfId="218" priority="325" operator="notContains" text="//">
      <formula>ISERROR(SEARCH("//",AA1811))</formula>
    </cfRule>
  </conditionalFormatting>
  <conditionalFormatting sqref="J1811:J1812">
    <cfRule type="containsText" dxfId="217" priority="323" operator="containsText" text="DISABLED">
      <formula>NOT(ISERROR(SEARCH("DISABLED",J1811)))</formula>
    </cfRule>
    <cfRule type="containsText" dxfId="216" priority="324" operator="containsText" text="ENABLED">
      <formula>NOT(ISERROR(SEARCH("ENABLED",J1811)))</formula>
    </cfRule>
  </conditionalFormatting>
  <conditionalFormatting sqref="X1811:X1812">
    <cfRule type="notContainsBlanks" dxfId="215" priority="322">
      <formula>LEN(TRIM(X1811))&gt;0</formula>
    </cfRule>
  </conditionalFormatting>
  <conditionalFormatting sqref="K1811:K1812">
    <cfRule type="containsText" dxfId="214" priority="320" operator="containsText" text="DISABLED">
      <formula>NOT(ISERROR(SEARCH("DISABLED",K1811)))</formula>
    </cfRule>
    <cfRule type="containsText" dxfId="213" priority="321" operator="containsText" text="ENABLED">
      <formula>NOT(ISERROR(SEARCH("ENABLED",K1811)))</formula>
    </cfRule>
  </conditionalFormatting>
  <conditionalFormatting sqref="AA1811:AA1812">
    <cfRule type="notContainsText" dxfId="212" priority="319" operator="notContains" text="//">
      <formula>ISERROR(SEARCH("//",AA1811))</formula>
    </cfRule>
  </conditionalFormatting>
  <conditionalFormatting sqref="J1811">
    <cfRule type="containsText" dxfId="211" priority="317" operator="containsText" text="DISABLED">
      <formula>NOT(ISERROR(SEARCH("DISABLED",J1811)))</formula>
    </cfRule>
    <cfRule type="containsText" dxfId="210" priority="318" operator="containsText" text="ENABLED">
      <formula>NOT(ISERROR(SEARCH("ENABLED",J1811)))</formula>
    </cfRule>
  </conditionalFormatting>
  <conditionalFormatting sqref="X1811">
    <cfRule type="notContainsBlanks" dxfId="209" priority="316">
      <formula>LEN(TRIM(X1811))&gt;0</formula>
    </cfRule>
  </conditionalFormatting>
  <conditionalFormatting sqref="K1811">
    <cfRule type="containsText" dxfId="208" priority="314" operator="containsText" text="DISABLED">
      <formula>NOT(ISERROR(SEARCH("DISABLED",K1811)))</formula>
    </cfRule>
    <cfRule type="containsText" dxfId="207" priority="315" operator="containsText" text="ENABLED">
      <formula>NOT(ISERROR(SEARCH("ENABLED",K1811)))</formula>
    </cfRule>
  </conditionalFormatting>
  <conditionalFormatting sqref="AA1811">
    <cfRule type="notContainsText" dxfId="206" priority="313" operator="notContains" text="//">
      <formula>ISERROR(SEARCH("//",AA1811))</formula>
    </cfRule>
  </conditionalFormatting>
  <conditionalFormatting sqref="J1811">
    <cfRule type="containsText" dxfId="205" priority="311" operator="containsText" text="DISABLED">
      <formula>NOT(ISERROR(SEARCH("DISABLED",J1811)))</formula>
    </cfRule>
    <cfRule type="containsText" dxfId="204" priority="312" operator="containsText" text="ENABLED">
      <formula>NOT(ISERROR(SEARCH("ENABLED",J1811)))</formula>
    </cfRule>
  </conditionalFormatting>
  <conditionalFormatting sqref="K1811">
    <cfRule type="containsText" dxfId="203" priority="309" operator="containsText" text="DISABLED">
      <formula>NOT(ISERROR(SEARCH("DISABLED",K1811)))</formula>
    </cfRule>
    <cfRule type="containsText" dxfId="202" priority="310" operator="containsText" text="ENABLED">
      <formula>NOT(ISERROR(SEARCH("ENABLED",K1811)))</formula>
    </cfRule>
  </conditionalFormatting>
  <conditionalFormatting sqref="J1811:K1812">
    <cfRule type="containsText" dxfId="201" priority="307" operator="containsText" text="DISABLED">
      <formula>NOT(ISERROR(SEARCH("DISABLED",J1811)))</formula>
    </cfRule>
    <cfRule type="containsText" dxfId="200" priority="308" operator="containsText" text="ENABLED">
      <formula>NOT(ISERROR(SEARCH("ENABLED",J1811)))</formula>
    </cfRule>
  </conditionalFormatting>
  <conditionalFormatting sqref="X1807:X1808">
    <cfRule type="notContainsBlanks" dxfId="199" priority="306">
      <formula>LEN(TRIM(X1807))&gt;0</formula>
    </cfRule>
  </conditionalFormatting>
  <conditionalFormatting sqref="AA1807:AA1808">
    <cfRule type="notContainsText" dxfId="198" priority="305" operator="notContains" text="//">
      <formula>ISERROR(SEARCH("//",AA1807))</formula>
    </cfRule>
  </conditionalFormatting>
  <conditionalFormatting sqref="J1807:J1808">
    <cfRule type="containsText" dxfId="197" priority="303" operator="containsText" text="DISABLED">
      <formula>NOT(ISERROR(SEARCH("DISABLED",J1807)))</formula>
    </cfRule>
    <cfRule type="containsText" dxfId="196" priority="304" operator="containsText" text="ENABLED">
      <formula>NOT(ISERROR(SEARCH("ENABLED",J1807)))</formula>
    </cfRule>
  </conditionalFormatting>
  <conditionalFormatting sqref="X1807:X1808">
    <cfRule type="notContainsBlanks" dxfId="195" priority="302">
      <formula>LEN(TRIM(X1807))&gt;0</formula>
    </cfRule>
  </conditionalFormatting>
  <conditionalFormatting sqref="K1807:K1808">
    <cfRule type="containsText" dxfId="194" priority="300" operator="containsText" text="DISABLED">
      <formula>NOT(ISERROR(SEARCH("DISABLED",K1807)))</formula>
    </cfRule>
    <cfRule type="containsText" dxfId="193" priority="301" operator="containsText" text="ENABLED">
      <formula>NOT(ISERROR(SEARCH("ENABLED",K1807)))</formula>
    </cfRule>
  </conditionalFormatting>
  <conditionalFormatting sqref="AA1807:AA1808">
    <cfRule type="notContainsText" dxfId="192" priority="299" operator="notContains" text="//">
      <formula>ISERROR(SEARCH("//",AA1807))</formula>
    </cfRule>
  </conditionalFormatting>
  <conditionalFormatting sqref="J1807:J1808">
    <cfRule type="containsText" dxfId="191" priority="297" operator="containsText" text="DISABLED">
      <formula>NOT(ISERROR(SEARCH("DISABLED",J1807)))</formula>
    </cfRule>
    <cfRule type="containsText" dxfId="190" priority="298" operator="containsText" text="ENABLED">
      <formula>NOT(ISERROR(SEARCH("ENABLED",J1807)))</formula>
    </cfRule>
  </conditionalFormatting>
  <conditionalFormatting sqref="X1807:X1808">
    <cfRule type="notContainsBlanks" dxfId="189" priority="296">
      <formula>LEN(TRIM(X1807))&gt;0</formula>
    </cfRule>
  </conditionalFormatting>
  <conditionalFormatting sqref="K1807:K1808">
    <cfRule type="containsText" dxfId="188" priority="294" operator="containsText" text="DISABLED">
      <formula>NOT(ISERROR(SEARCH("DISABLED",K1807)))</formula>
    </cfRule>
    <cfRule type="containsText" dxfId="187" priority="295" operator="containsText" text="ENABLED">
      <formula>NOT(ISERROR(SEARCH("ENABLED",K1807)))</formula>
    </cfRule>
  </conditionalFormatting>
  <conditionalFormatting sqref="AA1807:AA1808">
    <cfRule type="notContainsText" dxfId="186" priority="293" operator="notContains" text="//">
      <formula>ISERROR(SEARCH("//",AA1807))</formula>
    </cfRule>
  </conditionalFormatting>
  <conditionalFormatting sqref="J1807:J1808">
    <cfRule type="containsText" dxfId="185" priority="291" operator="containsText" text="DISABLED">
      <formula>NOT(ISERROR(SEARCH("DISABLED",J1807)))</formula>
    </cfRule>
    <cfRule type="containsText" dxfId="184" priority="292" operator="containsText" text="ENABLED">
      <formula>NOT(ISERROR(SEARCH("ENABLED",J1807)))</formula>
    </cfRule>
  </conditionalFormatting>
  <conditionalFormatting sqref="K1807:K1808">
    <cfRule type="containsText" dxfId="183" priority="289" operator="containsText" text="DISABLED">
      <formula>NOT(ISERROR(SEARCH("DISABLED",K1807)))</formula>
    </cfRule>
    <cfRule type="containsText" dxfId="182" priority="290" operator="containsText" text="ENABLED">
      <formula>NOT(ISERROR(SEARCH("ENABLED",K1807)))</formula>
    </cfRule>
  </conditionalFormatting>
  <conditionalFormatting sqref="K1766:K1768">
    <cfRule type="containsText" dxfId="181" priority="287" operator="containsText" text="DISABLED">
      <formula>NOT(ISERROR(SEARCH("DISABLED",K1766)))</formula>
    </cfRule>
    <cfRule type="containsText" dxfId="180" priority="288" operator="containsText" text="ENABLED">
      <formula>NOT(ISERROR(SEARCH("ENABLED",K1766)))</formula>
    </cfRule>
  </conditionalFormatting>
  <conditionalFormatting sqref="J1766:J1768">
    <cfRule type="containsText" dxfId="179" priority="285" operator="containsText" text="DISABLED">
      <formula>NOT(ISERROR(SEARCH("DISABLED",J1766)))</formula>
    </cfRule>
    <cfRule type="containsText" dxfId="178" priority="286" operator="containsText" text="ENABLED">
      <formula>NOT(ISERROR(SEARCH("ENABLED",J1766)))</formula>
    </cfRule>
  </conditionalFormatting>
  <conditionalFormatting sqref="K1611">
    <cfRule type="containsText" dxfId="177" priority="283" operator="containsText" text="DISABLED">
      <formula>NOT(ISERROR(SEARCH("DISABLED",K1611)))</formula>
    </cfRule>
    <cfRule type="containsText" dxfId="176" priority="284" operator="containsText" text="ENABLED">
      <formula>NOT(ISERROR(SEARCH("ENABLED",K1611)))</formula>
    </cfRule>
  </conditionalFormatting>
  <conditionalFormatting sqref="J1611">
    <cfRule type="containsText" dxfId="175" priority="281" operator="containsText" text="DISABLED">
      <formula>NOT(ISERROR(SEARCH("DISABLED",J1611)))</formula>
    </cfRule>
    <cfRule type="containsText" dxfId="174" priority="282" operator="containsText" text="ENABLED">
      <formula>NOT(ISERROR(SEARCH("ENABLED",J1611)))</formula>
    </cfRule>
  </conditionalFormatting>
  <conditionalFormatting sqref="K1684">
    <cfRule type="containsText" dxfId="173" priority="270" operator="containsText" text="DISABLED">
      <formula>NOT(ISERROR(SEARCH("DISABLED",K1684)))</formula>
    </cfRule>
    <cfRule type="containsText" dxfId="172" priority="271" operator="containsText" text="ENABLED">
      <formula>NOT(ISERROR(SEARCH("ENABLED",K1684)))</formula>
    </cfRule>
  </conditionalFormatting>
  <conditionalFormatting sqref="X1684">
    <cfRule type="notContainsBlanks" dxfId="171" priority="269">
      <formula>LEN(TRIM(X1684))&gt;0</formula>
    </cfRule>
  </conditionalFormatting>
  <conditionalFormatting sqref="AA1684">
    <cfRule type="notContainsText" dxfId="170" priority="268" operator="notContains" text="//">
      <formula>ISERROR(SEARCH("//",AA1684))</formula>
    </cfRule>
  </conditionalFormatting>
  <conditionalFormatting sqref="J1684">
    <cfRule type="containsText" dxfId="169" priority="266" operator="containsText" text="DISABLED">
      <formula>NOT(ISERROR(SEARCH("DISABLED",J1684)))</formula>
    </cfRule>
    <cfRule type="containsText" dxfId="168" priority="267" operator="containsText" text="ENABLED">
      <formula>NOT(ISERROR(SEARCH("ENABLED",J1684)))</formula>
    </cfRule>
  </conditionalFormatting>
  <conditionalFormatting sqref="J1927">
    <cfRule type="containsText" dxfId="167" priority="246" operator="containsText" text="DISABLED">
      <formula>NOT(ISERROR(SEARCH("DISABLED",J1927)))</formula>
    </cfRule>
    <cfRule type="containsText" dxfId="166" priority="247" operator="containsText" text="ENABLED">
      <formula>NOT(ISERROR(SEARCH("ENABLED",J1927)))</formula>
    </cfRule>
  </conditionalFormatting>
  <conditionalFormatting sqref="X1927">
    <cfRule type="notContainsBlanks" dxfId="165" priority="245">
      <formula>LEN(TRIM(X1927))&gt;0</formula>
    </cfRule>
  </conditionalFormatting>
  <conditionalFormatting sqref="K1927">
    <cfRule type="containsText" dxfId="164" priority="243" operator="containsText" text="DISABLED">
      <formula>NOT(ISERROR(SEARCH("DISABLED",K1927)))</formula>
    </cfRule>
    <cfRule type="containsText" dxfId="163" priority="244" operator="containsText" text="ENABLED">
      <formula>NOT(ISERROR(SEARCH("ENABLED",K1927)))</formula>
    </cfRule>
  </conditionalFormatting>
  <conditionalFormatting sqref="AA1927">
    <cfRule type="notContainsText" dxfId="162" priority="242" operator="notContains" text="//">
      <formula>ISERROR(SEARCH("//",AA1927))</formula>
    </cfRule>
  </conditionalFormatting>
  <conditionalFormatting sqref="J1921">
    <cfRule type="containsText" dxfId="161" priority="240" operator="containsText" text="DISABLED">
      <formula>NOT(ISERROR(SEARCH("DISABLED",J1921)))</formula>
    </cfRule>
    <cfRule type="containsText" dxfId="160" priority="241" operator="containsText" text="ENABLED">
      <formula>NOT(ISERROR(SEARCH("ENABLED",J1921)))</formula>
    </cfRule>
  </conditionalFormatting>
  <conditionalFormatting sqref="X1921">
    <cfRule type="notContainsBlanks" dxfId="159" priority="239">
      <formula>LEN(TRIM(X1921))&gt;0</formula>
    </cfRule>
  </conditionalFormatting>
  <conditionalFormatting sqref="K1921">
    <cfRule type="containsText" dxfId="158" priority="237" operator="containsText" text="DISABLED">
      <formula>NOT(ISERROR(SEARCH("DISABLED",K1921)))</formula>
    </cfRule>
    <cfRule type="containsText" dxfId="157" priority="238" operator="containsText" text="ENABLED">
      <formula>NOT(ISERROR(SEARCH("ENABLED",K1921)))</formula>
    </cfRule>
  </conditionalFormatting>
  <conditionalFormatting sqref="AA1921">
    <cfRule type="notContainsText" dxfId="156" priority="236" operator="notContains" text="//">
      <formula>ISERROR(SEARCH("//",AA1921))</formula>
    </cfRule>
  </conditionalFormatting>
  <conditionalFormatting sqref="J1929">
    <cfRule type="containsText" dxfId="155" priority="234" operator="containsText" text="DISABLED">
      <formula>NOT(ISERROR(SEARCH("DISABLED",J1929)))</formula>
    </cfRule>
    <cfRule type="containsText" dxfId="154" priority="235" operator="containsText" text="ENABLED">
      <formula>NOT(ISERROR(SEARCH("ENABLED",J1929)))</formula>
    </cfRule>
  </conditionalFormatting>
  <conditionalFormatting sqref="X1929">
    <cfRule type="notContainsBlanks" dxfId="153" priority="233">
      <formula>LEN(TRIM(X1929))&gt;0</formula>
    </cfRule>
  </conditionalFormatting>
  <conditionalFormatting sqref="K1929">
    <cfRule type="containsText" dxfId="152" priority="231" operator="containsText" text="DISABLED">
      <formula>NOT(ISERROR(SEARCH("DISABLED",K1929)))</formula>
    </cfRule>
    <cfRule type="containsText" dxfId="151" priority="232" operator="containsText" text="ENABLED">
      <formula>NOT(ISERROR(SEARCH("ENABLED",K1929)))</formula>
    </cfRule>
  </conditionalFormatting>
  <conditionalFormatting sqref="AA1929">
    <cfRule type="notContainsText" dxfId="150" priority="230" operator="notContains" text="//">
      <formula>ISERROR(SEARCH("//",AA1929))</formula>
    </cfRule>
  </conditionalFormatting>
  <conditionalFormatting sqref="J1930">
    <cfRule type="containsText" dxfId="149" priority="228" operator="containsText" text="DISABLED">
      <formula>NOT(ISERROR(SEARCH("DISABLED",J1930)))</formula>
    </cfRule>
    <cfRule type="containsText" dxfId="148" priority="229" operator="containsText" text="ENABLED">
      <formula>NOT(ISERROR(SEARCH("ENABLED",J1930)))</formula>
    </cfRule>
  </conditionalFormatting>
  <conditionalFormatting sqref="X1930">
    <cfRule type="notContainsBlanks" dxfId="147" priority="227">
      <formula>LEN(TRIM(X1930))&gt;0</formula>
    </cfRule>
  </conditionalFormatting>
  <conditionalFormatting sqref="K1930">
    <cfRule type="containsText" dxfId="146" priority="225" operator="containsText" text="DISABLED">
      <formula>NOT(ISERROR(SEARCH("DISABLED",K1930)))</formula>
    </cfRule>
    <cfRule type="containsText" dxfId="145" priority="226" operator="containsText" text="ENABLED">
      <formula>NOT(ISERROR(SEARCH("ENABLED",K1930)))</formula>
    </cfRule>
  </conditionalFormatting>
  <conditionalFormatting sqref="AA1930">
    <cfRule type="notContainsText" dxfId="144" priority="224" operator="notContains" text="//">
      <formula>ISERROR(SEARCH("//",AA1930))</formula>
    </cfRule>
  </conditionalFormatting>
  <conditionalFormatting sqref="J1928">
    <cfRule type="containsText" dxfId="143" priority="222" operator="containsText" text="DISABLED">
      <formula>NOT(ISERROR(SEARCH("DISABLED",J1928)))</formula>
    </cfRule>
    <cfRule type="containsText" dxfId="142" priority="223" operator="containsText" text="ENABLED">
      <formula>NOT(ISERROR(SEARCH("ENABLED",J1928)))</formula>
    </cfRule>
  </conditionalFormatting>
  <conditionalFormatting sqref="X1928">
    <cfRule type="notContainsBlanks" dxfId="141" priority="221">
      <formula>LEN(TRIM(X1928))&gt;0</formula>
    </cfRule>
  </conditionalFormatting>
  <conditionalFormatting sqref="K1928">
    <cfRule type="containsText" dxfId="140" priority="219" operator="containsText" text="DISABLED">
      <formula>NOT(ISERROR(SEARCH("DISABLED",K1928)))</formula>
    </cfRule>
    <cfRule type="containsText" dxfId="139" priority="220" operator="containsText" text="ENABLED">
      <formula>NOT(ISERROR(SEARCH("ENABLED",K1928)))</formula>
    </cfRule>
  </conditionalFormatting>
  <conditionalFormatting sqref="AA1928">
    <cfRule type="notContainsText" dxfId="138" priority="218" operator="notContains" text="//">
      <formula>ISERROR(SEARCH("//",AA1928))</formula>
    </cfRule>
  </conditionalFormatting>
  <conditionalFormatting sqref="J1925">
    <cfRule type="containsText" dxfId="137" priority="216" operator="containsText" text="DISABLED">
      <formula>NOT(ISERROR(SEARCH("DISABLED",J1925)))</formula>
    </cfRule>
    <cfRule type="containsText" dxfId="136" priority="217" operator="containsText" text="ENABLED">
      <formula>NOT(ISERROR(SEARCH("ENABLED",J1925)))</formula>
    </cfRule>
  </conditionalFormatting>
  <conditionalFormatting sqref="X1925">
    <cfRule type="notContainsBlanks" dxfId="135" priority="215">
      <formula>LEN(TRIM(X1925))&gt;0</formula>
    </cfRule>
  </conditionalFormatting>
  <conditionalFormatting sqref="K1925">
    <cfRule type="containsText" dxfId="134" priority="213" operator="containsText" text="DISABLED">
      <formula>NOT(ISERROR(SEARCH("DISABLED",K1925)))</formula>
    </cfRule>
    <cfRule type="containsText" dxfId="133" priority="214" operator="containsText" text="ENABLED">
      <formula>NOT(ISERROR(SEARCH("ENABLED",K1925)))</formula>
    </cfRule>
  </conditionalFormatting>
  <conditionalFormatting sqref="AA1925">
    <cfRule type="notContainsText" dxfId="132" priority="212" operator="notContains" text="//">
      <formula>ISERROR(SEARCH("//",AA1925))</formula>
    </cfRule>
  </conditionalFormatting>
  <conditionalFormatting sqref="J1923">
    <cfRule type="containsText" dxfId="131" priority="210" operator="containsText" text="DISABLED">
      <formula>NOT(ISERROR(SEARCH("DISABLED",J1923)))</formula>
    </cfRule>
    <cfRule type="containsText" dxfId="130" priority="211" operator="containsText" text="ENABLED">
      <formula>NOT(ISERROR(SEARCH("ENABLED",J1923)))</formula>
    </cfRule>
  </conditionalFormatting>
  <conditionalFormatting sqref="X1923">
    <cfRule type="notContainsBlanks" dxfId="129" priority="209">
      <formula>LEN(TRIM(X1923))&gt;0</formula>
    </cfRule>
  </conditionalFormatting>
  <conditionalFormatting sqref="K1923">
    <cfRule type="containsText" dxfId="128" priority="207" operator="containsText" text="DISABLED">
      <formula>NOT(ISERROR(SEARCH("DISABLED",K1923)))</formula>
    </cfRule>
    <cfRule type="containsText" dxfId="127" priority="208" operator="containsText" text="ENABLED">
      <formula>NOT(ISERROR(SEARCH("ENABLED",K1923)))</formula>
    </cfRule>
  </conditionalFormatting>
  <conditionalFormatting sqref="AA1923">
    <cfRule type="notContainsText" dxfId="126" priority="206" operator="notContains" text="//">
      <formula>ISERROR(SEARCH("//",AA1923))</formula>
    </cfRule>
  </conditionalFormatting>
  <conditionalFormatting sqref="J1937">
    <cfRule type="containsText" dxfId="125" priority="186" operator="containsText" text="DISABLED">
      <formula>NOT(ISERROR(SEARCH("DISABLED",J1937)))</formula>
    </cfRule>
    <cfRule type="containsText" dxfId="124" priority="187" operator="containsText" text="ENABLED">
      <formula>NOT(ISERROR(SEARCH("ENABLED",J1937)))</formula>
    </cfRule>
  </conditionalFormatting>
  <conditionalFormatting sqref="X1937">
    <cfRule type="notContainsBlanks" dxfId="123" priority="185">
      <formula>LEN(TRIM(X1937))&gt;0</formula>
    </cfRule>
  </conditionalFormatting>
  <conditionalFormatting sqref="K1937">
    <cfRule type="containsText" dxfId="122" priority="183" operator="containsText" text="DISABLED">
      <formula>NOT(ISERROR(SEARCH("DISABLED",K1937)))</formula>
    </cfRule>
    <cfRule type="containsText" dxfId="121" priority="184" operator="containsText" text="ENABLED">
      <formula>NOT(ISERROR(SEARCH("ENABLED",K1937)))</formula>
    </cfRule>
  </conditionalFormatting>
  <conditionalFormatting sqref="AA1937">
    <cfRule type="notContainsText" dxfId="120" priority="182" operator="notContains" text="//">
      <formula>ISERROR(SEARCH("//",AA1937))</formula>
    </cfRule>
  </conditionalFormatting>
  <conditionalFormatting sqref="K61">
    <cfRule type="containsText" dxfId="119" priority="180" operator="containsText" text="DISABLED">
      <formula>NOT(ISERROR(SEARCH("DISABLED",K61)))</formula>
    </cfRule>
    <cfRule type="containsText" dxfId="118" priority="181" operator="containsText" text="ENABLED">
      <formula>NOT(ISERROR(SEARCH("ENABLED",K61)))</formula>
    </cfRule>
  </conditionalFormatting>
  <conditionalFormatting sqref="K118">
    <cfRule type="containsText" dxfId="117" priority="178" operator="containsText" text="DISABLED">
      <formula>NOT(ISERROR(SEARCH("DISABLED",K118)))</formula>
    </cfRule>
    <cfRule type="containsText" dxfId="116" priority="179" operator="containsText" text="ENABLED">
      <formula>NOT(ISERROR(SEARCH("ENABLED",K118)))</formula>
    </cfRule>
  </conditionalFormatting>
  <conditionalFormatting sqref="K1799:K1802">
    <cfRule type="containsText" dxfId="115" priority="170" operator="containsText" text="DISABLED">
      <formula>NOT(ISERROR(SEARCH("DISABLED",K1799)))</formula>
    </cfRule>
    <cfRule type="containsText" dxfId="114" priority="171" operator="containsText" text="ENABLED">
      <formula>NOT(ISERROR(SEARCH("ENABLED",K1799)))</formula>
    </cfRule>
  </conditionalFormatting>
  <conditionalFormatting sqref="J1799:J1802">
    <cfRule type="containsText" dxfId="113" priority="168" operator="containsText" text="DISABLED">
      <formula>NOT(ISERROR(SEARCH("DISABLED",J1799)))</formula>
    </cfRule>
    <cfRule type="containsText" dxfId="112" priority="169" operator="containsText" text="ENABLED">
      <formula>NOT(ISERROR(SEARCH("ENABLED",J1799)))</formula>
    </cfRule>
  </conditionalFormatting>
  <conditionalFormatting sqref="J1799:J1802">
    <cfRule type="containsText" dxfId="111" priority="166" operator="containsText" text="DISABLED">
      <formula>NOT(ISERROR(SEARCH("DISABLED",J1799)))</formula>
    </cfRule>
    <cfRule type="containsText" dxfId="110" priority="167" operator="containsText" text="ENABLED">
      <formula>NOT(ISERROR(SEARCH("ENABLED",J1799)))</formula>
    </cfRule>
  </conditionalFormatting>
  <conditionalFormatting sqref="K1799:K1802">
    <cfRule type="containsText" dxfId="109" priority="164" operator="containsText" text="DISABLED">
      <formula>NOT(ISERROR(SEARCH("DISABLED",K1799)))</formula>
    </cfRule>
    <cfRule type="containsText" dxfId="108" priority="165" operator="containsText" text="ENABLED">
      <formula>NOT(ISERROR(SEARCH("ENABLED",K1799)))</formula>
    </cfRule>
  </conditionalFormatting>
  <conditionalFormatting sqref="X1726">
    <cfRule type="notContainsBlanks" dxfId="107" priority="157">
      <formula>LEN(TRIM(X1726))&gt;0</formula>
    </cfRule>
  </conditionalFormatting>
  <conditionalFormatting sqref="K1726">
    <cfRule type="containsText" dxfId="106" priority="155" operator="containsText" text="DISABLED">
      <formula>NOT(ISERROR(SEARCH("DISABLED",K1726)))</formula>
    </cfRule>
    <cfRule type="containsText" dxfId="105" priority="156" operator="containsText" text="ENABLED">
      <formula>NOT(ISERROR(SEARCH("ENABLED",K1726)))</formula>
    </cfRule>
  </conditionalFormatting>
  <conditionalFormatting sqref="AA1726">
    <cfRule type="notContainsText" dxfId="104" priority="154" operator="notContains" text="//">
      <formula>ISERROR(SEARCH("//",AA1726))</formula>
    </cfRule>
  </conditionalFormatting>
  <conditionalFormatting sqref="J1726">
    <cfRule type="containsText" dxfId="103" priority="152" operator="containsText" text="DISABLED">
      <formula>NOT(ISERROR(SEARCH("DISABLED",J1726)))</formula>
    </cfRule>
    <cfRule type="containsText" dxfId="102" priority="153" operator="containsText" text="ENABLED">
      <formula>NOT(ISERROR(SEARCH("ENABLED",J1726)))</formula>
    </cfRule>
  </conditionalFormatting>
  <conditionalFormatting sqref="X1728">
    <cfRule type="notContainsBlanks" dxfId="101" priority="151">
      <formula>LEN(TRIM(X1728))&gt;0</formula>
    </cfRule>
  </conditionalFormatting>
  <conditionalFormatting sqref="AA1728">
    <cfRule type="notContainsText" dxfId="100" priority="148" operator="notContains" text="//">
      <formula>ISERROR(SEARCH("//",AA1728))</formula>
    </cfRule>
  </conditionalFormatting>
  <conditionalFormatting sqref="K1727">
    <cfRule type="containsText" dxfId="99" priority="144" operator="containsText" text="DISABLED">
      <formula>NOT(ISERROR(SEARCH("DISABLED",K1727)))</formula>
    </cfRule>
    <cfRule type="containsText" dxfId="98" priority="145" operator="containsText" text="ENABLED">
      <formula>NOT(ISERROR(SEARCH("ENABLED",K1727)))</formula>
    </cfRule>
  </conditionalFormatting>
  <conditionalFormatting sqref="J1727">
    <cfRule type="containsText" dxfId="97" priority="142" operator="containsText" text="DISABLED">
      <formula>NOT(ISERROR(SEARCH("DISABLED",J1727)))</formula>
    </cfRule>
    <cfRule type="containsText" dxfId="96" priority="143" operator="containsText" text="ENABLED">
      <formula>NOT(ISERROR(SEARCH("ENABLED",J1727)))</formula>
    </cfRule>
  </conditionalFormatting>
  <conditionalFormatting sqref="K1728">
    <cfRule type="containsText" dxfId="95" priority="140" operator="containsText" text="DISABLED">
      <formula>NOT(ISERROR(SEARCH("DISABLED",K1728)))</formula>
    </cfRule>
    <cfRule type="containsText" dxfId="94" priority="141" operator="containsText" text="ENABLED">
      <formula>NOT(ISERROR(SEARCH("ENABLED",K1728)))</formula>
    </cfRule>
  </conditionalFormatting>
  <conditionalFormatting sqref="J1728">
    <cfRule type="containsText" dxfId="93" priority="138" operator="containsText" text="DISABLED">
      <formula>NOT(ISERROR(SEARCH("DISABLED",J1728)))</formula>
    </cfRule>
    <cfRule type="containsText" dxfId="92" priority="139" operator="containsText" text="ENABLED">
      <formula>NOT(ISERROR(SEARCH("ENABLED",J1728)))</formula>
    </cfRule>
  </conditionalFormatting>
  <conditionalFormatting sqref="K2090:K2099">
    <cfRule type="containsText" dxfId="91" priority="98" operator="containsText" text="DISABLED">
      <formula>NOT(ISERROR(SEARCH("DISABLED",K2090)))</formula>
    </cfRule>
    <cfRule type="containsText" dxfId="90" priority="99" operator="containsText" text="ENABLED">
      <formula>NOT(ISERROR(SEARCH("ENABLED",K2090)))</formula>
    </cfRule>
  </conditionalFormatting>
  <conditionalFormatting sqref="X2090:X2099">
    <cfRule type="notContainsBlanks" dxfId="89" priority="97">
      <formula>LEN(TRIM(X2090))&gt;0</formula>
    </cfRule>
  </conditionalFormatting>
  <conditionalFormatting sqref="AA2090:AA2099">
    <cfRule type="notContainsText" dxfId="88" priority="96" operator="notContains" text="//">
      <formula>ISERROR(SEARCH("//",AA2090))</formula>
    </cfRule>
  </conditionalFormatting>
  <conditionalFormatting sqref="J2090:J2099">
    <cfRule type="containsText" dxfId="87" priority="94" operator="containsText" text="DISABLED">
      <formula>NOT(ISERROR(SEARCH("DISABLED",J2090)))</formula>
    </cfRule>
    <cfRule type="containsText" dxfId="86" priority="95" operator="containsText" text="ENABLED">
      <formula>NOT(ISERROR(SEARCH("ENABLED",J2090)))</formula>
    </cfRule>
  </conditionalFormatting>
  <conditionalFormatting sqref="K2100">
    <cfRule type="containsText" dxfId="85" priority="92" operator="containsText" text="DISABLED">
      <formula>NOT(ISERROR(SEARCH("DISABLED",K2100)))</formula>
    </cfRule>
    <cfRule type="containsText" dxfId="84" priority="93" operator="containsText" text="ENABLED">
      <formula>NOT(ISERROR(SEARCH("ENABLED",K2100)))</formula>
    </cfRule>
  </conditionalFormatting>
  <conditionalFormatting sqref="X2100">
    <cfRule type="notContainsBlanks" dxfId="83" priority="91">
      <formula>LEN(TRIM(X2100))&gt;0</formula>
    </cfRule>
  </conditionalFormatting>
  <conditionalFormatting sqref="AA2100">
    <cfRule type="notContainsText" dxfId="82" priority="90" operator="notContains" text="//">
      <formula>ISERROR(SEARCH("//",AA2100))</formula>
    </cfRule>
  </conditionalFormatting>
  <conditionalFormatting sqref="J2100">
    <cfRule type="containsText" dxfId="81" priority="88" operator="containsText" text="DISABLED">
      <formula>NOT(ISERROR(SEARCH("DISABLED",J2100)))</formula>
    </cfRule>
    <cfRule type="containsText" dxfId="80" priority="89" operator="containsText" text="ENABLED">
      <formula>NOT(ISERROR(SEARCH("ENABLED",J2100)))</formula>
    </cfRule>
  </conditionalFormatting>
  <conditionalFormatting sqref="X1341">
    <cfRule type="notContainsBlanks" dxfId="79" priority="87">
      <formula>LEN(TRIM(X1341))&gt;0</formula>
    </cfRule>
  </conditionalFormatting>
  <conditionalFormatting sqref="X1341">
    <cfRule type="notContainsBlanks" dxfId="78" priority="86">
      <formula>LEN(TRIM(X1341))&gt;0</formula>
    </cfRule>
  </conditionalFormatting>
  <conditionalFormatting sqref="K1341">
    <cfRule type="containsText" dxfId="77" priority="84" operator="containsText" text="DISABLED">
      <formula>NOT(ISERROR(SEARCH("DISABLED",K1341)))</formula>
    </cfRule>
    <cfRule type="containsText" dxfId="76" priority="85" operator="containsText" text="ENABLED">
      <formula>NOT(ISERROR(SEARCH("ENABLED",K1341)))</formula>
    </cfRule>
  </conditionalFormatting>
  <conditionalFormatting sqref="AA1341">
    <cfRule type="notContainsText" dxfId="75" priority="83" operator="notContains" text="//">
      <formula>ISERROR(SEARCH("//",AA1341))</formula>
    </cfRule>
  </conditionalFormatting>
  <conditionalFormatting sqref="J1341">
    <cfRule type="containsText" dxfId="74" priority="81" operator="containsText" text="DISABLED">
      <formula>NOT(ISERROR(SEARCH("DISABLED",J1341)))</formula>
    </cfRule>
    <cfRule type="containsText" dxfId="73" priority="82" operator="containsText" text="ENABLED">
      <formula>NOT(ISERROR(SEARCH("ENABLED",J1341)))</formula>
    </cfRule>
  </conditionalFormatting>
  <conditionalFormatting sqref="X1433">
    <cfRule type="notContainsBlanks" dxfId="72" priority="80">
      <formula>LEN(TRIM(X1433))&gt;0</formula>
    </cfRule>
  </conditionalFormatting>
  <conditionalFormatting sqref="J1433">
    <cfRule type="containsText" dxfId="71" priority="78" operator="containsText" text="DISABLED">
      <formula>NOT(ISERROR(SEARCH("DISABLED",J1433)))</formula>
    </cfRule>
    <cfRule type="containsText" dxfId="70" priority="79" operator="containsText" text="ENABLED">
      <formula>NOT(ISERROR(SEARCH("ENABLED",J1433)))</formula>
    </cfRule>
  </conditionalFormatting>
  <conditionalFormatting sqref="X1433">
    <cfRule type="notContainsBlanks" dxfId="69" priority="77">
      <formula>LEN(TRIM(X1433))&gt;0</formula>
    </cfRule>
  </conditionalFormatting>
  <conditionalFormatting sqref="K1433">
    <cfRule type="containsText" dxfId="68" priority="75" operator="containsText" text="DISABLED">
      <formula>NOT(ISERROR(SEARCH("DISABLED",K1433)))</formula>
    </cfRule>
    <cfRule type="containsText" dxfId="67" priority="76" operator="containsText" text="ENABLED">
      <formula>NOT(ISERROR(SEARCH("ENABLED",K1433)))</formula>
    </cfRule>
  </conditionalFormatting>
  <conditionalFormatting sqref="AA1433">
    <cfRule type="notContainsText" dxfId="66" priority="74" operator="notContains" text="//">
      <formula>ISERROR(SEARCH("//",AA1433))</formula>
    </cfRule>
  </conditionalFormatting>
  <conditionalFormatting sqref="K1703">
    <cfRule type="containsText" dxfId="65" priority="68" operator="containsText" text="DISABLED">
      <formula>NOT(ISERROR(SEARCH("DISABLED",K1703)))</formula>
    </cfRule>
    <cfRule type="containsText" dxfId="64" priority="69" operator="containsText" text="ENABLED">
      <formula>NOT(ISERROR(SEARCH("ENABLED",K1703)))</formula>
    </cfRule>
  </conditionalFormatting>
  <conditionalFormatting sqref="X1703">
    <cfRule type="notContainsBlanks" dxfId="63" priority="67">
      <formula>LEN(TRIM(X1703))&gt;0</formula>
    </cfRule>
  </conditionalFormatting>
  <conditionalFormatting sqref="AA1703">
    <cfRule type="notContainsText" dxfId="62" priority="66" operator="notContains" text="//">
      <formula>ISERROR(SEARCH("//",AA1703))</formula>
    </cfRule>
  </conditionalFormatting>
  <conditionalFormatting sqref="J1703">
    <cfRule type="containsText" dxfId="61" priority="64" operator="containsText" text="DISABLED">
      <formula>NOT(ISERROR(SEARCH("DISABLED",J1703)))</formula>
    </cfRule>
    <cfRule type="containsText" dxfId="60" priority="65" operator="containsText" text="ENABLED">
      <formula>NOT(ISERROR(SEARCH("ENABLED",J1703)))</formula>
    </cfRule>
  </conditionalFormatting>
  <conditionalFormatting sqref="K1720:K1722">
    <cfRule type="containsText" dxfId="59" priority="56" operator="containsText" text="DISABLED">
      <formula>NOT(ISERROR(SEARCH("DISABLED",K1720)))</formula>
    </cfRule>
    <cfRule type="containsText" dxfId="58" priority="57" operator="containsText" text="ENABLED">
      <formula>NOT(ISERROR(SEARCH("ENABLED",K1720)))</formula>
    </cfRule>
  </conditionalFormatting>
  <conditionalFormatting sqref="X1720:X1722">
    <cfRule type="notContainsBlanks" dxfId="57" priority="55">
      <formula>LEN(TRIM(X1720))&gt;0</formula>
    </cfRule>
  </conditionalFormatting>
  <conditionalFormatting sqref="AA1720:AA1722">
    <cfRule type="notContainsText" dxfId="56" priority="54" operator="notContains" text="//">
      <formula>ISERROR(SEARCH("//",AA1720))</formula>
    </cfRule>
  </conditionalFormatting>
  <conditionalFormatting sqref="J1720:J1722">
    <cfRule type="containsText" dxfId="55" priority="52" operator="containsText" text="DISABLED">
      <formula>NOT(ISERROR(SEARCH("DISABLED",J1720)))</formula>
    </cfRule>
    <cfRule type="containsText" dxfId="54" priority="53" operator="containsText" text="ENABLED">
      <formula>NOT(ISERROR(SEARCH("ENABLED",J1720)))</formula>
    </cfRule>
  </conditionalFormatting>
  <conditionalFormatting sqref="K1622">
    <cfRule type="containsText" dxfId="53" priority="46" operator="containsText" text="DISABLED">
      <formula>NOT(ISERROR(SEARCH("DISABLED",K1622)))</formula>
    </cfRule>
    <cfRule type="containsText" dxfId="52" priority="47" operator="containsText" text="ENABLED">
      <formula>NOT(ISERROR(SEARCH("ENABLED",K1622)))</formula>
    </cfRule>
  </conditionalFormatting>
  <conditionalFormatting sqref="X1622">
    <cfRule type="notContainsBlanks" dxfId="51" priority="45">
      <formula>LEN(TRIM(X1622))&gt;0</formula>
    </cfRule>
  </conditionalFormatting>
  <conditionalFormatting sqref="AA1622">
    <cfRule type="notContainsText" dxfId="50" priority="44" operator="notContains" text="//">
      <formula>ISERROR(SEARCH("//",AA1622))</formula>
    </cfRule>
  </conditionalFormatting>
  <conditionalFormatting sqref="J1622">
    <cfRule type="containsText" dxfId="49" priority="42" operator="containsText" text="DISABLED">
      <formula>NOT(ISERROR(SEARCH("DISABLED",J1622)))</formula>
    </cfRule>
    <cfRule type="containsText" dxfId="48" priority="43" operator="containsText" text="ENABLED">
      <formula>NOT(ISERROR(SEARCH("ENABLED",J1622)))</formula>
    </cfRule>
  </conditionalFormatting>
  <conditionalFormatting sqref="K1779">
    <cfRule type="containsText" dxfId="47" priority="40" operator="containsText" text="DISABLED">
      <formula>NOT(ISERROR(SEARCH("DISABLED",K1779)))</formula>
    </cfRule>
    <cfRule type="containsText" dxfId="46" priority="41" operator="containsText" text="ENABLED">
      <formula>NOT(ISERROR(SEARCH("ENABLED",K1779)))</formula>
    </cfRule>
  </conditionalFormatting>
  <conditionalFormatting sqref="X1779">
    <cfRule type="notContainsBlanks" dxfId="45" priority="39">
      <formula>LEN(TRIM(X1779))&gt;0</formula>
    </cfRule>
  </conditionalFormatting>
  <conditionalFormatting sqref="AA1779">
    <cfRule type="notContainsText" dxfId="44" priority="38" operator="notContains" text="//">
      <formula>ISERROR(SEARCH("//",AA1779))</formula>
    </cfRule>
  </conditionalFormatting>
  <conditionalFormatting sqref="J1779">
    <cfRule type="containsText" dxfId="43" priority="36" operator="containsText" text="DISABLED">
      <formula>NOT(ISERROR(SEARCH("DISABLED",J1779)))</formula>
    </cfRule>
    <cfRule type="containsText" dxfId="42" priority="37" operator="containsText" text="ENABLED">
      <formula>NOT(ISERROR(SEARCH("ENABLED",J1779)))</formula>
    </cfRule>
  </conditionalFormatting>
  <conditionalFormatting sqref="K1803:K1805">
    <cfRule type="containsText" dxfId="41" priority="34" operator="containsText" text="DISABLED">
      <formula>NOT(ISERROR(SEARCH("DISABLED",K1803)))</formula>
    </cfRule>
    <cfRule type="containsText" dxfId="40" priority="35" operator="containsText" text="ENABLED">
      <formula>NOT(ISERROR(SEARCH("ENABLED",K1803)))</formula>
    </cfRule>
  </conditionalFormatting>
  <conditionalFormatting sqref="X1803:X1805">
    <cfRule type="notContainsBlanks" dxfId="39" priority="33">
      <formula>LEN(TRIM(X1803))&gt;0</formula>
    </cfRule>
  </conditionalFormatting>
  <conditionalFormatting sqref="AA1803:AA1805">
    <cfRule type="notContainsText" dxfId="38" priority="32" operator="notContains" text="//">
      <formula>ISERROR(SEARCH("//",AA1803))</formula>
    </cfRule>
  </conditionalFormatting>
  <conditionalFormatting sqref="J1803:J1805">
    <cfRule type="containsText" dxfId="37" priority="30" operator="containsText" text="DISABLED">
      <formula>NOT(ISERROR(SEARCH("DISABLED",J1803)))</formula>
    </cfRule>
    <cfRule type="containsText" dxfId="36" priority="31" operator="containsText" text="ENABLED">
      <formula>NOT(ISERROR(SEARCH("ENABLED",J1803)))</formula>
    </cfRule>
  </conditionalFormatting>
  <conditionalFormatting sqref="J1988:J2005">
    <cfRule type="containsText" dxfId="35" priority="28" operator="containsText" text="DISABLED">
      <formula>NOT(ISERROR(SEARCH("DISABLED",J1988)))</formula>
    </cfRule>
    <cfRule type="containsText" dxfId="34" priority="29" operator="containsText" text="ENABLED">
      <formula>NOT(ISERROR(SEARCH("ENABLED",J1988)))</formula>
    </cfRule>
  </conditionalFormatting>
  <conditionalFormatting sqref="X1954">
    <cfRule type="notContainsBlanks" dxfId="33" priority="27">
      <formula>LEN(TRIM(X1954))&gt;0</formula>
    </cfRule>
  </conditionalFormatting>
  <conditionalFormatting sqref="AA1954">
    <cfRule type="notContainsText" dxfId="32" priority="26" operator="notContains" text="//">
      <formula>ISERROR(SEARCH("//",AA1954))</formula>
    </cfRule>
  </conditionalFormatting>
  <conditionalFormatting sqref="J1954:K1954">
    <cfRule type="containsText" dxfId="31" priority="24" operator="containsText" text="DISABLED">
      <formula>NOT(ISERROR(SEARCH("DISABLED",J1954)))</formula>
    </cfRule>
    <cfRule type="containsText" dxfId="30" priority="25" operator="containsText" text="ENABLED">
      <formula>NOT(ISERROR(SEARCH("ENABLED",J1954)))</formula>
    </cfRule>
  </conditionalFormatting>
  <conditionalFormatting sqref="X1954">
    <cfRule type="notContainsBlanks" dxfId="29" priority="23">
      <formula>LEN(TRIM(X1954))&gt;0</formula>
    </cfRule>
  </conditionalFormatting>
  <conditionalFormatting sqref="AA1954">
    <cfRule type="notContainsText" dxfId="28" priority="22" operator="notContains" text="//">
      <formula>ISERROR(SEARCH("//",AA1954))</formula>
    </cfRule>
  </conditionalFormatting>
  <conditionalFormatting sqref="X2082">
    <cfRule type="notContainsBlanks" dxfId="27" priority="21">
      <formula>LEN(TRIM(X2082))&gt;0</formula>
    </cfRule>
  </conditionalFormatting>
  <conditionalFormatting sqref="AA2082">
    <cfRule type="notContainsText" dxfId="26" priority="20" operator="notContains" text="//">
      <formula>ISERROR(SEARCH("//",AA2082))</formula>
    </cfRule>
  </conditionalFormatting>
  <conditionalFormatting sqref="J2082:K2082">
    <cfRule type="containsText" dxfId="25" priority="18" operator="containsText" text="DISABLED">
      <formula>NOT(ISERROR(SEARCH("DISABLED",J2082)))</formula>
    </cfRule>
    <cfRule type="containsText" dxfId="24" priority="19" operator="containsText" text="ENABLED">
      <formula>NOT(ISERROR(SEARCH("ENABLED",J2082)))</formula>
    </cfRule>
  </conditionalFormatting>
  <conditionalFormatting sqref="X2082">
    <cfRule type="notContainsBlanks" dxfId="23" priority="17">
      <formula>LEN(TRIM(X2082))&gt;0</formula>
    </cfRule>
  </conditionalFormatting>
  <conditionalFormatting sqref="AA2082">
    <cfRule type="notContainsText" dxfId="22" priority="16" operator="notContains" text="//">
      <formula>ISERROR(SEARCH("//",AA2082))</formula>
    </cfRule>
  </conditionalFormatting>
  <conditionalFormatting sqref="J1797:K1797">
    <cfRule type="containsText" dxfId="21" priority="14" operator="containsText" text="DISABLED">
      <formula>NOT(ISERROR(SEARCH("DISABLED",J1797)))</formula>
    </cfRule>
    <cfRule type="containsText" dxfId="20" priority="15" operator="containsText" text="ENABLED">
      <formula>NOT(ISERROR(SEARCH("ENABLED",J1797)))</formula>
    </cfRule>
  </conditionalFormatting>
  <conditionalFormatting sqref="X1797">
    <cfRule type="notContainsBlanks" dxfId="19" priority="13">
      <formula>LEN(TRIM(X1797))&gt;0</formula>
    </cfRule>
  </conditionalFormatting>
  <conditionalFormatting sqref="AA1797">
    <cfRule type="notContainsText" dxfId="18" priority="12" operator="notContains" text="//">
      <formula>ISERROR(SEARCH("//",AA1797))</formula>
    </cfRule>
  </conditionalFormatting>
  <conditionalFormatting sqref="K1806">
    <cfRule type="containsText" dxfId="17" priority="10" operator="containsText" text="DISABLED">
      <formula>NOT(ISERROR(SEARCH("DISABLED",K1806)))</formula>
    </cfRule>
    <cfRule type="containsText" dxfId="16" priority="11" operator="containsText" text="ENABLED">
      <formula>NOT(ISERROR(SEARCH("ENABLED",K1806)))</formula>
    </cfRule>
  </conditionalFormatting>
  <conditionalFormatting sqref="X1806">
    <cfRule type="notContainsBlanks" dxfId="15" priority="9">
      <formula>LEN(TRIM(X1806))&gt;0</formula>
    </cfRule>
  </conditionalFormatting>
  <conditionalFormatting sqref="AA1806">
    <cfRule type="notContainsText" dxfId="14" priority="8" operator="notContains" text="//">
      <formula>ISERROR(SEARCH("//",AA1806))</formula>
    </cfRule>
  </conditionalFormatting>
  <conditionalFormatting sqref="J1806">
    <cfRule type="containsText" dxfId="13" priority="6" operator="containsText" text="DISABLED">
      <formula>NOT(ISERROR(SEARCH("DISABLED",J1806)))</formula>
    </cfRule>
    <cfRule type="containsText" dxfId="12" priority="7" operator="containsText" text="ENABLED">
      <formula>NOT(ISERROR(SEARCH("ENABLED",J1806)))</formula>
    </cfRule>
  </conditionalFormatting>
  <conditionalFormatting sqref="X2101">
    <cfRule type="notContainsBlanks" dxfId="4" priority="5">
      <formula>LEN(TRIM(X2101))&gt;0</formula>
    </cfRule>
  </conditionalFormatting>
  <conditionalFormatting sqref="J2101:K2101">
    <cfRule type="containsText" dxfId="3" priority="3" operator="containsText" text="DISABLED">
      <formula>NOT(ISERROR(SEARCH("DISABLED",J2101)))</formula>
    </cfRule>
    <cfRule type="containsText" dxfId="2" priority="4" operator="containsText" text="ENABLED">
      <formula>NOT(ISERROR(SEARCH("ENABLED",J2101)))</formula>
    </cfRule>
  </conditionalFormatting>
  <conditionalFormatting sqref="X2101">
    <cfRule type="notContainsBlanks" dxfId="1" priority="2">
      <formula>LEN(TRIM(X2101))&gt;0</formula>
    </cfRule>
  </conditionalFormatting>
  <conditionalFormatting sqref="AA2101">
    <cfRule type="notContainsText" dxfId="0" priority="1" operator="notContains" text="//">
      <formula>ISERROR(SEARCH("//",AA2101))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545" zoomScale="75" zoomScaleNormal="75" zoomScalePageLayoutView="75" workbookViewId="0">
      <selection activeCell="F545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4253</v>
      </c>
      <c r="H1">
        <f>COUNTIF(H2:H2:H823,"=FALSE")</f>
        <v>20</v>
      </c>
      <c r="N1" s="147" t="s">
        <v>4100</v>
      </c>
      <c r="W1">
        <f>SUM(W5:W1323)</f>
        <v>51</v>
      </c>
      <c r="X1">
        <f>SUM(X5:X1323)</f>
        <v>299797199.25280225</v>
      </c>
    </row>
    <row r="2" spans="1:25">
      <c r="A2" t="s">
        <v>2830</v>
      </c>
      <c r="B2" t="s">
        <v>2830</v>
      </c>
      <c r="I2" s="31" t="s">
        <v>2834</v>
      </c>
      <c r="J2" s="32" t="s">
        <v>2833</v>
      </c>
      <c r="K2" s="33" t="s">
        <v>2835</v>
      </c>
      <c r="L2" s="38" t="s">
        <v>2887</v>
      </c>
      <c r="N2" s="22" t="str">
        <f>TEST!B2</f>
        <v>CLSUM CLSTK ERPN DEG ALL 00</v>
      </c>
      <c r="Q2" s="26" t="s">
        <v>2871</v>
      </c>
      <c r="U2" t="s">
        <v>4098</v>
      </c>
      <c r="V2" s="53" t="s">
        <v>4098</v>
      </c>
      <c r="W2" t="s">
        <v>4096</v>
      </c>
      <c r="X2" t="s">
        <v>4097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ITM_INDEX</v>
      </c>
      <c r="E337" s="26" t="str">
        <f>CHAR(34)&amp;VLOOKUP(C337,SOURCE!$S$3:$Z$2839,6,0)&amp;CHAR(34)</f>
        <v>"INDEX"</v>
      </c>
      <c r="F337" s="22" t="str">
        <f>VLOOKUP(C337,SOURCE!$S$3:$AA$2839,9,0)&amp;"           {"&amp;D337&amp;",   "&amp;E337&amp;"},"</f>
        <v xml:space="preserve">           {ITM_INDEX,   "INDEX"},</v>
      </c>
      <c r="H337" t="b">
        <f>ISNA(VLOOKUP(J337,J338:J$823,1,0))</f>
        <v>1</v>
      </c>
      <c r="I337" s="27">
        <f>VLOOKUP(C337,SOURCE!S$6:Y$10018,7,0)</f>
        <v>1486</v>
      </c>
      <c r="J337" s="28" t="str">
        <f>VLOOKUP(C337,SOURCE!S$6:Y$10018,6,0)</f>
        <v>INDEX</v>
      </c>
      <c r="K337" s="29" t="str">
        <f t="shared" si="25"/>
        <v>INDEX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"INDEX"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ITM_IXYZ</v>
      </c>
      <c r="E338" s="26" t="str">
        <f>CHAR(34)&amp;VLOOKUP(C338,SOURCE!$S$3:$Z$2839,6,0)&amp;CHAR(34)</f>
        <v>"IXYZ"</v>
      </c>
      <c r="F338" s="22" t="str">
        <f>VLOOKUP(C338,SOURCE!$S$3:$AA$2839,9,0)&amp;"           {"&amp;D338&amp;",   "&amp;E338&amp;"},"</f>
        <v>//           {ITM_IXYZ,   "IXYZ"},</v>
      </c>
      <c r="H338" t="b">
        <f>ISNA(VLOOKUP(J338,J339:J$823,1,0))</f>
        <v>1</v>
      </c>
      <c r="I338" s="27">
        <f>VLOOKUP(C338,SOURCE!S$6:Y$10018,7,0)</f>
        <v>1487</v>
      </c>
      <c r="J338" s="28" t="str">
        <f>VLOOKUP(C338,SOURCE!S$6:Y$10018,6,0)</f>
        <v>IXYZ</v>
      </c>
      <c r="K338" s="30" t="str">
        <f t="shared" si="25"/>
        <v>Ixyz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STD_SUB_x STD_SUB_y STD_SUB_z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ITM_IGAMMAP</v>
      </c>
      <c r="E339" s="26" t="str">
        <f>CHAR(34)&amp;VLOOKUP(C339,SOURCE!$S$3:$Z$2839,6,0)&amp;CHAR(34)</f>
        <v>"IGAMMAP"</v>
      </c>
      <c r="F339" s="22" t="str">
        <f>VLOOKUP(C339,SOURCE!$S$3:$AA$2839,9,0)&amp;"           {"&amp;D339&amp;",   "&amp;E339&amp;"},"</f>
        <v>//           {ITM_IGAMMAP,   "IGAMMAP"},</v>
      </c>
      <c r="H339" t="b">
        <f>ISNA(VLOOKUP(J339,J340:J$823,1,0))</f>
        <v>1</v>
      </c>
      <c r="I339" s="27">
        <f>VLOOKUP(C339,SOURCE!S$6:Y$10018,7,0)</f>
        <v>1488</v>
      </c>
      <c r="J339" s="28" t="str">
        <f>VLOOKUP(C339,SOURCE!S$6:Y$10018,6,0)</f>
        <v>IGAMMAP</v>
      </c>
      <c r="K339" s="29" t="str">
        <f t="shared" si="25"/>
        <v>IGAMMAp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STD_SUB_p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ITM_IGAMMAQ</v>
      </c>
      <c r="E340" s="26" t="str">
        <f>CHAR(34)&amp;VLOOKUP(C340,SOURCE!$S$3:$Z$2839,6,0)&amp;CHAR(34)</f>
        <v>"IGAMMAQ"</v>
      </c>
      <c r="F340" s="22" t="str">
        <f>VLOOKUP(C340,SOURCE!$S$3:$AA$2839,9,0)&amp;"           {"&amp;D340&amp;",   "&amp;E340&amp;"},"</f>
        <v>//           {ITM_IGAMMAQ,   "IGAMMAQ"},</v>
      </c>
      <c r="H340" t="b">
        <f>ISNA(VLOOKUP(J340,J341:J$823,1,0))</f>
        <v>1</v>
      </c>
      <c r="I340" s="27">
        <f>VLOOKUP(C340,SOURCE!S$6:Y$10018,7,0)</f>
        <v>1489</v>
      </c>
      <c r="J340" s="28" t="str">
        <f>VLOOKUP(C340,SOURCE!S$6:Y$10018,6,0)</f>
        <v>IGAMMAQ</v>
      </c>
      <c r="K340" s="30" t="str">
        <f t="shared" si="25"/>
        <v>IGAMMAq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STD_SUB_q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ITM_IPLUS</v>
      </c>
      <c r="E341" s="26" t="str">
        <f>CHAR(34)&amp;VLOOKUP(C341,SOURCE!$S$3:$Z$2839,6,0)&amp;CHAR(34)</f>
        <v>"I+"</v>
      </c>
      <c r="F341" s="22" t="str">
        <f>VLOOKUP(C341,SOURCE!$S$3:$AA$2839,9,0)&amp;"           {"&amp;D341&amp;",   "&amp;E341&amp;"},"</f>
        <v xml:space="preserve">           {ITM_IPLUS,   "I+"},</v>
      </c>
      <c r="H341" t="b">
        <f>ISNA(VLOOKUP(J341,J342:J$823,1,0))</f>
        <v>1</v>
      </c>
      <c r="I341" s="27">
        <f>VLOOKUP(C341,SOURCE!S$6:Y$10018,7,0)</f>
        <v>1490</v>
      </c>
      <c r="J341" s="28" t="str">
        <f>VLOOKUP(C341,SOURCE!S$6:Y$10018,6,0)</f>
        <v>I+</v>
      </c>
      <c r="K341" s="29" t="str">
        <f t="shared" si="25"/>
        <v>I+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"I+"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ITM_IMINUS</v>
      </c>
      <c r="E342" s="26" t="str">
        <f>CHAR(34)&amp;VLOOKUP(C342,SOURCE!$S$3:$Z$2839,6,0)&amp;CHAR(34)</f>
        <v>"I-"</v>
      </c>
      <c r="F342" s="22" t="str">
        <f>VLOOKUP(C342,SOURCE!$S$3:$AA$2839,9,0)&amp;"           {"&amp;D342&amp;",   "&amp;E342&amp;"},"</f>
        <v xml:space="preserve">           {ITM_IMINUS,   "I-"},</v>
      </c>
      <c r="H342" t="b">
        <f>ISNA(VLOOKUP(J342,J343:J$823,1,0))</f>
        <v>1</v>
      </c>
      <c r="I342" s="27">
        <f>VLOOKUP(C342,SOURCE!S$6:Y$10018,7,0)</f>
        <v>1491</v>
      </c>
      <c r="J342" s="28" t="str">
        <f>VLOOKUP(C342,SOURCE!S$6:Y$10018,6,0)</f>
        <v>I-</v>
      </c>
      <c r="K342" s="30" t="str">
        <f t="shared" si="25"/>
        <v>I-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"I-"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ITM_JYX</v>
      </c>
      <c r="E343" s="26" t="str">
        <f>CHAR(34)&amp;VLOOKUP(C343,SOURCE!$S$3:$Z$2839,6,0)&amp;CHAR(34)</f>
        <v>"JY(X)"</v>
      </c>
      <c r="F343" s="22" t="str">
        <f>VLOOKUP(C343,SOURCE!$S$3:$AA$2839,9,0)&amp;"           {"&amp;D343&amp;",   "&amp;E343&amp;"},"</f>
        <v>//           {ITM_JYX,   "JY(X)"},</v>
      </c>
      <c r="H343" t="b">
        <f>ISNA(VLOOKUP(J343,J344:J$823,1,0))</f>
        <v>1</v>
      </c>
      <c r="I343" s="27">
        <f>VLOOKUP(C343,SOURCE!S$6:Y$10018,7,0)</f>
        <v>1492</v>
      </c>
      <c r="J343" s="28" t="str">
        <f>VLOOKUP(C343,SOURCE!S$6:Y$10018,6,0)</f>
        <v>JY(X)</v>
      </c>
      <c r="K343" s="29" t="str">
        <f t="shared" si="25"/>
        <v>Jy(x)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"J" STD_SUB_y "(x)"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ITM_JPLUS</v>
      </c>
      <c r="E344" s="26" t="str">
        <f>CHAR(34)&amp;VLOOKUP(C344,SOURCE!$S$3:$Z$2839,6,0)&amp;CHAR(34)</f>
        <v>"J+"</v>
      </c>
      <c r="F344" s="22" t="str">
        <f>VLOOKUP(C344,SOURCE!$S$3:$AA$2839,9,0)&amp;"           {"&amp;D344&amp;",   "&amp;E344&amp;"},"</f>
        <v xml:space="preserve">           {ITM_JPLUS,   "J+"},</v>
      </c>
      <c r="H344" t="b">
        <f>ISNA(VLOOKUP(J344,J345:J$823,1,0))</f>
        <v>1</v>
      </c>
      <c r="I344" s="27">
        <f>VLOOKUP(C344,SOURCE!S$6:Y$10018,7,0)</f>
        <v>1493</v>
      </c>
      <c r="J344" s="28" t="str">
        <f>VLOOKUP(C344,SOURCE!S$6:Y$10018,6,0)</f>
        <v>J+</v>
      </c>
      <c r="K344" s="30" t="str">
        <f t="shared" si="25"/>
        <v>J+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"J+"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ITM_JMINUS</v>
      </c>
      <c r="E345" s="26" t="str">
        <f>CHAR(34)&amp;VLOOKUP(C345,SOURCE!$S$3:$Z$2839,6,0)&amp;CHAR(34)</f>
        <v>"J-"</v>
      </c>
      <c r="F345" s="22" t="str">
        <f>VLOOKUP(C345,SOURCE!$S$3:$AA$2839,9,0)&amp;"           {"&amp;D345&amp;",   "&amp;E345&amp;"},"</f>
        <v xml:space="preserve">           {ITM_JMINUS,   "J-"},</v>
      </c>
      <c r="H345" t="b">
        <f>ISNA(VLOOKUP(J345,J346:J$823,1,0))</f>
        <v>1</v>
      </c>
      <c r="I345" s="27">
        <f>VLOOKUP(C345,SOURCE!S$6:Y$10018,7,0)</f>
        <v>1494</v>
      </c>
      <c r="J345" s="28" t="str">
        <f>VLOOKUP(C345,SOURCE!S$6:Y$10018,6,0)</f>
        <v>J-</v>
      </c>
      <c r="K345" s="29" t="str">
        <f t="shared" si="25"/>
        <v>J-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"J-"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ITM_JUL_GREG</v>
      </c>
      <c r="E346" s="26" t="str">
        <f>CHAR(34)&amp;VLOOKUP(C346,SOURCE!$S$3:$Z$2839,6,0)&amp;CHAR(34)</f>
        <v>"J/G"</v>
      </c>
      <c r="F346" s="22" t="str">
        <f>VLOOKUP(C346,SOURCE!$S$3:$AA$2839,9,0)&amp;"           {"&amp;D346&amp;",   "&amp;E346&amp;"},"</f>
        <v>//           {ITM_JUL_GREG,   "J/G"},</v>
      </c>
      <c r="H346" t="b">
        <f>ISNA(VLOOKUP(J346,J347:J$823,1,0))</f>
        <v>1</v>
      </c>
      <c r="I346" s="27">
        <f>VLOOKUP(C346,SOURCE!S$6:Y$10018,7,0)</f>
        <v>1495</v>
      </c>
      <c r="J346" s="28" t="str">
        <f>VLOOKUP(C346,SOURCE!S$6:Y$10018,6,0)</f>
        <v>J/G</v>
      </c>
      <c r="K346" s="30" t="str">
        <f t="shared" si="25"/>
        <v>J/G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"J/G"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ITM_JtoD</v>
      </c>
      <c r="E347" s="26" t="str">
        <f>CHAR(34)&amp;VLOOKUP(C347,SOURCE!$S$3:$Z$2839,6,0)&amp;CHAR(34)</f>
        <v>"J&gt;D"</v>
      </c>
      <c r="F347" s="22" t="str">
        <f>VLOOKUP(C347,SOURCE!$S$3:$AA$2839,9,0)&amp;"           {"&amp;D347&amp;",   "&amp;E347&amp;"},"</f>
        <v>//           {ITM_JtoD,   "J&gt;D"},</v>
      </c>
      <c r="H347" t="b">
        <f>ISNA(VLOOKUP(J347,J348:J$823,1,0))</f>
        <v>1</v>
      </c>
      <c r="I347" s="27">
        <f>VLOOKUP(C347,SOURCE!S$6:Y$10018,7,0)</f>
        <v>1496</v>
      </c>
      <c r="J347" s="28" t="str">
        <f>VLOOKUP(C347,SOURCE!S$6:Y$10018,6,0)</f>
        <v>J&gt;D</v>
      </c>
      <c r="K347" s="29" t="str">
        <f t="shared" si="25"/>
        <v>J&gt;D</v>
      </c>
      <c r="L347" s="39" t="str">
        <f>VLOOKUP(C347,SOURCE!S$6:Y$10018,2,0)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"J" STD_RIGHT_ARROW "D"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</v>
      </c>
      <c r="E348" s="26" t="str">
        <f>CHAR(34)&amp;VLOOKUP(C348,SOURCE!$S$3:$Z$2839,6,0)&amp;CHAR(34)</f>
        <v>"KEY"</v>
      </c>
      <c r="F348" s="22" t="str">
        <f>VLOOKUP(C348,SOURCE!$S$3:$AA$2839,9,0)&amp;"           {"&amp;D348&amp;",   "&amp;E348&amp;"},"</f>
        <v>//           {ITM_KEY,   "KEY"},</v>
      </c>
      <c r="H348" t="b">
        <f>ISNA(VLOOKUP(J348,J349:J$823,1,0))</f>
        <v>1</v>
      </c>
      <c r="I348" s="27">
        <f>VLOOKUP(C348,SOURCE!S$6:Y$10018,7,0)</f>
        <v>1497</v>
      </c>
      <c r="J348" s="28" t="str">
        <f>VLOOKUP(C348,SOURCE!S$6:Y$10018,6,0)</f>
        <v>KEY</v>
      </c>
      <c r="K348" s="30" t="str">
        <f t="shared" si="25"/>
        <v>KEY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ITM_KEYG</v>
      </c>
      <c r="E349" s="26" t="str">
        <f>CHAR(34)&amp;VLOOKUP(C349,SOURCE!$S$3:$Z$2839,6,0)&amp;CHAR(34)</f>
        <v>"KEYG"</v>
      </c>
      <c r="F349" s="22" t="str">
        <f>VLOOKUP(C349,SOURCE!$S$3:$AA$2839,9,0)&amp;"           {"&amp;D349&amp;",   "&amp;E349&amp;"},"</f>
        <v>//           {ITM_KEYG,   "KEYG"},</v>
      </c>
      <c r="H349" t="b">
        <f>ISNA(VLOOKUP(J349,J350:J$823,1,0))</f>
        <v>1</v>
      </c>
      <c r="I349" s="27">
        <f>VLOOKUP(C349,SOURCE!S$6:Y$10018,7,0)</f>
        <v>1498</v>
      </c>
      <c r="J349" s="28" t="str">
        <f>VLOOKUP(C349,SOURCE!S$6:Y$10018,6,0)</f>
        <v>KEYG</v>
      </c>
      <c r="K349" s="29" t="str">
        <f t="shared" si="25"/>
        <v>KEYG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"KEYG"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ITM_KEYX</v>
      </c>
      <c r="E350" s="26" t="str">
        <f>CHAR(34)&amp;VLOOKUP(C350,SOURCE!$S$3:$Z$2839,6,0)&amp;CHAR(34)</f>
        <v>"KEYX"</v>
      </c>
      <c r="F350" s="22" t="str">
        <f>VLOOKUP(C350,SOURCE!$S$3:$AA$2839,9,0)&amp;"           {"&amp;D350&amp;",   "&amp;E350&amp;"},"</f>
        <v>//           {ITM_KEYX,   "KEYX"},</v>
      </c>
      <c r="H350" t="b">
        <f>ISNA(VLOOKUP(J350,J674:J$823,1,0))</f>
        <v>1</v>
      </c>
      <c r="I350" s="27">
        <f>VLOOKUP(C350,SOURCE!S$6:Y$10018,7,0)</f>
        <v>1499</v>
      </c>
      <c r="J350" s="28" t="str">
        <f>VLOOKUP(C350,SOURCE!S$6:Y$10018,6,0)</f>
        <v>KEYX</v>
      </c>
      <c r="K350" s="30" t="str">
        <f t="shared" si="25"/>
        <v>KEYX</v>
      </c>
      <c r="L350" s="40" t="str">
        <f>VLOOKUP(C350,SOURCE!S$6:Y$10018,2,0)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"KEYX"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ITM_sinc</v>
      </c>
      <c r="E351" s="26" t="str">
        <f>CHAR(34)&amp;VLOOKUP(C351,SOURCE!$S$3:$Z$2839,6,0)&amp;CHAR(34)</f>
        <v>"SINC"</v>
      </c>
      <c r="F351" s="22" t="str">
        <f>VLOOKUP(C351,SOURCE!$S$3:$AA$2839,9,0)&amp;"           {"&amp;D351&amp;",   "&amp;E351&amp;"},"</f>
        <v xml:space="preserve">           {ITM_sinc,   "SINC"},</v>
      </c>
      <c r="H351" t="b">
        <f>ISNA(VLOOKUP(J351,J675:J$823,1,0))</f>
        <v>1</v>
      </c>
      <c r="I351" s="27">
        <f>VLOOKUP(C351,SOURCE!S$6:Y$10018,7,0)</f>
        <v>1500</v>
      </c>
      <c r="J351" s="28" t="str">
        <f>VLOOKUP(C351,SOURCE!S$6:Y$10018,6,0)</f>
        <v>SINC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sinc</v>
      </c>
      <c r="L351" s="40" t="str">
        <f>VLOOKUP(C351,SOURCE!S$6:Y$10018,2,0)</f>
        <v>Trig</v>
      </c>
      <c r="M351" t="str">
        <f>IF(VLOOKUP(I351,SOURCE!B:M,2,0)="/  { itemToBeCoded","To be coded","")</f>
        <v/>
      </c>
      <c r="N351" s="22"/>
      <c r="Q351" s="26" t="str">
        <f>VLOOKUP(I351,SOURCE!B:M,5,0)</f>
        <v>"sinc"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ITM_KTYP</v>
      </c>
      <c r="E352" s="26" t="str">
        <f>CHAR(34)&amp;VLOOKUP(C352,SOURCE!$S$3:$Z$2839,6,0)&amp;CHAR(34)</f>
        <v>"KTYP?"</v>
      </c>
      <c r="F352" s="22" t="str">
        <f>VLOOKUP(C352,SOURCE!$S$3:$AA$2839,9,0)&amp;"           {"&amp;D352&amp;",   "&amp;E352&amp;"},"</f>
        <v>//           {ITM_KTYP,   "KTYP?"},</v>
      </c>
      <c r="H352" t="b">
        <f>ISNA(VLOOKUP(J352,J676:J$823,1,0))</f>
        <v>1</v>
      </c>
      <c r="I352" s="27">
        <f>VLOOKUP(C352,SOURCE!S$6:Y$10018,7,0)</f>
        <v>1501</v>
      </c>
      <c r="J352" s="28" t="str">
        <f>VLOOKUP(C352,SOURCE!S$6:Y$10018,6,0)</f>
        <v>KTYP?</v>
      </c>
      <c r="K352" s="30" t="str">
        <f t="shared" si="28"/>
        <v>KTYP?</v>
      </c>
      <c r="L352" s="40" t="str">
        <f>VLOOKUP(C352,SOURCE!S$6:Y$10018,2,0)</f>
        <v/>
      </c>
      <c r="M352" t="str">
        <f>IF(VLOOKUP(I352,SOURCE!B:M,2,0)="/  { itemToBeCoded","To be coded","")</f>
        <v>To be coded</v>
      </c>
      <c r="N352" s="22"/>
      <c r="Q352" s="26" t="str">
        <f>VLOOKUP(I352,SOURCE!B:M,5,0)</f>
        <v>"KTYP?"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ITM_LASTX</v>
      </c>
      <c r="E353" s="26" t="str">
        <f>CHAR(34)&amp;VLOOKUP(C353,SOURCE!$S$3:$Z$2839,6,0)&amp;CHAR(34)</f>
        <v>"LASTX"</v>
      </c>
      <c r="F353" s="22" t="str">
        <f>VLOOKUP(C353,SOURCE!$S$3:$AA$2839,9,0)&amp;"           {"&amp;D353&amp;",   "&amp;E353&amp;"},"</f>
        <v>//           {ITM_LASTX,   "LASTX"},</v>
      </c>
      <c r="H353" t="b">
        <f>ISNA(VLOOKUP(J353,J677:J$823,1,0))</f>
        <v>1</v>
      </c>
      <c r="I353" s="27">
        <f>VLOOKUP(C353,SOURCE!S$6:Y$10018,7,0)</f>
        <v>1502</v>
      </c>
      <c r="J353" s="28" t="str">
        <f>VLOOKUP(C353,SOURCE!S$6:Y$10018,6,0)</f>
        <v>LASTX</v>
      </c>
      <c r="K353" s="30" t="str">
        <f t="shared" si="28"/>
        <v>LASTx</v>
      </c>
      <c r="L353" s="40" t="str">
        <f>VLOOKUP(C353,SOURCE!S$6:Y$10018,2,0)</f>
        <v>STACK</v>
      </c>
      <c r="M353" t="str">
        <f>IF(VLOOKUP(I353,SOURCE!B:M,2,0)="/  { itemToBeCoded","To be coded","")</f>
        <v/>
      </c>
      <c r="N353" s="22"/>
      <c r="Q353" s="26" t="str">
        <f>VLOOKUP(I353,SOURCE!B:M,5,0)</f>
        <v>"LASTx"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ITM_LEAP</v>
      </c>
      <c r="E354" s="26" t="str">
        <f>CHAR(34)&amp;VLOOKUP(C354,SOURCE!$S$3:$Z$2839,6,0)&amp;CHAR(34)</f>
        <v>"LEAP?"</v>
      </c>
      <c r="F354" s="22" t="str">
        <f>VLOOKUP(C354,SOURCE!$S$3:$AA$2839,9,0)&amp;"           {"&amp;D354&amp;",   "&amp;E354&amp;"},"</f>
        <v>//           {ITM_LEAP,   "LEAP?"},</v>
      </c>
      <c r="H354" t="b">
        <f>ISNA(VLOOKUP(J354,J678:J$823,1,0))</f>
        <v>1</v>
      </c>
      <c r="I354" s="27">
        <f>VLOOKUP(C354,SOURCE!S$6:Y$10018,7,0)</f>
        <v>1504</v>
      </c>
      <c r="J354" s="28" t="str">
        <f>VLOOKUP(C354,SOURCE!S$6:Y$10018,6,0)</f>
        <v>LEAP?</v>
      </c>
      <c r="K354" s="30" t="str">
        <f t="shared" si="28"/>
        <v>LEAP?</v>
      </c>
      <c r="L354" s="40" t="str">
        <f>VLOOKUP(C354,SOURCE!S$6:Y$10018,2,0)</f>
        <v/>
      </c>
      <c r="M354" t="str">
        <f>IF(VLOOKUP(I354,SOURCE!B:M,2,0)="/  { itemToBeCoded","To be coded","")</f>
        <v/>
      </c>
      <c r="N354" s="22"/>
      <c r="Q354" s="26" t="str">
        <f>VLOOKUP(I354,SOURCE!B:M,5,0)</f>
        <v>"LEAP?"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</v>
      </c>
      <c r="E355" s="26" t="str">
        <f>CHAR(34)&amp;VLOOKUP(C355,SOURCE!$S$3:$Z$2839,6,0)&amp;CHAR(34)</f>
        <v>"LM"</v>
      </c>
      <c r="F355" s="22" t="str">
        <f>VLOOKUP(C355,SOURCE!$S$3:$AA$2839,9,0)&amp;"           {"&amp;D355&amp;",   "&amp;E355&amp;"},"</f>
        <v>//           {ITM_Lm,   "LM"},</v>
      </c>
      <c r="H355" t="b">
        <f>ISNA(VLOOKUP(J355,J679:J$823,1,0))</f>
        <v>1</v>
      </c>
      <c r="I355" s="27">
        <f>VLOOKUP(C355,SOURCE!S$6:Y$10018,7,0)</f>
        <v>1505</v>
      </c>
      <c r="J355" s="28" t="str">
        <f>VLOOKUP(C355,SOURCE!S$6:Y$10018,6,0)</f>
        <v>LM</v>
      </c>
      <c r="K355" s="30" t="str">
        <f t="shared" si="28"/>
        <v>Lm</v>
      </c>
      <c r="L355" s="40" t="str">
        <f>VLOOKUP(C355,SOURCE!S$6:Y$10018,2,0)</f>
        <v>Math</v>
      </c>
      <c r="M355" t="str">
        <f>IF(VLOOKUP(I355,SOURCE!B:M,2,0)="/  { itemToBeCoded","To be coded","")</f>
        <v/>
      </c>
      <c r="N355" s="22"/>
      <c r="Q355" s="26" t="str">
        <f>VLOOKUP(I355,SOURCE!B:M,5,0)</f>
        <v xml:space="preserve">"L" STD_SUB_m 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ITM_LmALPHA</v>
      </c>
      <c r="E356" s="26" t="str">
        <f>CHAR(34)&amp;VLOOKUP(C356,SOURCE!$S$3:$Z$2839,6,0)&amp;CHAR(34)</f>
        <v>"LMALPHA"</v>
      </c>
      <c r="F356" s="22" t="str">
        <f>VLOOKUP(C356,SOURCE!$S$3:$AA$2839,9,0)&amp;"           {"&amp;D356&amp;",   "&amp;E356&amp;"},"</f>
        <v>//           {ITM_LmALPHA,   "LMALPHA"},</v>
      </c>
      <c r="H356" t="b">
        <f>ISNA(VLOOKUP(J356,J680:J$823,1,0))</f>
        <v>1</v>
      </c>
      <c r="I356" s="27">
        <f>VLOOKUP(C356,SOURCE!S$6:Y$10018,7,0)</f>
        <v>1506</v>
      </c>
      <c r="J356" s="28" t="str">
        <f>VLOOKUP(C356,SOURCE!S$6:Y$10018,6,0)</f>
        <v>LMALPHA</v>
      </c>
      <c r="K356" s="30" t="str">
        <f t="shared" si="28"/>
        <v>Lmalpha</v>
      </c>
      <c r="L356" s="40" t="str">
        <f>VLOOKUP(C356,SOURCE!S$6:Y$10018,2,0)</f>
        <v/>
      </c>
      <c r="M356" t="str">
        <f>IF(VLOOKUP(I356,SOURCE!B:M,2,0)="/  { itemToBeCoded","To be coded","")</f>
        <v/>
      </c>
      <c r="N356" s="22"/>
      <c r="Q356" s="26" t="str">
        <f>VLOOKUP(I356,SOURCE!B:M,5,0)</f>
        <v>"L" STD_SUB_m STD_SUB_alpha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ITM_LNBETA</v>
      </c>
      <c r="E357" s="26" t="str">
        <f>CHAR(34)&amp;VLOOKUP(C357,SOURCE!$S$3:$Z$2839,6,0)&amp;CHAR(34)</f>
        <v>"LNBETA"</v>
      </c>
      <c r="F357" s="22" t="str">
        <f>VLOOKUP(C357,SOURCE!$S$3:$AA$2839,9,0)&amp;"           {"&amp;D357&amp;",   "&amp;E357&amp;"},"</f>
        <v>//           {ITM_LNBETA,   "LNBETA"},</v>
      </c>
      <c r="H357" t="b">
        <f>ISNA(VLOOKUP(J357,J681:J$823,1,0))</f>
        <v>1</v>
      </c>
      <c r="I357" s="27">
        <f>VLOOKUP(C357,SOURCE!S$6:Y$10018,7,0)</f>
        <v>1507</v>
      </c>
      <c r="J357" s="28" t="str">
        <f>VLOOKUP(C357,SOURCE!S$6:Y$10018,6,0)</f>
        <v>LNBETA</v>
      </c>
      <c r="K357" s="30" t="str">
        <f t="shared" si="28"/>
        <v>lnbeta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STD_beta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ITM_LNGAMMA</v>
      </c>
      <c r="E358" s="26" t="str">
        <f>CHAR(34)&amp;VLOOKUP(C358,SOURCE!$S$3:$Z$2839,6,0)&amp;CHAR(34)</f>
        <v>"LNGAMMA"</v>
      </c>
      <c r="F358" s="22" t="str">
        <f>VLOOKUP(C358,SOURCE!$S$3:$AA$2839,9,0)&amp;"           {"&amp;D358&amp;",   "&amp;E358&amp;"},"</f>
        <v>//           {ITM_LNGAMMA,   "LNGAMMA"},</v>
      </c>
      <c r="H358" t="b">
        <f>ISNA(VLOOKUP(J358,J682:J$823,1,0))</f>
        <v>1</v>
      </c>
      <c r="I358" s="27">
        <f>VLOOKUP(C358,SOURCE!S$6:Y$10018,7,0)</f>
        <v>1508</v>
      </c>
      <c r="J358" s="28" t="str">
        <f>VLOOKUP(C358,SOURCE!S$6:Y$10018,6,0)</f>
        <v>LNGAMMA</v>
      </c>
      <c r="K358" s="30" t="str">
        <f t="shared" si="28"/>
        <v>lnGAMMA</v>
      </c>
      <c r="L358" s="40" t="str">
        <f>VLOOKUP(C358,SOURCE!S$6:Y$10018,2,0)</f>
        <v>Math</v>
      </c>
      <c r="M358" t="str">
        <f>IF(VLOOKUP(I358,SOURCE!B:M,2,0)="/  { itemToBeCoded","To be coded","")</f>
        <v/>
      </c>
      <c r="N358" s="22"/>
      <c r="Q358" s="26" t="str">
        <f>VLOOKUP(I358,SOURCE!B:M,5,0)</f>
        <v>"ln" STD_GAMMA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</v>
      </c>
      <c r="E359" s="26" t="str">
        <f>CHAR(34)&amp;VLOOKUP(C359,SOURCE!$S$3:$Z$2839,6,0)&amp;CHAR(34)</f>
        <v>"LOAD"</v>
      </c>
      <c r="F359" s="22" t="str">
        <f>VLOOKUP(C359,SOURCE!$S$3:$AA$2839,9,0)&amp;"           {"&amp;D359&amp;",   "&amp;E359&amp;"},"</f>
        <v>//           {ITM_LOAD,   "LOAD"},</v>
      </c>
      <c r="H359" t="b">
        <f>ISNA(VLOOKUP(J359,J683:J$823,1,0))</f>
        <v>1</v>
      </c>
      <c r="I359" s="27">
        <f>VLOOKUP(C359,SOURCE!S$6:Y$10018,7,0)</f>
        <v>1509</v>
      </c>
      <c r="J359" s="28" t="str">
        <f>VLOOKUP(C359,SOURCE!S$6:Y$10018,6,0)</f>
        <v>LOAD</v>
      </c>
      <c r="K359" s="30" t="str">
        <f t="shared" si="28"/>
        <v>LOAD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ITM_LOADP</v>
      </c>
      <c r="E360" s="26" t="str">
        <f>CHAR(34)&amp;VLOOKUP(C360,SOURCE!$S$3:$Z$2839,6,0)&amp;CHAR(34)</f>
        <v>"LOADP"</v>
      </c>
      <c r="F360" s="22" t="str">
        <f>VLOOKUP(C360,SOURCE!$S$3:$AA$2839,9,0)&amp;"           {"&amp;D360&amp;",   "&amp;E360&amp;"},"</f>
        <v>//           {ITM_LOADP,   "LOADP"},</v>
      </c>
      <c r="H360" t="b">
        <f>ISNA(VLOOKUP(J360,J684:J$823,1,0))</f>
        <v>1</v>
      </c>
      <c r="I360" s="27">
        <f>VLOOKUP(C360,SOURCE!S$6:Y$10018,7,0)</f>
        <v>1510</v>
      </c>
      <c r="J360" s="28" t="str">
        <f>VLOOKUP(C360,SOURCE!S$6:Y$10018,6,0)</f>
        <v>LOADP</v>
      </c>
      <c r="K360" s="30" t="str">
        <f t="shared" si="28"/>
        <v>LOADP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"LOADP"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ITM_LOADR</v>
      </c>
      <c r="E361" s="26" t="str">
        <f>CHAR(34)&amp;VLOOKUP(C361,SOURCE!$S$3:$Z$2839,6,0)&amp;CHAR(34)</f>
        <v>"LOADR"</v>
      </c>
      <c r="F361" s="22" t="str">
        <f>VLOOKUP(C361,SOURCE!$S$3:$AA$2839,9,0)&amp;"           {"&amp;D361&amp;",   "&amp;E361&amp;"},"</f>
        <v>//           {ITM_LOADR,   "LOADR"},</v>
      </c>
      <c r="H361" t="b">
        <f>ISNA(VLOOKUP(J361,J685:J$823,1,0))</f>
        <v>1</v>
      </c>
      <c r="I361" s="27">
        <f>VLOOKUP(C361,SOURCE!S$6:Y$10018,7,0)</f>
        <v>1511</v>
      </c>
      <c r="J361" s="28" t="str">
        <f>VLOOKUP(C361,SOURCE!S$6:Y$10018,6,0)</f>
        <v>LOADR</v>
      </c>
      <c r="K361" s="30" t="str">
        <f t="shared" si="28"/>
        <v>LOADR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"LOADR"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ITM_LOADSS</v>
      </c>
      <c r="E362" s="26" t="str">
        <f>CHAR(34)&amp;VLOOKUP(C362,SOURCE!$S$3:$Z$2839,6,0)&amp;CHAR(34)</f>
        <v>"LOADSS"</v>
      </c>
      <c r="F362" s="22" t="str">
        <f>VLOOKUP(C362,SOURCE!$S$3:$AA$2839,9,0)&amp;"           {"&amp;D362&amp;",   "&amp;E362&amp;"},"</f>
        <v>//           {ITM_LOADSS,   "LOADSS"},</v>
      </c>
      <c r="H362" t="b">
        <f>ISNA(VLOOKUP(J362,J686:J$823,1,0))</f>
        <v>1</v>
      </c>
      <c r="I362" s="27">
        <f>VLOOKUP(C362,SOURCE!S$6:Y$10018,7,0)</f>
        <v>1512</v>
      </c>
      <c r="J362" s="28" t="str">
        <f>VLOOKUP(C362,SOURCE!S$6:Y$10018,6,0)</f>
        <v>LOADSS</v>
      </c>
      <c r="K362" s="30" t="str">
        <f t="shared" si="28"/>
        <v>LOADSS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"LOADSS"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ITM_LOADSIGMA</v>
      </c>
      <c r="E363" s="26" t="str">
        <f>CHAR(34)&amp;VLOOKUP(C363,SOURCE!$S$3:$Z$2839,6,0)&amp;CHAR(34)</f>
        <v>"LOADSUM"</v>
      </c>
      <c r="F363" s="22" t="str">
        <f>VLOOKUP(C363,SOURCE!$S$3:$AA$2839,9,0)&amp;"           {"&amp;D363&amp;",   "&amp;E363&amp;"},"</f>
        <v>//           {ITM_LOADSIGMA,   "LOADSUM"},</v>
      </c>
      <c r="H363" t="b">
        <f>ISNA(VLOOKUP(J363,J687:J$823,1,0))</f>
        <v>1</v>
      </c>
      <c r="I363" s="27">
        <f>VLOOKUP(C363,SOURCE!S$6:Y$10018,7,0)</f>
        <v>1513</v>
      </c>
      <c r="J363" s="28" t="str">
        <f>VLOOKUP(C363,SOURCE!S$6:Y$10018,6,0)</f>
        <v>LOADSUM</v>
      </c>
      <c r="K363" s="30" t="str">
        <f t="shared" si="28"/>
        <v>LOADSUM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"LOAD" STD_SIGMA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</v>
      </c>
      <c r="E364" s="26" t="str">
        <f>CHAR(34)&amp;VLOOKUP(C364,SOURCE!$S$3:$Z$2839,6,0)&amp;CHAR(34)</f>
        <v>"LOCR"</v>
      </c>
      <c r="F364" s="22" t="str">
        <f>VLOOKUP(C364,SOURCE!$S$3:$AA$2839,9,0)&amp;"           {"&amp;D364&amp;",   "&amp;E364&amp;"},"</f>
        <v>//           {ITM_LocR,   "LOCR"},</v>
      </c>
      <c r="H364" t="b">
        <f>ISNA(VLOOKUP(J364,J688:J$823,1,0))</f>
        <v>1</v>
      </c>
      <c r="I364" s="27">
        <f>VLOOKUP(C364,SOURCE!S$6:Y$10018,7,0)</f>
        <v>1514</v>
      </c>
      <c r="J364" s="28" t="str">
        <f>VLOOKUP(C364,SOURCE!S$6:Y$10018,6,0)</f>
        <v>LOCR</v>
      </c>
      <c r="K364" s="30" t="str">
        <f t="shared" si="28"/>
        <v>LocR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ITM_LocRQ</v>
      </c>
      <c r="E365" s="26" t="str">
        <f>CHAR(34)&amp;VLOOKUP(C365,SOURCE!$S$3:$Z$2839,6,0)&amp;CHAR(34)</f>
        <v>"LOCR?"</v>
      </c>
      <c r="F365" s="22" t="str">
        <f>VLOOKUP(C365,SOURCE!$S$3:$AA$2839,9,0)&amp;"           {"&amp;D365&amp;",   "&amp;E365&amp;"},"</f>
        <v>//           {ITM_LocRQ,   "LOCR?"},</v>
      </c>
      <c r="H365" t="b">
        <f>ISNA(VLOOKUP(J365,J689:J$823,1,0))</f>
        <v>1</v>
      </c>
      <c r="I365" s="27">
        <f>VLOOKUP(C365,SOURCE!S$6:Y$10018,7,0)</f>
        <v>1515</v>
      </c>
      <c r="J365" s="28" t="str">
        <f>VLOOKUP(C365,SOURCE!S$6:Y$10018,6,0)</f>
        <v>LOCR?</v>
      </c>
      <c r="K365" s="30" t="str">
        <f t="shared" si="28"/>
        <v>LocR?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"LocR?"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ITM_LR</v>
      </c>
      <c r="E366" s="26" t="str">
        <f>CHAR(34)&amp;VLOOKUP(C366,SOURCE!$S$3:$Z$2839,6,0)&amp;CHAR(34)</f>
        <v>"L.R."</v>
      </c>
      <c r="F366" s="22" t="str">
        <f>VLOOKUP(C366,SOURCE!$S$3:$AA$2839,9,0)&amp;"           {"&amp;D366&amp;",   "&amp;E366&amp;"},"</f>
        <v>//           {ITM_LR,   "L.R."},</v>
      </c>
      <c r="H366" t="b">
        <f>ISNA(VLOOKUP(J366,J690:J$823,1,0))</f>
        <v>1</v>
      </c>
      <c r="I366" s="27">
        <f>VLOOKUP(C366,SOURCE!S$6:Y$10018,7,0)</f>
        <v>1516</v>
      </c>
      <c r="J366" s="28" t="str">
        <f>VLOOKUP(C366,SOURCE!S$6:Y$10018,6,0)</f>
        <v>L.R.</v>
      </c>
      <c r="K366" s="30" t="str">
        <f t="shared" si="28"/>
        <v>L.R.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"L.R."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ITM_MANT</v>
      </c>
      <c r="E367" s="26" t="str">
        <f>CHAR(34)&amp;VLOOKUP(C367,SOURCE!$S$3:$Z$2839,6,0)&amp;CHAR(34)</f>
        <v>"MANT"</v>
      </c>
      <c r="F367" s="22" t="str">
        <f>VLOOKUP(C367,SOURCE!$S$3:$AA$2839,9,0)&amp;"           {"&amp;D367&amp;",   "&amp;E367&amp;"},"</f>
        <v>//           {ITM_MANT,   "MANT"},</v>
      </c>
      <c r="H367" t="b">
        <f>ISNA(VLOOKUP(J367,J691:J$823,1,0))</f>
        <v>1</v>
      </c>
      <c r="I367" s="27">
        <f>VLOOKUP(C367,SOURCE!S$6:Y$10018,7,0)</f>
        <v>1517</v>
      </c>
      <c r="J367" s="28" t="str">
        <f>VLOOKUP(C367,SOURCE!S$6:Y$10018,6,0)</f>
        <v>MANT</v>
      </c>
      <c r="K367" s="30" t="str">
        <f t="shared" si="28"/>
        <v>MANT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"MANT"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ITM_MATX</v>
      </c>
      <c r="E368" s="26" t="str">
        <f>CHAR(34)&amp;VLOOKUP(C368,SOURCE!$S$3:$Z$2839,6,0)&amp;CHAR(34)</f>
        <v>"MAT_X"</v>
      </c>
      <c r="F368" s="22" t="str">
        <f>VLOOKUP(C368,SOURCE!$S$3:$AA$2839,9,0)&amp;"           {"&amp;D368&amp;",   "&amp;E368&amp;"},"</f>
        <v>//           {ITM_MATX,   "MAT_X"},</v>
      </c>
      <c r="H368" t="b">
        <f>ISNA(VLOOKUP(J368,J692:J$823,1,0))</f>
        <v>1</v>
      </c>
      <c r="I368" s="27">
        <f>VLOOKUP(C368,SOURCE!S$6:Y$10018,7,0)</f>
        <v>1518</v>
      </c>
      <c r="J368" s="28" t="str">
        <f>VLOOKUP(C368,SOURCE!S$6:Y$10018,6,0)</f>
        <v>MAT_X</v>
      </c>
      <c r="K368" s="30" t="str">
        <f t="shared" si="28"/>
        <v>MatX</v>
      </c>
      <c r="L368" s="40" t="str">
        <f>VLOOKUP(C368,SOURCE!S$6:Y$10018,2,0)</f>
        <v/>
      </c>
      <c r="M368" t="str">
        <f>IF(VLOOKUP(I368,SOURCE!B:M,2,0)="/  { itemToBeCoded","To be coded","")</f>
        <v/>
      </c>
      <c r="N368" s="22"/>
      <c r="Q368" s="26" t="str">
        <f>VLOOKUP(I368,SOURCE!B:M,5,0)</f>
        <v>"Mat X"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ITM_MEM</v>
      </c>
      <c r="E369" s="26" t="str">
        <f>CHAR(34)&amp;VLOOKUP(C369,SOURCE!$S$3:$Z$2839,6,0)&amp;CHAR(34)</f>
        <v>"MEM?"</v>
      </c>
      <c r="F369" s="22" t="str">
        <f>VLOOKUP(C369,SOURCE!$S$3:$AA$2839,9,0)&amp;"           {"&amp;D369&amp;",   "&amp;E369&amp;"},"</f>
        <v>//           {ITM_MEM,   "MEM?"},</v>
      </c>
      <c r="H369" t="b">
        <f>ISNA(VLOOKUP(J369,J693:J$823,1,0))</f>
        <v>1</v>
      </c>
      <c r="I369" s="27">
        <f>VLOOKUP(C369,SOURCE!S$6:Y$10018,7,0)</f>
        <v>1519</v>
      </c>
      <c r="J369" s="28" t="str">
        <f>VLOOKUP(C369,SOURCE!S$6:Y$10018,6,0)</f>
        <v>MEM?</v>
      </c>
      <c r="K369" s="30" t="str">
        <f t="shared" si="28"/>
        <v>MEM?</v>
      </c>
      <c r="L369" s="40" t="str">
        <f>VLOOKUP(C369,SOURCE!S$6:Y$10018,2,0)</f>
        <v>INFO</v>
      </c>
      <c r="M369" t="str">
        <f>IF(VLOOKUP(I369,SOURCE!B:M,2,0)="/  { itemToBeCoded","To be coded","")</f>
        <v/>
      </c>
      <c r="N369" s="22"/>
      <c r="Q369" s="26" t="str">
        <f>VLOOKUP(I369,SOURCE!B:M,5,0)</f>
        <v>"MEM?"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ITM_MENU</v>
      </c>
      <c r="E370" s="26" t="str">
        <f>CHAR(34)&amp;VLOOKUP(C370,SOURCE!$S$3:$Z$2839,6,0)&amp;CHAR(34)</f>
        <v>"MENU"</v>
      </c>
      <c r="F370" s="22" t="str">
        <f>VLOOKUP(C370,SOURCE!$S$3:$AA$2839,9,0)&amp;"           {"&amp;D370&amp;",   "&amp;E370&amp;"},"</f>
        <v>//           {ITM_MENU,   "MENU"},</v>
      </c>
      <c r="H370" t="b">
        <f>ISNA(VLOOKUP(J370,J694:J$823,1,0))</f>
        <v>1</v>
      </c>
      <c r="I370" s="27">
        <f>VLOOKUP(C370,SOURCE!S$6:Y$10018,7,0)</f>
        <v>1520</v>
      </c>
      <c r="J370" s="28" t="str">
        <f>VLOOKUP(C370,SOURCE!S$6:Y$10018,6,0)</f>
        <v>MENU</v>
      </c>
      <c r="K370" s="30" t="str">
        <f t="shared" si="28"/>
        <v>MENU</v>
      </c>
      <c r="L370" s="40" t="str">
        <f>VLOOKUP(C370,SOURCE!S$6:Y$10018,2,0)</f>
        <v/>
      </c>
      <c r="M370" t="str">
        <f>IF(VLOOKUP(I370,SOURCE!B:M,2,0)="/  { itemToBeCoded","To be coded","")</f>
        <v>To be coded</v>
      </c>
      <c r="N370" s="22"/>
      <c r="Q370" s="26" t="str">
        <f>VLOOKUP(I370,SOURCE!B:M,5,0)</f>
        <v>"MENU"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ITM_MONTH</v>
      </c>
      <c r="E371" s="26" t="str">
        <f>CHAR(34)&amp;VLOOKUP(C371,SOURCE!$S$3:$Z$2839,6,0)&amp;CHAR(34)</f>
        <v>"MONTH"</v>
      </c>
      <c r="F371" s="22" t="str">
        <f>VLOOKUP(C371,SOURCE!$S$3:$AA$2839,9,0)&amp;"           {"&amp;D371&amp;",   "&amp;E371&amp;"},"</f>
        <v>//           {ITM_MONTH,   "MONTH"},</v>
      </c>
      <c r="H371" t="b">
        <f>ISNA(VLOOKUP(J371,J695:J$823,1,0))</f>
        <v>1</v>
      </c>
      <c r="I371" s="27">
        <f>VLOOKUP(C371,SOURCE!S$6:Y$10018,7,0)</f>
        <v>1521</v>
      </c>
      <c r="J371" s="28" t="str">
        <f>VLOOKUP(C371,SOURCE!S$6:Y$10018,6,0)</f>
        <v>MONTH</v>
      </c>
      <c r="K371" s="30" t="str">
        <f t="shared" si="28"/>
        <v>MONTH</v>
      </c>
      <c r="L371" s="40" t="str">
        <f>VLOOKUP(C371,SOURCE!S$6:Y$10018,2,0)</f>
        <v/>
      </c>
      <c r="M371" t="str">
        <f>IF(VLOOKUP(I371,SOURCE!B:M,2,0)="/  { itemToBeCoded","To be coded","")</f>
        <v/>
      </c>
      <c r="N371" s="22"/>
      <c r="Q371" s="26" t="str">
        <f>VLOOKUP(I371,SOURCE!B:M,5,0)</f>
        <v>"MONTH"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ITM_MSG</v>
      </c>
      <c r="E372" s="26" t="str">
        <f>CHAR(34)&amp;VLOOKUP(C372,SOURCE!$S$3:$Z$2839,6,0)&amp;CHAR(34)</f>
        <v>"MSG"</v>
      </c>
      <c r="F372" s="22" t="str">
        <f>VLOOKUP(C372,SOURCE!$S$3:$AA$2839,9,0)&amp;"           {"&amp;D372&amp;",   "&amp;E372&amp;"},"</f>
        <v>//           {ITM_MSG,   "MSG"},</v>
      </c>
      <c r="H372" t="b">
        <f>ISNA(VLOOKUP(J372,J696:J$823,1,0))</f>
        <v>1</v>
      </c>
      <c r="I372" s="27">
        <f>VLOOKUP(C372,SOURCE!S$6:Y$10018,7,0)</f>
        <v>1522</v>
      </c>
      <c r="J372" s="28" t="str">
        <f>VLOOKUP(C372,SOURCE!S$6:Y$10018,6,0)</f>
        <v>MSG</v>
      </c>
      <c r="K372" s="30" t="str">
        <f t="shared" si="28"/>
        <v>MSG</v>
      </c>
      <c r="L372" s="40" t="str">
        <f>VLOOKUP(C372,SOURCE!S$6:Y$10018,2,0)</f>
        <v/>
      </c>
      <c r="M372" t="str">
        <f>IF(VLOOKUP(I372,SOURCE!B:M,2,0)="/  { itemToBeCoded","To be coded","")</f>
        <v>To be coded</v>
      </c>
      <c r="N372" s="22"/>
      <c r="Q372" s="26" t="str">
        <f>VLOOKUP(I372,SOURCE!B:M,5,0)</f>
        <v>"MSG"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ITM_MULPI</v>
      </c>
      <c r="E373" s="26" t="str">
        <f>CHAR(34)&amp;VLOOKUP(C373,SOURCE!$S$3:$Z$2839,6,0)&amp;CHAR(34)</f>
        <v>"MULPI"</v>
      </c>
      <c r="F373" s="22" t="str">
        <f>VLOOKUP(C373,SOURCE!$S$3:$AA$2839,9,0)&amp;"           {"&amp;D373&amp;",   "&amp;E373&amp;"},"</f>
        <v xml:space="preserve">           {ITM_MULPI,   "MULPI"},</v>
      </c>
      <c r="H373" t="b">
        <f>ISNA(VLOOKUP(J373,J697:J$823,1,0))</f>
        <v>1</v>
      </c>
      <c r="I373" s="27">
        <f>VLOOKUP(C373,SOURCE!S$6:Y$10018,7,0)</f>
        <v>1523</v>
      </c>
      <c r="J373" s="28" t="str">
        <f>VLOOKUP(C373,SOURCE!S$6:Y$10018,6,0)</f>
        <v>MULPI</v>
      </c>
      <c r="K373" s="30" t="str">
        <f t="shared" si="28"/>
        <v>MULpi</v>
      </c>
      <c r="L373" s="40" t="str">
        <f>VLOOKUP(C373,SOURCE!S$6:Y$10018,2,0)</f>
        <v/>
      </c>
      <c r="M373" t="str">
        <f>IF(VLOOKUP(I373,SOURCE!B:M,2,0)="/  { itemToBeCoded","To be coded","")</f>
        <v/>
      </c>
      <c r="N373" s="22"/>
      <c r="Q373" s="26" t="str">
        <f>VLOOKUP(I373,SOURCE!B:M,5,0)</f>
        <v>"MUL" STD_pi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ITM_MVAR</v>
      </c>
      <c r="E374" s="26" t="str">
        <f>CHAR(34)&amp;VLOOKUP(C374,SOURCE!$S$3:$Z$2839,6,0)&amp;CHAR(34)</f>
        <v>"MVAR"</v>
      </c>
      <c r="F374" s="22" t="str">
        <f>VLOOKUP(C374,SOURCE!$S$3:$AA$2839,9,0)&amp;"           {"&amp;D374&amp;",   "&amp;E374&amp;"},"</f>
        <v>//           {ITM_MVAR,   "MVAR"},</v>
      </c>
      <c r="H374" t="b">
        <f>ISNA(VLOOKUP(J374,J698:J$823,1,0))</f>
        <v>1</v>
      </c>
      <c r="I374" s="27">
        <f>VLOOKUP(C374,SOURCE!S$6:Y$10018,7,0)</f>
        <v>1524</v>
      </c>
      <c r="J374" s="28" t="str">
        <f>VLOOKUP(C374,SOURCE!S$6:Y$10018,6,0)</f>
        <v>MVAR</v>
      </c>
      <c r="K374" s="30" t="str">
        <f t="shared" si="28"/>
        <v>MVAR</v>
      </c>
      <c r="L374" s="40" t="str">
        <f>VLOOKUP(C374,SOURCE!S$6:Y$10018,2,0)</f>
        <v/>
      </c>
      <c r="M374" t="str">
        <f>IF(VLOOKUP(I374,SOURCE!B:M,2,0)="/  { itemToBeCoded","To be coded","")</f>
        <v>To be coded</v>
      </c>
      <c r="N374" s="22"/>
      <c r="Q374" s="26" t="str">
        <f>VLOOKUP(I374,SOURCE!B:M,5,0)</f>
        <v>"MVAR"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ITM_M_DELR</v>
      </c>
      <c r="E375" s="26" t="str">
        <f>CHAR(34)&amp;VLOOKUP(C375,SOURCE!$S$3:$Z$2839,6,0)&amp;CHAR(34)</f>
        <v>"M.DELR"</v>
      </c>
      <c r="F375" s="22" t="str">
        <f>VLOOKUP(C375,SOURCE!$S$3:$AA$2839,9,0)&amp;"           {"&amp;D375&amp;",   "&amp;E375&amp;"},"</f>
        <v>//           {ITM_M_DELR,   "M.DELR"},</v>
      </c>
      <c r="H375" t="b">
        <f>ISNA(VLOOKUP(J375,J699:J$823,1,0))</f>
        <v>1</v>
      </c>
      <c r="I375" s="27">
        <f>VLOOKUP(C375,SOURCE!S$6:Y$10018,7,0)</f>
        <v>1525</v>
      </c>
      <c r="J375" s="28" t="str">
        <f>VLOOKUP(C375,SOURCE!S$6:Y$10018,6,0)</f>
        <v>M.DELR</v>
      </c>
      <c r="K375" s="30" t="str">
        <f t="shared" si="28"/>
        <v>DELR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"DELR"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ITM_M_DIMQ</v>
      </c>
      <c r="E376" s="26" t="str">
        <f>CHAR(34)&amp;VLOOKUP(C376,SOURCE!$S$3:$Z$2839,6,0)&amp;CHAR(34)</f>
        <v>"M.DIM?"</v>
      </c>
      <c r="F376" s="22" t="str">
        <f>VLOOKUP(C376,SOURCE!$S$3:$AA$2839,9,0)&amp;"           {"&amp;D376&amp;",   "&amp;E376&amp;"},"</f>
        <v>//           {ITM_M_DIMQ,   "M.DIM?"},</v>
      </c>
      <c r="H376" t="b">
        <f>ISNA(VLOOKUP(J376,J700:J$823,1,0))</f>
        <v>1</v>
      </c>
      <c r="I376" s="27">
        <f>VLOOKUP(C376,SOURCE!S$6:Y$10018,7,0)</f>
        <v>1527</v>
      </c>
      <c r="J376" s="28" t="str">
        <f>VLOOKUP(C376,SOURCE!S$6:Y$10018,6,0)</f>
        <v>M.DIM?</v>
      </c>
      <c r="K376" s="30" t="str">
        <f t="shared" si="28"/>
        <v>DIM?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"DIM?"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ITM_MDY</v>
      </c>
      <c r="E377" s="26" t="str">
        <f>CHAR(34)&amp;VLOOKUP(C377,SOURCE!$S$3:$Z$2839,6,0)&amp;CHAR(34)</f>
        <v>"M.DY"</v>
      </c>
      <c r="F377" s="22" t="str">
        <f>VLOOKUP(C377,SOURCE!$S$3:$AA$2839,9,0)&amp;"           {"&amp;D377&amp;",   "&amp;E377&amp;"},"</f>
        <v>//           {ITM_MDY,   "M.DY"},</v>
      </c>
      <c r="H377" t="b">
        <f>ISNA(VLOOKUP(J377,J701:J$823,1,0))</f>
        <v>1</v>
      </c>
      <c r="I377" s="27">
        <f>VLOOKUP(C377,SOURCE!S$6:Y$10018,7,0)</f>
        <v>1528</v>
      </c>
      <c r="J377" s="28" t="str">
        <f>VLOOKUP(C377,SOURCE!S$6:Y$10018,6,0)</f>
        <v>M.DY</v>
      </c>
      <c r="K377" s="30" t="str">
        <f t="shared" si="28"/>
        <v>M.DY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"M.DY"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ITM_M_GET</v>
      </c>
      <c r="E378" s="26" t="str">
        <f>CHAR(34)&amp;VLOOKUP(C378,SOURCE!$S$3:$Z$2839,6,0)&amp;CHAR(34)</f>
        <v>"M.GET"</v>
      </c>
      <c r="F378" s="22" t="str">
        <f>VLOOKUP(C378,SOURCE!$S$3:$AA$2839,9,0)&amp;"           {"&amp;D378&amp;",   "&amp;E378&amp;"},"</f>
        <v>//           {ITM_M_GET,   "M.GET"},</v>
      </c>
      <c r="H378" t="b">
        <f>ISNA(VLOOKUP(J378,J702:J$823,1,0))</f>
        <v>1</v>
      </c>
      <c r="I378" s="27">
        <f>VLOOKUP(C378,SOURCE!S$6:Y$10018,7,0)</f>
        <v>1531</v>
      </c>
      <c r="J378" s="28" t="str">
        <f>VLOOKUP(C378,SOURCE!S$6:Y$10018,6,0)</f>
        <v>M.GET</v>
      </c>
      <c r="K378" s="30" t="str">
        <f t="shared" si="28"/>
        <v>GETM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"GETM"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ITM_M_GOTO</v>
      </c>
      <c r="E379" s="26" t="str">
        <f>CHAR(34)&amp;VLOOKUP(C379,SOURCE!$S$3:$Z$2839,6,0)&amp;CHAR(34)</f>
        <v>"M.GOTO"</v>
      </c>
      <c r="F379" s="22" t="str">
        <f>VLOOKUP(C379,SOURCE!$S$3:$AA$2839,9,0)&amp;"           {"&amp;D379&amp;",   "&amp;E379&amp;"},"</f>
        <v>//           {ITM_M_GOTO,   "M.GOTO"},</v>
      </c>
      <c r="H379" t="b">
        <f>ISNA(VLOOKUP(J379,J703:J$823,1,0))</f>
        <v>1</v>
      </c>
      <c r="I379" s="27">
        <f>VLOOKUP(C379,SOURCE!S$6:Y$10018,7,0)</f>
        <v>1532</v>
      </c>
      <c r="J379" s="28" t="str">
        <f>VLOOKUP(C379,SOURCE!S$6:Y$10018,6,0)</f>
        <v>M.GOTO</v>
      </c>
      <c r="K379" s="30" t="str">
        <f t="shared" si="28"/>
        <v>GOTO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"GOTO"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ITM_M_INSR</v>
      </c>
      <c r="E380" s="26" t="str">
        <f>CHAR(34)&amp;VLOOKUP(C380,SOURCE!$S$3:$Z$2839,6,0)&amp;CHAR(34)</f>
        <v>"M.INSR"</v>
      </c>
      <c r="F380" s="22" t="str">
        <f>VLOOKUP(C380,SOURCE!$S$3:$AA$2839,9,0)&amp;"           {"&amp;D380&amp;",   "&amp;E380&amp;"},"</f>
        <v>//           {ITM_M_INSR,   "M.INSR"},</v>
      </c>
      <c r="H380" t="b">
        <f>ISNA(VLOOKUP(J380,J704:J$823,1,0))</f>
        <v>1</v>
      </c>
      <c r="I380" s="27">
        <f>VLOOKUP(C380,SOURCE!S$6:Y$10018,7,0)</f>
        <v>1534</v>
      </c>
      <c r="J380" s="28" t="str">
        <f>VLOOKUP(C380,SOURCE!S$6:Y$10018,6,0)</f>
        <v>M.INSR</v>
      </c>
      <c r="K380" s="30" t="str">
        <f t="shared" si="28"/>
        <v>INSR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"INSR"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ITM_M_LU</v>
      </c>
      <c r="E381" s="26" t="str">
        <f>CHAR(34)&amp;VLOOKUP(C381,SOURCE!$S$3:$Z$2839,6,0)&amp;CHAR(34)</f>
        <v>"M.LU"</v>
      </c>
      <c r="F381" s="22" t="str">
        <f>VLOOKUP(C381,SOURCE!$S$3:$AA$2839,9,0)&amp;"           {"&amp;D381&amp;",   "&amp;E381&amp;"},"</f>
        <v>//           {ITM_M_LU,   "M.LU"},</v>
      </c>
      <c r="H381" t="b">
        <f>ISNA(VLOOKUP(J381,J705:J$823,1,0))</f>
        <v>1</v>
      </c>
      <c r="I381" s="27">
        <f>VLOOKUP(C381,SOURCE!S$6:Y$10018,7,0)</f>
        <v>1535</v>
      </c>
      <c r="J381" s="28" t="str">
        <f>VLOOKUP(C381,SOURCE!S$6:Y$10018,6,0)</f>
        <v>M.LU</v>
      </c>
      <c r="K381" s="30" t="str">
        <f t="shared" si="28"/>
        <v>M.LU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"M.LU"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ITM_M_NEW</v>
      </c>
      <c r="E382" s="26" t="str">
        <f>CHAR(34)&amp;VLOOKUP(C382,SOURCE!$S$3:$Z$2839,6,0)&amp;CHAR(34)</f>
        <v>"M.NEW"</v>
      </c>
      <c r="F382" s="22" t="str">
        <f>VLOOKUP(C382,SOURCE!$S$3:$AA$2839,9,0)&amp;"           {"&amp;D382&amp;",   "&amp;E382&amp;"},"</f>
        <v xml:space="preserve">           {ITM_M_NEW,   "M.NEW"},</v>
      </c>
      <c r="H382" t="b">
        <f>ISNA(VLOOKUP(J382,J706:J$823,1,0))</f>
        <v>1</v>
      </c>
      <c r="I382" s="27">
        <f>VLOOKUP(C382,SOURCE!S$6:Y$10018,7,0)</f>
        <v>1536</v>
      </c>
      <c r="J382" s="28" t="str">
        <f>VLOOKUP(C382,SOURCE!S$6:Y$10018,6,0)</f>
        <v>M.NEW</v>
      </c>
      <c r="K382" s="30" t="str">
        <f t="shared" si="28"/>
        <v>NEW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"NEW"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ITM_M_OLD</v>
      </c>
      <c r="E383" s="26" t="str">
        <f>CHAR(34)&amp;VLOOKUP(C383,SOURCE!$S$3:$Z$2839,6,0)&amp;CHAR(34)</f>
        <v>"M.OLD"</v>
      </c>
      <c r="F383" s="22" t="str">
        <f>VLOOKUP(C383,SOURCE!$S$3:$AA$2839,9,0)&amp;"           {"&amp;D383&amp;",   "&amp;E383&amp;"},"</f>
        <v>//           {ITM_M_OLD,   "M.OLD"},</v>
      </c>
      <c r="H383" t="b">
        <f>ISNA(VLOOKUP(J383,J707:J$823,1,0))</f>
        <v>1</v>
      </c>
      <c r="I383" s="27">
        <f>VLOOKUP(C383,SOURCE!S$6:Y$10018,7,0)</f>
        <v>1537</v>
      </c>
      <c r="J383" s="28" t="str">
        <f>VLOOKUP(C383,SOURCE!S$6:Y$10018,6,0)</f>
        <v>M.OLD</v>
      </c>
      <c r="K383" s="30" t="str">
        <f t="shared" si="28"/>
        <v>OLD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"OLD"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ITM_M_PUT</v>
      </c>
      <c r="E384" s="26" t="str">
        <f>CHAR(34)&amp;VLOOKUP(C384,SOURCE!$S$3:$Z$2839,6,0)&amp;CHAR(34)</f>
        <v>"M.PUT"</v>
      </c>
      <c r="F384" s="22" t="str">
        <f>VLOOKUP(C384,SOURCE!$S$3:$AA$2839,9,0)&amp;"           {"&amp;D384&amp;",   "&amp;E384&amp;"},"</f>
        <v>//           {ITM_M_PUT,   "M.PUT"},</v>
      </c>
      <c r="H384" t="b">
        <f>ISNA(VLOOKUP(J384,J708:J$823,1,0))</f>
        <v>1</v>
      </c>
      <c r="I384" s="27">
        <f>VLOOKUP(C384,SOURCE!S$6:Y$10018,7,0)</f>
        <v>1538</v>
      </c>
      <c r="J384" s="28" t="str">
        <f>VLOOKUP(C384,SOURCE!S$6:Y$10018,6,0)</f>
        <v>M.PUT</v>
      </c>
      <c r="K384" s="30" t="str">
        <f t="shared" si="28"/>
        <v>PUTM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"PUTM"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ITM_M_RR</v>
      </c>
      <c r="E385" s="26" t="str">
        <f>CHAR(34)&amp;VLOOKUP(C385,SOURCE!$S$3:$Z$2839,6,0)&amp;CHAR(34)</f>
        <v>"M.R&lt;&gt;R"</v>
      </c>
      <c r="F385" s="22" t="str">
        <f>VLOOKUP(C385,SOURCE!$S$3:$AA$2839,9,0)&amp;"           {"&amp;D385&amp;",   "&amp;E385&amp;"},"</f>
        <v>//           {ITM_M_RR,   "M.R&lt;&gt;R"},</v>
      </c>
      <c r="H385" t="b">
        <f>ISNA(VLOOKUP(J385,J709:J$823,1,0))</f>
        <v>1</v>
      </c>
      <c r="I385" s="27">
        <f>VLOOKUP(C385,SOURCE!S$6:Y$10018,7,0)</f>
        <v>1539</v>
      </c>
      <c r="J385" s="28" t="str">
        <f>VLOOKUP(C385,SOURCE!S$6:Y$10018,6,0)</f>
        <v>M.R&lt;&gt;R</v>
      </c>
      <c r="K385" s="30" t="str">
        <f t="shared" si="28"/>
        <v>R&lt;&gt;R</v>
      </c>
      <c r="L385" s="40" t="str">
        <f>VLOOKUP(C385,SOURCE!S$6:Y$10018,2,0)</f>
        <v/>
      </c>
      <c r="M385" t="str">
        <f>IF(VLOOKUP(I385,SOURCE!B:M,2,0)="/  { itemToBeCoded","To be coded","")</f>
        <v/>
      </c>
      <c r="N385" s="22"/>
      <c r="Q385" s="26" t="str">
        <f>VLOOKUP(I385,SOURCE!B:M,5,0)</f>
        <v>"R" STD_LEFT_RIGHT_ARROWS "R"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ITM_sincpi</v>
      </c>
      <c r="E386" s="26" t="str">
        <f>CHAR(34)&amp;VLOOKUP(C386,SOURCE!$S$3:$Z$2839,6,0)&amp;CHAR(34)</f>
        <v>"SINCPI"</v>
      </c>
      <c r="F386" s="22" t="str">
        <f>VLOOKUP(C386,SOURCE!$S$3:$AA$2839,9,0)&amp;"           {"&amp;D386&amp;",   "&amp;E386&amp;"},"</f>
        <v xml:space="preserve">           {ITM_sincpi,   "SINCPI"},</v>
      </c>
      <c r="H386" t="b">
        <f>ISNA(VLOOKUP(J386,J710:J$823,1,0))</f>
        <v>1</v>
      </c>
      <c r="I386" s="27">
        <f>VLOOKUP(C386,SOURCE!S$6:Y$10018,7,0)</f>
        <v>1540</v>
      </c>
      <c r="J386" s="28" t="str">
        <f>VLOOKUP(C386,SOURCE!S$6:Y$10018,6,0)</f>
        <v>SINCPI</v>
      </c>
      <c r="K386" s="30" t="str">
        <f t="shared" si="28"/>
        <v>sincpi</v>
      </c>
      <c r="L386" s="40" t="str">
        <f>VLOOKUP(C386,SOURCE!S$6:Y$10018,2,0)</f>
        <v>Trig</v>
      </c>
      <c r="M386" t="str">
        <f>IF(VLOOKUP(I386,SOURCE!B:M,2,0)="/  { itemToBeCoded","To be coded","")</f>
        <v/>
      </c>
      <c r="N386" s="22"/>
      <c r="Q386" s="26" t="str">
        <f>VLOOKUP(I386,SOURCE!B:M,5,0)</f>
        <v>"sinc" STD_pi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ITM_NOP</v>
      </c>
      <c r="E387" s="26" t="str">
        <f>CHAR(34)&amp;VLOOKUP(C387,SOURCE!$S$3:$Z$2839,6,0)&amp;CHAR(34)</f>
        <v>"NOP"</v>
      </c>
      <c r="F387" s="22" t="str">
        <f>VLOOKUP(C387,SOURCE!$S$3:$AA$2839,9,0)&amp;"           {"&amp;D387&amp;",   "&amp;E387&amp;"},"</f>
        <v>//           {ITM_NOP,   "NOP"},</v>
      </c>
      <c r="H387" t="b">
        <f>ISNA(VLOOKUP(J387,J711:J$823,1,0))</f>
        <v>1</v>
      </c>
      <c r="I387" s="27">
        <f>VLOOKUP(C387,SOURCE!S$6:Y$10018,7,0)</f>
        <v>1542</v>
      </c>
      <c r="J387" s="28" t="str">
        <f>VLOOKUP(C387,SOURCE!S$6:Y$10018,6,0)</f>
        <v>NOP</v>
      </c>
      <c r="K387" s="30" t="str">
        <f t="shared" si="28"/>
        <v>NOP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"NOP"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ITM_OFF</v>
      </c>
      <c r="E388" s="26" t="str">
        <f>CHAR(34)&amp;VLOOKUP(C388,SOURCE!$S$3:$Z$2839,6,0)&amp;CHAR(34)</f>
        <v>"OFF"</v>
      </c>
      <c r="F388" s="22" t="str">
        <f>VLOOKUP(C388,SOURCE!$S$3:$AA$2839,9,0)&amp;"           {"&amp;D388&amp;",   "&amp;E388&amp;"},"</f>
        <v>//           {ITM_OFF,   "OFF"},</v>
      </c>
      <c r="H388" t="b">
        <f>ISNA(VLOOKUP(J388,J712:J$823,1,0))</f>
        <v>1</v>
      </c>
      <c r="I388" s="27">
        <f>VLOOKUP(C388,SOURCE!S$6:Y$10018,7,0)</f>
        <v>1543</v>
      </c>
      <c r="J388" s="28" t="str">
        <f>VLOOKUP(C388,SOURCE!S$6:Y$10018,6,0)</f>
        <v>OFF</v>
      </c>
      <c r="K388" s="30" t="str">
        <f t="shared" si="28"/>
        <v>OFF</v>
      </c>
      <c r="L388" s="40" t="str">
        <f>VLOOKUP(C388,SOURCE!S$6:Y$10018,2,0)</f>
        <v/>
      </c>
      <c r="M388" t="str">
        <f>IF(VLOOKUP(I388,SOURCE!B:M,2,0)="/  { itemToBeCoded","To be coded","")</f>
        <v/>
      </c>
      <c r="N388" s="22"/>
      <c r="Q388" s="26" t="str">
        <f>VLOOKUP(I388,SOURCE!B:M,5,0)</f>
        <v>"OFF"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ITM_DROPY</v>
      </c>
      <c r="E389" s="26" t="str">
        <f>CHAR(34)&amp;VLOOKUP(C389,SOURCE!$S$3:$Z$2839,6,0)&amp;CHAR(34)</f>
        <v>"DROPY"</v>
      </c>
      <c r="F389" s="22" t="str">
        <f>VLOOKUP(C389,SOURCE!$S$3:$AA$2839,9,0)&amp;"           {"&amp;D389&amp;",   "&amp;E389&amp;"},"</f>
        <v>//           {ITM_DROPY,   "DROPY"},</v>
      </c>
      <c r="H389" t="b">
        <f>ISNA(VLOOKUP(J389,J713:J$823,1,0))</f>
        <v>1</v>
      </c>
      <c r="I389" s="27">
        <f>VLOOKUP(C389,SOURCE!S$6:Y$10018,7,0)</f>
        <v>1544</v>
      </c>
      <c r="J389" s="28" t="str">
        <f>VLOOKUP(C389,SOURCE!S$6:Y$10018,6,0)</f>
        <v>DROPY</v>
      </c>
      <c r="K389" s="30" t="str">
        <f t="shared" si="28"/>
        <v>DROPy</v>
      </c>
      <c r="L389" s="40" t="str">
        <f>VLOOKUP(C389,SOURCE!S$6:Y$10018,2,0)</f>
        <v>STACK</v>
      </c>
      <c r="M389" t="str">
        <f>IF(VLOOKUP(I389,SOURCE!B:M,2,0)="/  { itemToBeCoded","To be coded","")</f>
        <v/>
      </c>
      <c r="N389" s="22"/>
      <c r="Q389" s="26" t="str">
        <f>VLOOKUP(I389,SOURCE!B:M,5,0)</f>
        <v>"DROPy"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ITM_PGMINT</v>
      </c>
      <c r="E390" s="26" t="str">
        <f>CHAR(34)&amp;VLOOKUP(C390,SOURCE!$S$3:$Z$2839,6,0)&amp;CHAR(34)</f>
        <v>"PGMINT"</v>
      </c>
      <c r="F390" s="22" t="str">
        <f>VLOOKUP(C390,SOURCE!$S$3:$AA$2839,9,0)&amp;"           {"&amp;D390&amp;",   "&amp;E390&amp;"},"</f>
        <v>//           {ITM_PGMINT,   "PGMINT"},</v>
      </c>
      <c r="H390" t="b">
        <f>ISNA(VLOOKUP(J390,J714:J$823,1,0))</f>
        <v>1</v>
      </c>
      <c r="I390" s="27">
        <f>VLOOKUP(C390,SOURCE!S$6:Y$10018,7,0)</f>
        <v>1546</v>
      </c>
      <c r="J390" s="28" t="str">
        <f>VLOOKUP(C390,SOURCE!S$6:Y$10018,6,0)</f>
        <v>PGMINT</v>
      </c>
      <c r="K390" s="30" t="str">
        <f t="shared" si="28"/>
        <v>PGMINT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"PGMINT"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ITM_PGMSLV</v>
      </c>
      <c r="E391" s="26" t="str">
        <f>CHAR(34)&amp;VLOOKUP(C391,SOURCE!$S$3:$Z$2839,6,0)&amp;CHAR(34)</f>
        <v>"PGMSLV"</v>
      </c>
      <c r="F391" s="22" t="str">
        <f>VLOOKUP(C391,SOURCE!$S$3:$AA$2839,9,0)&amp;"           {"&amp;D391&amp;",   "&amp;E391&amp;"},"</f>
        <v>//           {ITM_PGMSLV,   "PGMSLV"},</v>
      </c>
      <c r="H391" t="b">
        <f>ISNA(VLOOKUP(J391,J715:J$823,1,0))</f>
        <v>1</v>
      </c>
      <c r="I391" s="27">
        <f>VLOOKUP(C391,SOURCE!S$6:Y$10018,7,0)</f>
        <v>1547</v>
      </c>
      <c r="J391" s="28" t="str">
        <f>VLOOKUP(C391,SOURCE!S$6:Y$10018,6,0)</f>
        <v>PGMSLV</v>
      </c>
      <c r="K391" s="30" t="str">
        <f t="shared" si="28"/>
        <v>PGMSLV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"PGMSLV"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ITM_PIXEL</v>
      </c>
      <c r="E392" s="26" t="str">
        <f>CHAR(34)&amp;VLOOKUP(C392,SOURCE!$S$3:$Z$2839,6,0)&amp;CHAR(34)</f>
        <v>"PIXEL"</v>
      </c>
      <c r="F392" s="22" t="str">
        <f>VLOOKUP(C392,SOURCE!$S$3:$AA$2839,9,0)&amp;"           {"&amp;D392&amp;",   "&amp;E392&amp;"},"</f>
        <v>//           {ITM_PIXEL,   "PIXEL"},</v>
      </c>
      <c r="H392" t="b">
        <f>ISNA(VLOOKUP(J392,J716:J$823,1,0))</f>
        <v>1</v>
      </c>
      <c r="I392" s="27">
        <f>VLOOKUP(C392,SOURCE!S$6:Y$10018,7,0)</f>
        <v>1548</v>
      </c>
      <c r="J392" s="28" t="str">
        <f>VLOOKUP(C392,SOURCE!S$6:Y$10018,6,0)</f>
        <v>PIXEL</v>
      </c>
      <c r="K392" s="30" t="str">
        <f t="shared" si="28"/>
        <v>PIXEL</v>
      </c>
      <c r="L392" s="40" t="str">
        <f>VLOOKUP(C392,SOURCE!S$6:Y$10018,2,0)</f>
        <v/>
      </c>
      <c r="M392" t="str">
        <f>IF(VLOOKUP(I392,SOURCE!B:M,2,0)="/  { itemToBeCoded","To be coded","")</f>
        <v>To be coded</v>
      </c>
      <c r="N392" s="22"/>
      <c r="Q392" s="26" t="str">
        <f>VLOOKUP(I392,SOURCE!B:M,5,0)</f>
        <v>"PIXEL"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ITM_PLOT</v>
      </c>
      <c r="E393" s="26" t="str">
        <f>CHAR(34)&amp;VLOOKUP(C393,SOURCE!$S$3:$Z$2839,6,0)&amp;CHAR(34)</f>
        <v>"PLOT"</v>
      </c>
      <c r="F393" s="22" t="str">
        <f>VLOOKUP(C393,SOURCE!$S$3:$AA$2839,9,0)&amp;"           {"&amp;D393&amp;",   "&amp;E393&amp;"},"</f>
        <v xml:space="preserve">           {ITM_PLOT,   "PLOT"},</v>
      </c>
      <c r="H393" t="b">
        <f>ISNA(VLOOKUP(J393,J717:J$823,1,0))</f>
        <v>1</v>
      </c>
      <c r="I393" s="27">
        <f>VLOOKUP(C393,SOURCE!S$6:Y$10018,7,0)</f>
        <v>1549</v>
      </c>
      <c r="J393" s="28" t="str">
        <f>VLOOKUP(C393,SOURCE!S$6:Y$10018,6,0)</f>
        <v>PLOT</v>
      </c>
      <c r="K393" s="30" t="str">
        <f t="shared" si="28"/>
        <v>PLOT</v>
      </c>
      <c r="L393" s="40" t="str">
        <f>VLOOKUP(C393,SOURCE!S$6:Y$10018,2,0)</f>
        <v>STAT</v>
      </c>
      <c r="M393" t="str">
        <f>IF(VLOOKUP(I393,SOURCE!B:M,2,0)="/  { itemToBeCoded","To be coded","")</f>
        <v/>
      </c>
      <c r="N393" s="22"/>
      <c r="Q393" s="26" t="str">
        <f>VLOOKUP(I393,SOURCE!B:M,5,0)</f>
        <v>"PLOT"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ITM_Pn</v>
      </c>
      <c r="E394" s="26" t="str">
        <f>CHAR(34)&amp;VLOOKUP(C394,SOURCE!$S$3:$Z$2839,6,0)&amp;CHAR(34)</f>
        <v>"PN"</v>
      </c>
      <c r="F394" s="22" t="str">
        <f>VLOOKUP(C394,SOURCE!$S$3:$AA$2839,9,0)&amp;"           {"&amp;D394&amp;",   "&amp;E394&amp;"},"</f>
        <v>//           {ITM_Pn,   "PN"},</v>
      </c>
      <c r="H394" t="b">
        <f>ISNA(VLOOKUP(J394,J718:J$823,1,0))</f>
        <v>1</v>
      </c>
      <c r="I394" s="27">
        <f>VLOOKUP(C394,SOURCE!S$6:Y$10018,7,0)</f>
        <v>1550</v>
      </c>
      <c r="J394" s="28" t="str">
        <f>VLOOKUP(C394,SOURCE!S$6:Y$10018,6,0)</f>
        <v>PN</v>
      </c>
      <c r="K394" s="30" t="str">
        <f t="shared" si="28"/>
        <v>Pn</v>
      </c>
      <c r="L394" s="40" t="str">
        <f>VLOOKUP(C394,SOURCE!S$6:Y$10018,2,0)</f>
        <v/>
      </c>
      <c r="M394" t="str">
        <f>IF(VLOOKUP(I394,SOURCE!B:M,2,0)="/  { itemToBeCoded","To be coded","")</f>
        <v/>
      </c>
      <c r="N394" s="22"/>
      <c r="Q394" s="26" t="str">
        <f>VLOOKUP(I394,SOURCE!B:M,5,0)</f>
        <v>"P" STD_SUB_n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ITM_POINT</v>
      </c>
      <c r="E395" s="26" t="str">
        <f>CHAR(34)&amp;VLOOKUP(C395,SOURCE!$S$3:$Z$2839,6,0)&amp;CHAR(34)</f>
        <v>"POINT"</v>
      </c>
      <c r="F395" s="22" t="str">
        <f>VLOOKUP(C395,SOURCE!$S$3:$AA$2839,9,0)&amp;"           {"&amp;D395&amp;",   "&amp;E395&amp;"},"</f>
        <v>//           {ITM_POINT,   "POINT"},</v>
      </c>
      <c r="H395" t="b">
        <f>ISNA(VLOOKUP(J395,J719:J$823,1,0))</f>
        <v>1</v>
      </c>
      <c r="I395" s="27">
        <f>VLOOKUP(C395,SOURCE!S$6:Y$10018,7,0)</f>
        <v>1551</v>
      </c>
      <c r="J395" s="28" t="str">
        <f>VLOOKUP(C395,SOURCE!S$6:Y$10018,6,0)</f>
        <v>POINT</v>
      </c>
      <c r="K395" s="30" t="str">
        <f t="shared" si="28"/>
        <v>POINT</v>
      </c>
      <c r="L395" s="40" t="str">
        <f>VLOOKUP(C395,SOURCE!S$6:Y$10018,2,0)</f>
        <v/>
      </c>
      <c r="M395" t="str">
        <f>IF(VLOOKUP(I395,SOURCE!B:M,2,0)="/  { itemToBeCoded","To be coded","")</f>
        <v>To be coded</v>
      </c>
      <c r="N395" s="22"/>
      <c r="Q395" s="26" t="str">
        <f>VLOOKUP(I395,SOURCE!B:M,5,0)</f>
        <v>"POINT"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ITM_LOADV</v>
      </c>
      <c r="E396" s="26" t="str">
        <f>CHAR(34)&amp;VLOOKUP(C396,SOURCE!$S$3:$Z$2839,6,0)&amp;CHAR(34)</f>
        <v>"LOADV"</v>
      </c>
      <c r="F396" s="22" t="str">
        <f>VLOOKUP(C396,SOURCE!$S$3:$AA$2839,9,0)&amp;"           {"&amp;D396&amp;",   "&amp;E396&amp;"},"</f>
        <v>//           {ITM_LOADV,   "LOADV"},</v>
      </c>
      <c r="H396" t="b">
        <f>ISNA(VLOOKUP(J396,J720:J$823,1,0))</f>
        <v>1</v>
      </c>
      <c r="I396" s="27">
        <f>VLOOKUP(C396,SOURCE!S$6:Y$10018,7,0)</f>
        <v>1552</v>
      </c>
      <c r="J396" s="28" t="str">
        <f>VLOOKUP(C396,SOURCE!S$6:Y$10018,6,0)</f>
        <v>LOADV</v>
      </c>
      <c r="K396" s="30" t="str">
        <f t="shared" si="28"/>
        <v>LOADV</v>
      </c>
      <c r="L396" s="40" t="str">
        <f>VLOOKUP(C396,SOURCE!S$6:Y$10018,2,0)</f>
        <v/>
      </c>
      <c r="M396" t="str">
        <f>IF(VLOOKUP(I396,SOURCE!B:M,2,0)="/  { itemToBeCoded","To be coded","")</f>
        <v/>
      </c>
      <c r="N396" s="22"/>
      <c r="Q396" s="26" t="str">
        <f>VLOOKUP(I396,SOURCE!B:M,5,0)</f>
        <v>"LOADV"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ITM_POPLR</v>
      </c>
      <c r="E397" s="26" t="str">
        <f>CHAR(34)&amp;VLOOKUP(C397,SOURCE!$S$3:$Z$2839,6,0)&amp;CHAR(34)</f>
        <v>"POPLR"</v>
      </c>
      <c r="F397" s="22" t="str">
        <f>VLOOKUP(C397,SOURCE!$S$3:$AA$2839,9,0)&amp;"           {"&amp;D397&amp;",   "&amp;E397&amp;"},"</f>
        <v>//           {ITM_POPLR,   "POPLR"},</v>
      </c>
      <c r="H397" t="b">
        <f>ISNA(VLOOKUP(J397,J721:J$823,1,0))</f>
        <v>1</v>
      </c>
      <c r="I397" s="27">
        <f>VLOOKUP(C397,SOURCE!S$6:Y$10018,7,0)</f>
        <v>1553</v>
      </c>
      <c r="J397" s="28" t="str">
        <f>VLOOKUP(C397,SOURCE!S$6:Y$10018,6,0)</f>
        <v>POPLR</v>
      </c>
      <c r="K397" s="30" t="str">
        <f t="shared" si="28"/>
        <v>PopLR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"PopLR"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ITM_PRCL</v>
      </c>
      <c r="E398" s="26" t="str">
        <f>CHAR(34)&amp;VLOOKUP(C398,SOURCE!$S$3:$Z$2839,6,0)&amp;CHAR(34)</f>
        <v>"PRCL"</v>
      </c>
      <c r="F398" s="22" t="str">
        <f>VLOOKUP(C398,SOURCE!$S$3:$AA$2839,9,0)&amp;"           {"&amp;D398&amp;",   "&amp;E398&amp;"},"</f>
        <v>//           {ITM_PRCL,   "PRCL"},</v>
      </c>
      <c r="H398" t="b">
        <f>ISNA(VLOOKUP(J398,J722:J$823,1,0))</f>
        <v>1</v>
      </c>
      <c r="I398" s="27">
        <f>VLOOKUP(C398,SOURCE!S$6:Y$10018,7,0)</f>
        <v>1554</v>
      </c>
      <c r="J398" s="28" t="str">
        <f>VLOOKUP(C398,SOURCE!S$6:Y$10018,6,0)</f>
        <v>PRCL</v>
      </c>
      <c r="K398" s="30" t="str">
        <f t="shared" si="28"/>
        <v>PRCL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"PRCL"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ITM_PSTO</v>
      </c>
      <c r="E399" s="26" t="str">
        <f>CHAR(34)&amp;VLOOKUP(C399,SOURCE!$S$3:$Z$2839,6,0)&amp;CHAR(34)</f>
        <v>"PSTO"</v>
      </c>
      <c r="F399" s="22" t="str">
        <f>VLOOKUP(C399,SOURCE!$S$3:$AA$2839,9,0)&amp;"           {"&amp;D399&amp;",   "&amp;E399&amp;"},"</f>
        <v>//           {ITM_PSTO,   "PSTO"},</v>
      </c>
      <c r="H399" t="b">
        <f>ISNA(VLOOKUP(J399,J723:J$823,1,0))</f>
        <v>1</v>
      </c>
      <c r="I399" s="27">
        <f>VLOOKUP(C399,SOURCE!S$6:Y$10018,7,0)</f>
        <v>1555</v>
      </c>
      <c r="J399" s="28" t="str">
        <f>VLOOKUP(C399,SOURCE!S$6:Y$10018,6,0)</f>
        <v>PSTO</v>
      </c>
      <c r="K399" s="30" t="str">
        <f t="shared" si="28"/>
        <v>PSTO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"PSTO"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ITM_PUTK</v>
      </c>
      <c r="E400" s="26" t="str">
        <f>CHAR(34)&amp;VLOOKUP(C400,SOURCE!$S$3:$Z$2839,6,0)&amp;CHAR(34)</f>
        <v>"PUTK"</v>
      </c>
      <c r="F400" s="22" t="str">
        <f>VLOOKUP(C400,SOURCE!$S$3:$AA$2839,9,0)&amp;"           {"&amp;D400&amp;",   "&amp;E400&amp;"},"</f>
        <v>//           {ITM_PUTK,   "PUTK"},</v>
      </c>
      <c r="H400" t="b">
        <f>ISNA(VLOOKUP(J400,J724:J$823,1,0))</f>
        <v>1</v>
      </c>
      <c r="I400" s="27">
        <f>VLOOKUP(C400,SOURCE!S$6:Y$10018,7,0)</f>
        <v>1556</v>
      </c>
      <c r="J400" s="28" t="str">
        <f>VLOOKUP(C400,SOURCE!S$6:Y$10018,6,0)</f>
        <v>PUTK</v>
      </c>
      <c r="K400" s="30" t="str">
        <f t="shared" si="28"/>
        <v>PUTK</v>
      </c>
      <c r="L400" s="40" t="str">
        <f>VLOOKUP(C400,SOURCE!S$6:Y$10018,2,0)</f>
        <v/>
      </c>
      <c r="M400" t="str">
        <f>IF(VLOOKUP(I400,SOURCE!B:M,2,0)="/  { itemToBeCoded","To be coded","")</f>
        <v>To be coded</v>
      </c>
      <c r="N400" s="22"/>
      <c r="Q400" s="26" t="str">
        <f>VLOOKUP(I400,SOURCE!B:M,5,0)</f>
        <v>"PUTK"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</v>
      </c>
      <c r="E401" s="26" t="str">
        <f>CHAR(34)&amp;VLOOKUP(C401,SOURCE!$S$3:$Z$2839,6,0)&amp;CHAR(34)</f>
        <v>"RAD"</v>
      </c>
      <c r="F401" s="22" t="str">
        <f>VLOOKUP(C401,SOURCE!$S$3:$AA$2839,9,0)&amp;"           {"&amp;D401&amp;",   "&amp;E401&amp;"},"</f>
        <v xml:space="preserve">           {ITM_RAD,   "RAD"},</v>
      </c>
      <c r="H401" t="b">
        <f>ISNA(VLOOKUP(J401,J725:J$823,1,0))</f>
        <v>1</v>
      </c>
      <c r="I401" s="27">
        <f>VLOOKUP(C401,SOURCE!S$6:Y$10018,7,0)</f>
        <v>1557</v>
      </c>
      <c r="J401" s="28" t="str">
        <f>VLOOKUP(C401,SOURCE!S$6:Y$10018,6,0)</f>
        <v>RAD</v>
      </c>
      <c r="K401" s="30" t="str">
        <f t="shared" si="28"/>
        <v>RAD</v>
      </c>
      <c r="L401" s="40" t="str">
        <f>VLOOKUP(C401,SOURCE!S$6:Y$10018,2,0)</f>
        <v/>
      </c>
      <c r="M401" t="str">
        <f>IF(VLOOKUP(I401,SOURCE!B:M,2,0)="/  { itemToBeCoded","To be coded","")</f>
        <v/>
      </c>
      <c r="N401" s="22"/>
      <c r="Q401" s="26" t="str">
        <f>VLOOKUP(I401,SOURCE!B:M,5,0)</f>
        <v>"RAD"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ITM_RADto</v>
      </c>
      <c r="E402" s="26" t="str">
        <f>CHAR(34)&amp;VLOOKUP(C402,SOURCE!$S$3:$Z$2839,6,0)&amp;CHAR(34)</f>
        <v>"RAD&gt;"</v>
      </c>
      <c r="F402" s="22" t="str">
        <f>VLOOKUP(C402,SOURCE!$S$3:$AA$2839,9,0)&amp;"           {"&amp;D402&amp;",   "&amp;E402&amp;"},"</f>
        <v>//           {ITM_RADto,   "RAD&gt;"},</v>
      </c>
      <c r="H402" t="b">
        <f>ISNA(VLOOKUP(J402,J726:J$823,1,0))</f>
        <v>1</v>
      </c>
      <c r="I402" s="27">
        <f>VLOOKUP(C402,SOURCE!S$6:Y$10018,7,0)</f>
        <v>1558</v>
      </c>
      <c r="J402" s="28" t="str">
        <f>VLOOKUP(C402,SOURCE!S$6:Y$10018,6,0)</f>
        <v>RAD&gt;</v>
      </c>
      <c r="K402" s="30" t="str">
        <f t="shared" si="28"/>
        <v>RAD&gt;</v>
      </c>
      <c r="L402" s="40" t="str">
        <f>VLOOKUP(C402,SOURCE!S$6:Y$10018,2,0)</f>
        <v>Trig</v>
      </c>
      <c r="M402" t="str">
        <f>IF(VLOOKUP(I402,SOURCE!B:M,2,0)="/  { itemToBeCoded","To be coded","")</f>
        <v/>
      </c>
      <c r="N402" s="22"/>
      <c r="Q402" s="26" t="str">
        <f>VLOOKUP(I402,SOURCE!B:M,5,0)</f>
        <v>"RAD" STD_RIGHT_ARROW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ITM_RAN</v>
      </c>
      <c r="E403" s="26" t="str">
        <f>CHAR(34)&amp;VLOOKUP(C403,SOURCE!$S$3:$Z$2839,6,0)&amp;CHAR(34)</f>
        <v>"RAN#"</v>
      </c>
      <c r="F403" s="22" t="str">
        <f>VLOOKUP(C403,SOURCE!$S$3:$AA$2839,9,0)&amp;"           {"&amp;D403&amp;",   "&amp;E403&amp;"},"</f>
        <v xml:space="preserve">           {ITM_RAN,   "RAN#"},</v>
      </c>
      <c r="H403" t="b">
        <f>ISNA(VLOOKUP(J403,J727:J$823,1,0))</f>
        <v>1</v>
      </c>
      <c r="I403" s="27">
        <f>VLOOKUP(C403,SOURCE!S$6:Y$10018,7,0)</f>
        <v>1559</v>
      </c>
      <c r="J403" s="28" t="str">
        <f>VLOOKUP(C403,SOURCE!S$6:Y$10018,6,0)</f>
        <v>RAN#</v>
      </c>
      <c r="K403" s="30" t="str">
        <f t="shared" si="28"/>
        <v>RAN#</v>
      </c>
      <c r="L403" s="40" t="str">
        <f>VLOOKUP(C403,SOURCE!S$6:Y$10018,2,0)</f>
        <v>Math</v>
      </c>
      <c r="M403" t="str">
        <f>IF(VLOOKUP(I403,SOURCE!B:M,2,0)="/  { itemToBeCoded","To be coded","")</f>
        <v/>
      </c>
      <c r="N403" s="22"/>
      <c r="Q403" s="26" t="str">
        <f>VLOOKUP(I403,SOURCE!B:M,5,0)</f>
        <v>"RAN#"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ITM_RBR</v>
      </c>
      <c r="E404" s="26" t="str">
        <f>CHAR(34)&amp;VLOOKUP(C404,SOURCE!$S$3:$Z$2839,6,0)&amp;CHAR(34)</f>
        <v>"REGS.V"</v>
      </c>
      <c r="F404" s="22" t="str">
        <f>VLOOKUP(C404,SOURCE!$S$3:$AA$2839,9,0)&amp;"           {"&amp;D404&amp;",   "&amp;E404&amp;"},"</f>
        <v>//           {ITM_RBR,   "REGS.V"},</v>
      </c>
      <c r="H404" t="b">
        <f>ISNA(VLOOKUP(J404,J728:J$823,1,0))</f>
        <v>1</v>
      </c>
      <c r="I404" s="27">
        <f>VLOOKUP(C404,SOURCE!S$6:Y$10018,7,0)</f>
        <v>1560</v>
      </c>
      <c r="J404" s="28" t="str">
        <f>VLOOKUP(C404,SOURCE!S$6:Y$10018,6,0)</f>
        <v>REGS.V</v>
      </c>
      <c r="K404" s="30" t="str">
        <f t="shared" si="28"/>
        <v>REGS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"REGS"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ITM_RCLCFG</v>
      </c>
      <c r="E405" s="26" t="str">
        <f>CHAR(34)&amp;VLOOKUP(C405,SOURCE!$S$3:$Z$2839,6,0)&amp;CHAR(34)</f>
        <v>"RCLCFG"</v>
      </c>
      <c r="F405" s="22" t="str">
        <f>VLOOKUP(C405,SOURCE!$S$3:$AA$2839,9,0)&amp;"           {"&amp;D405&amp;",   "&amp;E405&amp;"},"</f>
        <v>//           {ITM_RCLCFG,   "RCLCFG"},</v>
      </c>
      <c r="H405" t="b">
        <f>ISNA(VLOOKUP(J405,J729:J$823,1,0))</f>
        <v>1</v>
      </c>
      <c r="I405" s="27">
        <f>VLOOKUP(C405,SOURCE!S$6:Y$10018,7,0)</f>
        <v>1561</v>
      </c>
      <c r="J405" s="28" t="str">
        <f>VLOOKUP(C405,SOURCE!S$6:Y$10018,6,0)</f>
        <v>RCLCFG</v>
      </c>
      <c r="K405" s="30" t="str">
        <f t="shared" si="28"/>
        <v>Config</v>
      </c>
      <c r="L405" s="40" t="str">
        <f>VLOOKUP(C405,SOURCE!S$6:Y$10018,2,0)</f>
        <v/>
      </c>
      <c r="M405" t="str">
        <f>IF(VLOOKUP(I405,SOURCE!B:M,2,0)="/  { itemToBeCoded","To be coded","")</f>
        <v/>
      </c>
      <c r="N405" s="22"/>
      <c r="Q405" s="26" t="str">
        <f>VLOOKUP(I405,SOURCE!B:M,5,0)</f>
        <v>"Config"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ITM_RCLEL</v>
      </c>
      <c r="E406" s="26" t="str">
        <f>CHAR(34)&amp;VLOOKUP(C406,SOURCE!$S$3:$Z$2839,6,0)&amp;CHAR(34)</f>
        <v>"RCLEL"</v>
      </c>
      <c r="F406" s="22" t="str">
        <f>VLOOKUP(C406,SOURCE!$S$3:$AA$2839,9,0)&amp;"           {"&amp;D406&amp;",   "&amp;E406&amp;"},"</f>
        <v xml:space="preserve">           {ITM_RCLEL,   "RCLEL"},</v>
      </c>
      <c r="H406" t="b">
        <f>ISNA(VLOOKUP(J406,J730:J$823,1,0))</f>
        <v>1</v>
      </c>
      <c r="I406" s="27">
        <f>VLOOKUP(C406,SOURCE!S$6:Y$10018,7,0)</f>
        <v>1562</v>
      </c>
      <c r="J406" s="28" t="str">
        <f>VLOOKUP(C406,SOURCE!S$6:Y$10018,6,0)</f>
        <v>RCLEL</v>
      </c>
      <c r="K406" s="30" t="str">
        <f t="shared" si="28"/>
        <v>RCLEL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"RCLEL"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ITM_RCLIJ</v>
      </c>
      <c r="E407" s="26" t="str">
        <f>CHAR(34)&amp;VLOOKUP(C407,SOURCE!$S$3:$Z$2839,6,0)&amp;CHAR(34)</f>
        <v>"RCLIJ"</v>
      </c>
      <c r="F407" s="22" t="str">
        <f>VLOOKUP(C407,SOURCE!$S$3:$AA$2839,9,0)&amp;"           {"&amp;D407&amp;",   "&amp;E407&amp;"},"</f>
        <v>//           {ITM_RCLIJ,   "RCLIJ"},</v>
      </c>
      <c r="H407" t="b">
        <f>ISNA(VLOOKUP(J407,J731:J$823,1,0))</f>
        <v>1</v>
      </c>
      <c r="I407" s="27">
        <f>VLOOKUP(C407,SOURCE!S$6:Y$10018,7,0)</f>
        <v>1563</v>
      </c>
      <c r="J407" s="28" t="str">
        <f>VLOOKUP(C407,SOURCE!S$6:Y$10018,6,0)</f>
        <v>RCLIJ</v>
      </c>
      <c r="K407" s="30" t="str">
        <f t="shared" si="28"/>
        <v>RCLIJ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"RCLIJ"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ITM_RCLS</v>
      </c>
      <c r="E408" s="26" t="str">
        <f>CHAR(34)&amp;VLOOKUP(C408,SOURCE!$S$3:$Z$2839,6,0)&amp;CHAR(34)</f>
        <v>"RCLS"</v>
      </c>
      <c r="F408" s="22" t="str">
        <f>VLOOKUP(C408,SOURCE!$S$3:$AA$2839,9,0)&amp;"           {"&amp;D408&amp;",   "&amp;E408&amp;"},"</f>
        <v>//           {ITM_RCLS,   "RCLS"},</v>
      </c>
      <c r="H408" t="b">
        <f>ISNA(VLOOKUP(J408,J732:J$823,1,0))</f>
        <v>1</v>
      </c>
      <c r="I408" s="27">
        <f>VLOOKUP(C408,SOURCE!S$6:Y$10018,7,0)</f>
        <v>1564</v>
      </c>
      <c r="J408" s="28" t="str">
        <f>VLOOKUP(C408,SOURCE!S$6:Y$10018,6,0)</f>
        <v>RCLS</v>
      </c>
      <c r="K408" s="30" t="str">
        <f t="shared" si="28"/>
        <v>RCLS</v>
      </c>
      <c r="L408" s="40" t="str">
        <f>VLOOKUP(C408,SOURCE!S$6:Y$10018,2,0)</f>
        <v>STACK</v>
      </c>
      <c r="M408" t="str">
        <f>IF(VLOOKUP(I408,SOURCE!B:M,2,0)="/  { itemToBeCoded","To be coded","")</f>
        <v/>
      </c>
      <c r="N408" s="22"/>
      <c r="Q408" s="26" t="str">
        <f>VLOOKUP(I408,SOURCE!B:M,5,0)</f>
        <v>"RCLS"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ITM_RDP</v>
      </c>
      <c r="E409" s="26" t="str">
        <f>CHAR(34)&amp;VLOOKUP(C409,SOURCE!$S$3:$Z$2839,6,0)&amp;CHAR(34)</f>
        <v>"RDP"</v>
      </c>
      <c r="F409" s="22" t="str">
        <f>VLOOKUP(C409,SOURCE!$S$3:$AA$2839,9,0)&amp;"           {"&amp;D409&amp;",   "&amp;E409&amp;"},"</f>
        <v>//           {ITM_RDP,   "RDP"},</v>
      </c>
      <c r="H409" t="b">
        <f>ISNA(VLOOKUP(J409,J733:J$823,1,0))</f>
        <v>1</v>
      </c>
      <c r="I409" s="27">
        <f>VLOOKUP(C409,SOURCE!S$6:Y$10018,7,0)</f>
        <v>1565</v>
      </c>
      <c r="J409" s="28" t="str">
        <f>VLOOKUP(C409,SOURCE!S$6:Y$10018,6,0)</f>
        <v>RDP</v>
      </c>
      <c r="K409" s="30" t="str">
        <f t="shared" si="28"/>
        <v>RDP</v>
      </c>
      <c r="L409" s="40" t="str">
        <f>VLOOKUP(C409,SOURCE!S$6:Y$10018,2,0)</f>
        <v/>
      </c>
      <c r="M409" t="str">
        <f>IF(VLOOKUP(I409,SOURCE!B:M,2,0)="/  { itemToBeCoded","To be coded","")</f>
        <v/>
      </c>
      <c r="N409" s="22"/>
      <c r="Q409" s="26" t="str">
        <f>VLOOKUP(I409,SOURCE!B:M,5,0)</f>
        <v>"RDP"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</v>
      </c>
      <c r="E410" s="26" t="str">
        <f>CHAR(34)&amp;VLOOKUP(C410,SOURCE!$S$3:$Z$2839,6,0)&amp;CHAR(34)</f>
        <v>"RE"</v>
      </c>
      <c r="F410" s="22" t="str">
        <f>VLOOKUP(C410,SOURCE!$S$3:$AA$2839,9,0)&amp;"           {"&amp;D410&amp;",   "&amp;E410&amp;"},"</f>
        <v xml:space="preserve">           {ITM_RE,   "RE"},</v>
      </c>
      <c r="H410" t="b">
        <f>ISNA(VLOOKUP(J410,J734:J$823,1,0))</f>
        <v>1</v>
      </c>
      <c r="I410" s="27">
        <f>VLOOKUP(C410,SOURCE!S$6:Y$10018,7,0)</f>
        <v>1566</v>
      </c>
      <c r="J410" s="28" t="str">
        <f>VLOOKUP(C410,SOURCE!S$6:Y$10018,6,0)</f>
        <v>RE</v>
      </c>
      <c r="K410" s="30" t="str">
        <f t="shared" si="28"/>
        <v>Re</v>
      </c>
      <c r="L410" s="40" t="str">
        <f>VLOOKUP(C410,SOURCE!S$6:Y$10018,2,0)</f>
        <v>Complex</v>
      </c>
      <c r="M410" t="str">
        <f>IF(VLOOKUP(I410,SOURCE!B:M,2,0)="/  { itemToBeCoded","To be coded","")</f>
        <v/>
      </c>
      <c r="N410" s="22"/>
      <c r="Q410" s="26" t="str">
        <f>VLOOKUP(I410,SOURCE!B:M,5,0)</f>
        <v>"Re"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ITM_RECV</v>
      </c>
      <c r="E411" s="26" t="str">
        <f>CHAR(34)&amp;VLOOKUP(C411,SOURCE!$S$3:$Z$2839,6,0)&amp;CHAR(34)</f>
        <v>"RECV"</v>
      </c>
      <c r="F411" s="22" t="str">
        <f>VLOOKUP(C411,SOURCE!$S$3:$AA$2839,9,0)&amp;"           {"&amp;D411&amp;",   "&amp;E411&amp;"},"</f>
        <v>//           {ITM_RECV,   "RECV"},</v>
      </c>
      <c r="H411" t="b">
        <f>ISNA(VLOOKUP(J411,J735:J$823,1,0))</f>
        <v>1</v>
      </c>
      <c r="I411" s="27">
        <f>VLOOKUP(C411,SOURCE!S$6:Y$10018,7,0)</f>
        <v>1567</v>
      </c>
      <c r="J411" s="28" t="str">
        <f>VLOOKUP(C411,SOURCE!S$6:Y$10018,6,0)</f>
        <v>RECV</v>
      </c>
      <c r="K411" s="30" t="str">
        <f t="shared" si="28"/>
        <v>RECV</v>
      </c>
      <c r="L411" s="40" t="str">
        <f>VLOOKUP(C411,SOURCE!S$6:Y$10018,2,0)</f>
        <v/>
      </c>
      <c r="M411" t="str">
        <f>IF(VLOOKUP(I411,SOURCE!B:M,2,0)="/  { itemToBeCoded","To be coded","")</f>
        <v>To be coded</v>
      </c>
      <c r="N411" s="22"/>
      <c r="Q411" s="26" t="str">
        <f>VLOOKUP(I411,SOURCE!B:M,5,0)</f>
        <v>"RECV"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ITM_RESET</v>
      </c>
      <c r="E412" s="26" t="str">
        <f>CHAR(34)&amp;VLOOKUP(C412,SOURCE!$S$3:$Z$2839,6,0)&amp;CHAR(34)</f>
        <v>"RESET"</v>
      </c>
      <c r="F412" s="22" t="str">
        <f>VLOOKUP(C412,SOURCE!$S$3:$AA$2839,9,0)&amp;"           {"&amp;D412&amp;",   "&amp;E412&amp;"},"</f>
        <v>//           {ITM_RESET,   "RESET"},</v>
      </c>
      <c r="H412" t="b">
        <f>ISNA(VLOOKUP(J412,J736:J$823,1,0))</f>
        <v>1</v>
      </c>
      <c r="I412" s="27">
        <f>VLOOKUP(C412,SOURCE!S$6:Y$10018,7,0)</f>
        <v>1568</v>
      </c>
      <c r="J412" s="28" t="str">
        <f>VLOOKUP(C412,SOURCE!S$6:Y$10018,6,0)</f>
        <v>RESET</v>
      </c>
      <c r="K412" s="30" t="str">
        <f t="shared" si="28"/>
        <v>RESET</v>
      </c>
      <c r="L412" s="40" t="str">
        <f>VLOOKUP(C412,SOURCE!S$6:Y$10018,2,0)</f>
        <v/>
      </c>
      <c r="M412" t="str">
        <f>IF(VLOOKUP(I412,SOURCE!B:M,2,0)="/  { itemToBeCoded","To be coded","")</f>
        <v/>
      </c>
      <c r="N412" s="22"/>
      <c r="Q412" s="26" t="str">
        <f>VLOOKUP(I412,SOURCE!B:M,5,0)</f>
        <v>"RESET"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ITM_REtoCX</v>
      </c>
      <c r="E413" s="26" t="str">
        <f>CHAR(34)&amp;VLOOKUP(C413,SOURCE!$S$3:$Z$2839,6,0)&amp;CHAR(34)</f>
        <v>"RE&gt;CX"</v>
      </c>
      <c r="F413" s="22" t="str">
        <f>VLOOKUP(C413,SOURCE!$S$3:$AA$2839,9,0)&amp;"           {"&amp;D413&amp;",   "&amp;E413&amp;"},"</f>
        <v>//           {ITM_REtoCX,   "RE&gt;CX"},</v>
      </c>
      <c r="H413" t="b">
        <f>ISNA(VLOOKUP(J413,J737:J$823,1,0))</f>
        <v>1</v>
      </c>
      <c r="I413" s="27">
        <f>VLOOKUP(C413,SOURCE!S$6:Y$10018,7,0)</f>
        <v>1569</v>
      </c>
      <c r="J413" s="28" t="str">
        <f>VLOOKUP(C413,SOURCE!S$6:Y$10018,6,0)</f>
        <v>RE&gt;CX</v>
      </c>
      <c r="K413" s="30" t="str">
        <f t="shared" si="28"/>
        <v>RE&gt;CX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STD_RIGHT_ARROW "CX"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ITM_REexIM</v>
      </c>
      <c r="E414" s="26" t="str">
        <f>CHAR(34)&amp;VLOOKUP(C414,SOURCE!$S$3:$Z$2839,6,0)&amp;CHAR(34)</f>
        <v>"RE&lt;&gt;IM"</v>
      </c>
      <c r="F414" s="22" t="str">
        <f>VLOOKUP(C414,SOURCE!$S$3:$AA$2839,9,0)&amp;"           {"&amp;D414&amp;",   "&amp;E414&amp;"},"</f>
        <v xml:space="preserve">           {ITM_REexIM,   "RE&lt;&gt;IM"},</v>
      </c>
      <c r="H414" t="b">
        <f>ISNA(VLOOKUP(J414,J738:J$823,1,0))</f>
        <v>1</v>
      </c>
      <c r="I414" s="27">
        <f>VLOOKUP(C414,SOURCE!S$6:Y$10018,7,0)</f>
        <v>1570</v>
      </c>
      <c r="J414" s="28" t="str">
        <f>VLOOKUP(C414,SOURCE!S$6:Y$10018,6,0)</f>
        <v>RE&lt;&gt;IM</v>
      </c>
      <c r="K414" s="30" t="str">
        <f t="shared" si="28"/>
        <v>Re&lt;&gt;Im</v>
      </c>
      <c r="L414" s="40" t="str">
        <f>VLOOKUP(C414,SOURCE!S$6:Y$10018,2,0)</f>
        <v>Complex</v>
      </c>
      <c r="M414" t="str">
        <f>IF(VLOOKUP(I414,SOURCE!B:M,2,0)="/  { itemToBeCoded","To be coded","")</f>
        <v/>
      </c>
      <c r="N414" s="22"/>
      <c r="Q414" s="26" t="str">
        <f>VLOOKUP(I414,SOURCE!B:M,5,0)</f>
        <v>"Re" STD_LEFT_RIGHT_ARROWS "Im"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</v>
      </c>
      <c r="E415" s="26" t="str">
        <f>CHAR(34)&amp;VLOOKUP(C415,SOURCE!$S$3:$Z$2839,6,0)&amp;CHAR(34)</f>
        <v>"RMODE"</v>
      </c>
      <c r="F415" s="22" t="str">
        <f>VLOOKUP(C415,SOURCE!$S$3:$AA$2839,9,0)&amp;"           {"&amp;D415&amp;",   "&amp;E415&amp;"},"</f>
        <v>//           {ITM_RM,   "RMODE"},</v>
      </c>
      <c r="H415" t="b">
        <f>ISNA(VLOOKUP(J415,J739:J$823,1,0))</f>
        <v>1</v>
      </c>
      <c r="I415" s="27">
        <f>VLOOKUP(C415,SOURCE!S$6:Y$10018,7,0)</f>
        <v>1571</v>
      </c>
      <c r="J415" s="28" t="str">
        <f>VLOOKUP(C415,SOURCE!S$6:Y$10018,6,0)</f>
        <v>RMODE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415" s="40" t="str">
        <f>VLOOKUP(C415,SOURCE!S$6:Y$10018,2,0)</f>
        <v/>
      </c>
      <c r="M415" t="str">
        <f>IF(VLOOKUP(I415,SOURCE!B:M,2,0)="/  { itemToBeCoded","To be coded","")</f>
        <v/>
      </c>
      <c r="N415" s="22"/>
      <c r="Q415" s="26" t="str">
        <f>VLOOKUP(I415,SOURCE!B:M,5,0)</f>
        <v>"RMODE"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ITM_RMQ</v>
      </c>
      <c r="E416" s="26" t="str">
        <f>CHAR(34)&amp;VLOOKUP(C416,SOURCE!$S$3:$Z$2839,6,0)&amp;CHAR(34)</f>
        <v>"RMODE?"</v>
      </c>
      <c r="F416" s="22" t="str">
        <f>VLOOKUP(C416,SOURCE!$S$3:$AA$2839,9,0)&amp;"           {"&amp;D416&amp;",   "&amp;E416&amp;"},"</f>
        <v>//           {ITM_RMQ,   "RMODE?"},</v>
      </c>
      <c r="H416" t="b">
        <f>ISNA(VLOOKUP(J416,J740:J$823,1,0))</f>
        <v>1</v>
      </c>
      <c r="I416" s="27">
        <f>VLOOKUP(C416,SOURCE!S$6:Y$10018,7,0)</f>
        <v>1572</v>
      </c>
      <c r="J416" s="28" t="str">
        <f>VLOOKUP(C416,SOURCE!S$6:Y$10018,6,0)</f>
        <v>RMODE?</v>
      </c>
      <c r="K416" s="30" t="str">
        <f t="shared" si="32"/>
        <v>RMODE?</v>
      </c>
      <c r="L416" s="40" t="str">
        <f>VLOOKUP(C416,SOURCE!S$6:Y$10018,2,0)</f>
        <v>CONF</v>
      </c>
      <c r="M416" t="str">
        <f>IF(VLOOKUP(I416,SOURCE!B:M,2,0)="/  { itemToBeCoded","To be coded","")</f>
        <v/>
      </c>
      <c r="N416" s="22"/>
      <c r="Q416" s="26" t="str">
        <f>VLOOKUP(I416,SOURCE!B:M,5,0)</f>
        <v>"RMODE?"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ITM_DSP</v>
      </c>
      <c r="E417" s="26" t="str">
        <f>CHAR(34)&amp;VLOOKUP(C417,SOURCE!$S$3:$Z$2839,6,0)&amp;CHAR(34)</f>
        <v>"DSP"</v>
      </c>
      <c r="F417" s="22" t="str">
        <f>VLOOKUP(C417,SOURCE!$S$3:$AA$2839,9,0)&amp;"           {"&amp;D417&amp;",   "&amp;E417&amp;"},"</f>
        <v>//           {ITM_DSP,   "DSP"},</v>
      </c>
      <c r="H417" t="b">
        <f>ISNA(VLOOKUP(J417,J741:J$823,1,0))</f>
        <v>1</v>
      </c>
      <c r="I417" s="27">
        <f>VLOOKUP(C417,SOURCE!S$6:Y$10018,7,0)</f>
        <v>1573</v>
      </c>
      <c r="J417" s="28" t="str">
        <f>VLOOKUP(C417,SOURCE!S$6:Y$10018,6,0)</f>
        <v>DSP</v>
      </c>
      <c r="K417" s="30" t="str">
        <f t="shared" si="32"/>
        <v>DSP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"DSP"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ITM_RNORM</v>
      </c>
      <c r="E418" s="26" t="str">
        <f>CHAR(34)&amp;VLOOKUP(C418,SOURCE!$S$3:$Z$2839,6,0)&amp;CHAR(34)</f>
        <v>"RNORM"</v>
      </c>
      <c r="F418" s="22" t="str">
        <f>VLOOKUP(C418,SOURCE!$S$3:$AA$2839,9,0)&amp;"           {"&amp;D418&amp;",   "&amp;E418&amp;"},"</f>
        <v>//           {ITM_RNORM,   "RNORM"},</v>
      </c>
      <c r="H418" t="b">
        <f>ISNA(VLOOKUP(J418,J742:J$823,1,0))</f>
        <v>1</v>
      </c>
      <c r="I418" s="27">
        <f>VLOOKUP(C418,SOURCE!S$6:Y$10018,7,0)</f>
        <v>1574</v>
      </c>
      <c r="J418" s="28" t="str">
        <f>VLOOKUP(C418,SOURCE!S$6:Y$10018,6,0)</f>
        <v>RNORM</v>
      </c>
      <c r="K418" s="30" t="str">
        <f t="shared" si="32"/>
        <v>RNORM</v>
      </c>
      <c r="L418" s="40" t="str">
        <f>VLOOKUP(C418,SOURCE!S$6:Y$10018,2,0)</f>
        <v/>
      </c>
      <c r="M418" t="str">
        <f>IF(VLOOKUP(I418,SOURCE!B:M,2,0)="/  { itemToBeCoded","To be coded","")</f>
        <v/>
      </c>
      <c r="N418" s="22"/>
      <c r="Q418" s="26" t="str">
        <f>VLOOKUP(I418,SOURCE!B:M,5,0)</f>
        <v>"RNORM"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ITM_EX1</v>
      </c>
      <c r="E419" s="26" t="str">
        <f>CHAR(34)&amp;VLOOKUP(C419,SOURCE!$S$3:$Z$2839,6,0)&amp;CHAR(34)</f>
        <v>"E^X-1"</v>
      </c>
      <c r="F419" s="22" t="str">
        <f>VLOOKUP(C419,SOURCE!$S$3:$AA$2839,9,0)&amp;"           {"&amp;D419&amp;",   "&amp;E419&amp;"},"</f>
        <v xml:space="preserve">           {ITM_EX1,   "E^X-1"},</v>
      </c>
      <c r="H419" t="b">
        <f>ISNA(VLOOKUP(J419,J743:J$823,1,0))</f>
        <v>1</v>
      </c>
      <c r="I419" s="27">
        <f>VLOOKUP(C419,SOURCE!S$6:Y$10018,7,0)</f>
        <v>1575</v>
      </c>
      <c r="J419" s="28" t="str">
        <f>VLOOKUP(C419,SOURCE!S$6:Y$10018,6,0)</f>
        <v>E^X-1</v>
      </c>
      <c r="K419" s="30" t="str">
        <f t="shared" si="32"/>
        <v>e^x-1</v>
      </c>
      <c r="L419" s="40" t="str">
        <f>VLOOKUP(C419,SOURCE!S$6:Y$10018,2,0)</f>
        <v>Math</v>
      </c>
      <c r="M419" t="str">
        <f>IF(VLOOKUP(I419,SOURCE!B:M,2,0)="/  { itemToBeCoded","To be coded","")</f>
        <v/>
      </c>
      <c r="N419" s="22"/>
      <c r="Q419" s="26" t="str">
        <f>VLOOKUP(I419,SOURCE!B:M,5,0)</f>
        <v>"e" STD_SUP_x "-1"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ITM_RSD</v>
      </c>
      <c r="E420" s="26" t="str">
        <f>CHAR(34)&amp;VLOOKUP(C420,SOURCE!$S$3:$Z$2839,6,0)&amp;CHAR(34)</f>
        <v>"RSD"</v>
      </c>
      <c r="F420" s="22" t="str">
        <f>VLOOKUP(C420,SOURCE!$S$3:$AA$2839,9,0)&amp;"           {"&amp;D420&amp;",   "&amp;E420&amp;"},"</f>
        <v>//           {ITM_RSD,   "RSD"},</v>
      </c>
      <c r="H420" t="b">
        <f>ISNA(VLOOKUP(J420,J744:J$823,1,0))</f>
        <v>1</v>
      </c>
      <c r="I420" s="27">
        <f>VLOOKUP(C420,SOURCE!S$6:Y$10018,7,0)</f>
        <v>1577</v>
      </c>
      <c r="J420" s="28" t="str">
        <f>VLOOKUP(C420,SOURCE!S$6:Y$10018,6,0)</f>
        <v>RSD</v>
      </c>
      <c r="K420" s="30" t="str">
        <f t="shared" si="32"/>
        <v>RSD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"RSD"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ITM_RSUM</v>
      </c>
      <c r="E421" s="26" t="str">
        <f>CHAR(34)&amp;VLOOKUP(C421,SOURCE!$S$3:$Z$2839,6,0)&amp;CHAR(34)</f>
        <v>"RSUM"</v>
      </c>
      <c r="F421" s="22" t="str">
        <f>VLOOKUP(C421,SOURCE!$S$3:$AA$2839,9,0)&amp;"           {"&amp;D421&amp;",   "&amp;E421&amp;"},"</f>
        <v>//           {ITM_RSUM,   "RSUM"},</v>
      </c>
      <c r="H421" t="b">
        <f>ISNA(VLOOKUP(J421,J745:J$823,1,0))</f>
        <v>1</v>
      </c>
      <c r="I421" s="27">
        <f>VLOOKUP(C421,SOURCE!S$6:Y$10018,7,0)</f>
        <v>1578</v>
      </c>
      <c r="J421" s="28" t="str">
        <f>VLOOKUP(C421,SOURCE!S$6:Y$10018,6,0)</f>
        <v>RSUM</v>
      </c>
      <c r="K421" s="30" t="str">
        <f t="shared" si="32"/>
        <v>RSUM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"RSUM"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ITM_R_CLR</v>
      </c>
      <c r="E422" s="26" t="str">
        <f>CHAR(34)&amp;VLOOKUP(C422,SOURCE!$S$3:$Z$2839,6,0)&amp;CHAR(34)</f>
        <v>"R-CLR"</v>
      </c>
      <c r="F422" s="22" t="str">
        <f>VLOOKUP(C422,SOURCE!$S$3:$AA$2839,9,0)&amp;"           {"&amp;D422&amp;",   "&amp;E422&amp;"},"</f>
        <v>//           {ITM_R_CLR,   "R-CLR"},</v>
      </c>
      <c r="H422" t="b">
        <f>ISNA(VLOOKUP(J422,J746:J$823,1,0))</f>
        <v>1</v>
      </c>
      <c r="I422" s="27">
        <f>VLOOKUP(C422,SOURCE!S$6:Y$10018,7,0)</f>
        <v>1580</v>
      </c>
      <c r="J422" s="28" t="str">
        <f>VLOOKUP(C422,SOURCE!S$6:Y$10018,6,0)</f>
        <v>R-CLR</v>
      </c>
      <c r="K422" s="30" t="str">
        <f t="shared" si="32"/>
        <v>R-CLR</v>
      </c>
      <c r="L422" s="40" t="str">
        <f>VLOOKUP(C422,SOURCE!S$6:Y$10018,2,0)</f>
        <v/>
      </c>
      <c r="M422" t="str">
        <f>IF(VLOOKUP(I422,SOURCE!B:M,2,0)="/  { itemToBeCoded","To be coded","")</f>
        <v/>
      </c>
      <c r="N422" s="22"/>
      <c r="Q422" s="26" t="str">
        <f>VLOOKUP(I422,SOURCE!B:M,5,0)</f>
        <v>"R-CLR"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ITM_R_COPY</v>
      </c>
      <c r="E423" s="26" t="str">
        <f>CHAR(34)&amp;VLOOKUP(C423,SOURCE!$S$3:$Z$2839,6,0)&amp;CHAR(34)</f>
        <v>"R-COPY"</v>
      </c>
      <c r="F423" s="22" t="str">
        <f>VLOOKUP(C423,SOURCE!$S$3:$AA$2839,9,0)&amp;"           {"&amp;D423&amp;",   "&amp;E423&amp;"},"</f>
        <v>//           {ITM_R_COPY,   "R-COPY"},</v>
      </c>
      <c r="H423" t="b">
        <f>ISNA(VLOOKUP(J423,J747:J$823,1,0))</f>
        <v>1</v>
      </c>
      <c r="I423" s="27">
        <f>VLOOKUP(C423,SOURCE!S$6:Y$10018,7,0)</f>
        <v>1581</v>
      </c>
      <c r="J423" s="28" t="str">
        <f>VLOOKUP(C423,SOURCE!S$6:Y$10018,6,0)</f>
        <v>R-COPY</v>
      </c>
      <c r="K423" s="30" t="str">
        <f t="shared" si="32"/>
        <v>R-COPY</v>
      </c>
      <c r="L423" s="40" t="str">
        <f>VLOOKUP(C423,SOURCE!S$6:Y$10018,2,0)</f>
        <v/>
      </c>
      <c r="M423" t="str">
        <f>IF(VLOOKUP(I423,SOURCE!B:M,2,0)="/  { itemToBeCoded","To be coded","")</f>
        <v/>
      </c>
      <c r="N423" s="22"/>
      <c r="Q423" s="26" t="str">
        <f>VLOOKUP(I423,SOURCE!B:M,5,0)</f>
        <v>"R-COPY"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ITM_R_SORT</v>
      </c>
      <c r="E424" s="26" t="str">
        <f>CHAR(34)&amp;VLOOKUP(C424,SOURCE!$S$3:$Z$2839,6,0)&amp;CHAR(34)</f>
        <v>"R-SORT"</v>
      </c>
      <c r="F424" s="22" t="str">
        <f>VLOOKUP(C424,SOURCE!$S$3:$AA$2839,9,0)&amp;"           {"&amp;D424&amp;",   "&amp;E424&amp;"},"</f>
        <v>//           {ITM_R_SORT,   "R-SORT"},</v>
      </c>
      <c r="H424" t="b">
        <f>ISNA(VLOOKUP(J424,J748:J$823,1,0))</f>
        <v>1</v>
      </c>
      <c r="I424" s="27">
        <f>VLOOKUP(C424,SOURCE!S$6:Y$10018,7,0)</f>
        <v>1582</v>
      </c>
      <c r="J424" s="28" t="str">
        <f>VLOOKUP(C424,SOURCE!S$6:Y$10018,6,0)</f>
        <v>R-SORT</v>
      </c>
      <c r="K424" s="30" t="str">
        <f t="shared" si="32"/>
        <v>R-SORT</v>
      </c>
      <c r="L424" s="40" t="str">
        <f>VLOOKUP(C424,SOURCE!S$6:Y$10018,2,0)</f>
        <v/>
      </c>
      <c r="M424" t="str">
        <f>IF(VLOOKUP(I424,SOURCE!B:M,2,0)="/  { itemToBeCoded","To be coded","")</f>
        <v/>
      </c>
      <c r="N424" s="22"/>
      <c r="Q424" s="26" t="str">
        <f>VLOOKUP(I424,SOURCE!B:M,5,0)</f>
        <v>"R-SORT"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ITM_R_SWAP</v>
      </c>
      <c r="E425" s="26" t="str">
        <f>CHAR(34)&amp;VLOOKUP(C425,SOURCE!$S$3:$Z$2839,6,0)&amp;CHAR(34)</f>
        <v>"R-SWAP"</v>
      </c>
      <c r="F425" s="22" t="str">
        <f>VLOOKUP(C425,SOURCE!$S$3:$AA$2839,9,0)&amp;"           {"&amp;D425&amp;",   "&amp;E425&amp;"},"</f>
        <v>//           {ITM_R_SWAP,   "R-SWAP"},</v>
      </c>
      <c r="H425" t="b">
        <f>ISNA(VLOOKUP(J425,J749:J$823,1,0))</f>
        <v>1</v>
      </c>
      <c r="I425" s="27">
        <f>VLOOKUP(C425,SOURCE!S$6:Y$10018,7,0)</f>
        <v>1583</v>
      </c>
      <c r="J425" s="28" t="str">
        <f>VLOOKUP(C425,SOURCE!S$6:Y$10018,6,0)</f>
        <v>R-SWAP</v>
      </c>
      <c r="K425" s="30" t="str">
        <f t="shared" si="32"/>
        <v>R-SWAP</v>
      </c>
      <c r="L425" s="40" t="str">
        <f>VLOOKUP(C425,SOURCE!S$6:Y$10018,2,0)</f>
        <v/>
      </c>
      <c r="M425" t="str">
        <f>IF(VLOOKUP(I425,SOURCE!B:M,2,0)="/  { itemToBeCoded","To be coded","")</f>
        <v/>
      </c>
      <c r="N425" s="22"/>
      <c r="Q425" s="26" t="str">
        <f>VLOOKUP(I425,SOURCE!B:M,5,0)</f>
        <v>"R-SWAP"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ITM_am</v>
      </c>
      <c r="E426" s="26" t="str">
        <f>CHAR(34)&amp;VLOOKUP(C426,SOURCE!$S$3:$Z$2839,6,0)&amp;CHAR(34)</f>
        <v>"PSI(U,M)"</v>
      </c>
      <c r="F426" s="22" t="str">
        <f>VLOOKUP(C426,SOURCE!$S$3:$AA$2839,9,0)&amp;"           {"&amp;D426&amp;",   "&amp;E426&amp;"},"</f>
        <v>//           {ITM_am,   "PSI(U,M)"},</v>
      </c>
      <c r="H426" t="b">
        <f>ISNA(VLOOKUP(J426,J750:J$823,1,0))</f>
        <v>1</v>
      </c>
      <c r="I426" s="27">
        <f>VLOOKUP(C426,SOURCE!S$6:Y$10018,7,0)</f>
        <v>1584</v>
      </c>
      <c r="J426" s="28" t="str">
        <f>VLOOKUP(C426,SOURCE!S$6:Y$10018,6,0)</f>
        <v>PSI(U,M)</v>
      </c>
      <c r="K426" s="30" t="str">
        <f t="shared" si="32"/>
        <v>psi(u,m)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STD_psi "(u,m)"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ITM_STDDEVWEIGHTED</v>
      </c>
      <c r="E427" s="26" t="str">
        <f>CHAR(34)&amp;VLOOKUP(C427,SOURCE!$S$3:$Z$2839,6,0)&amp;CHAR(34)</f>
        <v>"S"</v>
      </c>
      <c r="F427" s="22" t="str">
        <f>VLOOKUP(C427,SOURCE!$S$3:$AA$2839,9,0)&amp;"           {"&amp;D427&amp;",   "&amp;E427&amp;"},"</f>
        <v>//           {ITM_STDDEVWEIGHTED,   "S"},</v>
      </c>
      <c r="H427" t="b">
        <f>ISNA(VLOOKUP(J427,J751:J$823,1,0))</f>
        <v>1</v>
      </c>
      <c r="I427" s="27">
        <f>VLOOKUP(C427,SOURCE!S$6:Y$10018,7,0)</f>
        <v>1585</v>
      </c>
      <c r="J427" s="28" t="str">
        <f>VLOOKUP(C427,SOURCE!S$6:Y$10018,6,0)</f>
        <v>S</v>
      </c>
      <c r="K427" s="30" t="str">
        <f t="shared" si="32"/>
        <v>s</v>
      </c>
      <c r="L427" s="40">
        <f>VLOOKUP(C427,SOURCE!S$6:Y$10018,2,0)</f>
        <v>0</v>
      </c>
      <c r="M427" t="str">
        <f>IF(VLOOKUP(I427,SOURCE!B:M,2,0)="/  { itemToBeCoded","To be coded","")</f>
        <v/>
      </c>
      <c r="N427" s="22"/>
      <c r="Q427" s="26" t="str">
        <f>VLOOKUP(I427,SOURCE!B:M,5,0)</f>
        <v>"s"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ITM_SAVE</v>
      </c>
      <c r="E428" s="26" t="str">
        <f>CHAR(34)&amp;VLOOKUP(C428,SOURCE!$S$3:$Z$2839,6,0)&amp;CHAR(34)</f>
        <v>"SAVE"</v>
      </c>
      <c r="F428" s="22" t="str">
        <f>VLOOKUP(C428,SOURCE!$S$3:$AA$2839,9,0)&amp;"           {"&amp;D428&amp;",   "&amp;E428&amp;"},"</f>
        <v>//           {ITM_SAVE,   "SAVE"},</v>
      </c>
      <c r="H428" t="b">
        <f>ISNA(VLOOKUP(J428,J752:J$823,1,0))</f>
        <v>1</v>
      </c>
      <c r="I428" s="27">
        <f>VLOOKUP(C428,SOURCE!S$6:Y$10018,7,0)</f>
        <v>1586</v>
      </c>
      <c r="J428" s="28" t="str">
        <f>VLOOKUP(C428,SOURCE!S$6:Y$10018,6,0)</f>
        <v>SAVE</v>
      </c>
      <c r="K428" s="30" t="str">
        <f t="shared" si="32"/>
        <v>SAVE</v>
      </c>
      <c r="L428" s="40" t="str">
        <f>VLOOKUP(C428,SOURCE!S$6:Y$10018,2,0)</f>
        <v/>
      </c>
      <c r="M428" t="str">
        <f>IF(VLOOKUP(I428,SOURCE!B:M,2,0)="/  { itemToBeCoded","To be coded","")</f>
        <v/>
      </c>
      <c r="N428" s="22"/>
      <c r="Q428" s="26" t="str">
        <f>VLOOKUP(I428,SOURCE!B:M,5,0)</f>
        <v>"SAVE"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ITM_SCI</v>
      </c>
      <c r="E429" s="26" t="str">
        <f>CHAR(34)&amp;VLOOKUP(C429,SOURCE!$S$3:$Z$2839,6,0)&amp;CHAR(34)</f>
        <v>"SCI"</v>
      </c>
      <c r="F429" s="22" t="str">
        <f>VLOOKUP(C429,SOURCE!$S$3:$AA$2839,9,0)&amp;"           {"&amp;D429&amp;",   "&amp;E429&amp;"},"</f>
        <v xml:space="preserve">           {ITM_SCI,   "SCI"},</v>
      </c>
      <c r="H429" t="b">
        <f>ISNA(VLOOKUP(J429,J753:J$823,1,0))</f>
        <v>1</v>
      </c>
      <c r="I429" s="27">
        <f>VLOOKUP(C429,SOURCE!S$6:Y$10018,7,0)</f>
        <v>1587</v>
      </c>
      <c r="J429" s="28" t="str">
        <f>VLOOKUP(C429,SOURCE!S$6:Y$10018,6,0)</f>
        <v>SCI</v>
      </c>
      <c r="K429" s="30" t="str">
        <f t="shared" si="32"/>
        <v>SCI</v>
      </c>
      <c r="L429" s="40" t="str">
        <f>VLOOKUP(C429,SOURCE!S$6:Y$10018,2,0)</f>
        <v>DISP</v>
      </c>
      <c r="M429" t="str">
        <f>IF(VLOOKUP(I429,SOURCE!B:M,2,0)="/  { itemToBeCoded","To be coded","")</f>
        <v/>
      </c>
      <c r="N429" s="22"/>
      <c r="Q429" s="26" t="str">
        <f>VLOOKUP(I429,SOURCE!B:M,5,0)</f>
        <v>"SCI"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ITM_SDIGS</v>
      </c>
      <c r="E430" s="26" t="str">
        <f>CHAR(34)&amp;VLOOKUP(C430,SOURCE!$S$3:$Z$2839,6,0)&amp;CHAR(34)</f>
        <v>"SDIGS?"</v>
      </c>
      <c r="F430" s="22" t="str">
        <f>VLOOKUP(C430,SOURCE!$S$3:$AA$2839,9,0)&amp;"           {"&amp;D430&amp;",   "&amp;E430&amp;"},"</f>
        <v>//           {ITM_SDIGS,   "SDIGS?"},</v>
      </c>
      <c r="H430" t="b">
        <f>ISNA(VLOOKUP(J430,J754:J$823,1,0))</f>
        <v>1</v>
      </c>
      <c r="I430" s="27">
        <f>VLOOKUP(C430,SOURCE!S$6:Y$10018,7,0)</f>
        <v>1588</v>
      </c>
      <c r="J430" s="28" t="str">
        <f>VLOOKUP(C430,SOURCE!S$6:Y$10018,6,0)</f>
        <v>SDIGS?</v>
      </c>
      <c r="K430" s="30" t="str">
        <f t="shared" si="32"/>
        <v>SDIGS?</v>
      </c>
      <c r="L430" s="40" t="str">
        <f>VLOOKUP(C430,SOURCE!S$6:Y$10018,2,0)</f>
        <v>CONF</v>
      </c>
      <c r="M430" t="str">
        <f>IF(VLOOKUP(I430,SOURCE!B:M,2,0)="/  { itemToBeCoded","To be coded","")</f>
        <v/>
      </c>
      <c r="N430" s="22"/>
      <c r="Q430" s="26" t="str">
        <f>VLOOKUP(I430,SOURCE!B:M,5,0)</f>
        <v>"SDIGS?"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ITM_SEED</v>
      </c>
      <c r="E431" s="26" t="str">
        <f>CHAR(34)&amp;VLOOKUP(C431,SOURCE!$S$3:$Z$2839,6,0)&amp;CHAR(34)</f>
        <v>"SEED"</v>
      </c>
      <c r="F431" s="22" t="str">
        <f>VLOOKUP(C431,SOURCE!$S$3:$AA$2839,9,0)&amp;"           {"&amp;D431&amp;",   "&amp;E431&amp;"},"</f>
        <v>//           {ITM_SEED,   "SEED"},</v>
      </c>
      <c r="H431" t="b">
        <f>ISNA(VLOOKUP(J431,J755:J$823,1,0))</f>
        <v>1</v>
      </c>
      <c r="I431" s="27">
        <f>VLOOKUP(C431,SOURCE!S$6:Y$10018,7,0)</f>
        <v>1589</v>
      </c>
      <c r="J431" s="28" t="str">
        <f>VLOOKUP(C431,SOURCE!S$6:Y$10018,6,0)</f>
        <v>SEED</v>
      </c>
      <c r="K431" s="30" t="str">
        <f t="shared" si="32"/>
        <v>SEED</v>
      </c>
      <c r="L431" s="40" t="str">
        <f>VLOOKUP(C431,SOURCE!S$6:Y$10018,2,0)</f>
        <v>Math</v>
      </c>
      <c r="M431" t="str">
        <f>IF(VLOOKUP(I431,SOURCE!B:M,2,0)="/  { itemToBeCoded","To be coded","")</f>
        <v/>
      </c>
      <c r="N431" s="22"/>
      <c r="Q431" s="26" t="str">
        <f>VLOOKUP(I431,SOURCE!B:M,5,0)</f>
        <v>"SEED"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ITM_SEND</v>
      </c>
      <c r="E432" s="26" t="str">
        <f>CHAR(34)&amp;VLOOKUP(C432,SOURCE!$S$3:$Z$2839,6,0)&amp;CHAR(34)</f>
        <v>"SEND"</v>
      </c>
      <c r="F432" s="22" t="str">
        <f>VLOOKUP(C432,SOURCE!$S$3:$AA$2839,9,0)&amp;"           {"&amp;D432&amp;",   "&amp;E432&amp;"},"</f>
        <v>//           {ITM_SEND,   "SEND"},</v>
      </c>
      <c r="H432" t="b">
        <f>ISNA(VLOOKUP(J432,J756:J$823,1,0))</f>
        <v>1</v>
      </c>
      <c r="I432" s="27">
        <f>VLOOKUP(C432,SOURCE!S$6:Y$10018,7,0)</f>
        <v>1590</v>
      </c>
      <c r="J432" s="28" t="str">
        <f>VLOOKUP(C432,SOURCE!S$6:Y$10018,6,0)</f>
        <v>SEND</v>
      </c>
      <c r="K432" s="30" t="str">
        <f t="shared" si="32"/>
        <v>SEND</v>
      </c>
      <c r="L432" s="40" t="str">
        <f>VLOOKUP(C432,SOURCE!S$6:Y$10018,2,0)</f>
        <v/>
      </c>
      <c r="M432" t="str">
        <f>IF(VLOOKUP(I432,SOURCE!B:M,2,0)="/  { itemToBeCoded","To be coded","")</f>
        <v>To be coded</v>
      </c>
      <c r="N432" s="22"/>
      <c r="Q432" s="26" t="str">
        <f>VLOOKUP(I432,SOURCE!B:M,5,0)</f>
        <v>"SEND"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ITM_SETCHN</v>
      </c>
      <c r="E433" s="26" t="str">
        <f>CHAR(34)&amp;VLOOKUP(C433,SOURCE!$S$3:$Z$2839,6,0)&amp;CHAR(34)</f>
        <v>"SETCHN"</v>
      </c>
      <c r="F433" s="22" t="str">
        <f>VLOOKUP(C433,SOURCE!$S$3:$AA$2839,9,0)&amp;"           {"&amp;D433&amp;",   "&amp;E433&amp;"},"</f>
        <v>//           {ITM_SETCHN,   "SETCHN"},</v>
      </c>
      <c r="H433" t="b">
        <f>ISNA(VLOOKUP(J433,J757:J$823,1,0))</f>
        <v>1</v>
      </c>
      <c r="I433" s="27">
        <f>VLOOKUP(C433,SOURCE!S$6:Y$10018,7,0)</f>
        <v>1591</v>
      </c>
      <c r="J433" s="28" t="str">
        <f>VLOOKUP(C433,SOURCE!S$6:Y$10018,6,0)</f>
        <v>SETCHN</v>
      </c>
      <c r="K433" s="30" t="str">
        <f t="shared" si="32"/>
        <v>CHINA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"CHINA"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ITM_SETDAT</v>
      </c>
      <c r="E434" s="26" t="str">
        <f>CHAR(34)&amp;VLOOKUP(C434,SOURCE!$S$3:$Z$2839,6,0)&amp;CHAR(34)</f>
        <v>"SETDAT"</v>
      </c>
      <c r="F434" s="22" t="str">
        <f>VLOOKUP(C434,SOURCE!$S$3:$AA$2839,9,0)&amp;"           {"&amp;D434&amp;",   "&amp;E434&amp;"},"</f>
        <v>//           {ITM_SETDAT,   "SETDAT"},</v>
      </c>
      <c r="H434" t="b">
        <f>ISNA(VLOOKUP(J434,J758:J$823,1,0))</f>
        <v>1</v>
      </c>
      <c r="I434" s="27">
        <f>VLOOKUP(C434,SOURCE!S$6:Y$10018,7,0)</f>
        <v>1592</v>
      </c>
      <c r="J434" s="28" t="str">
        <f>VLOOKUP(C434,SOURCE!S$6:Y$10018,6,0)</f>
        <v>SETDAT</v>
      </c>
      <c r="K434" s="30" t="str">
        <f t="shared" si="32"/>
        <v>SETDAT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"SETDAT"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ITM_SETEUR</v>
      </c>
      <c r="E435" s="26" t="str">
        <f>CHAR(34)&amp;VLOOKUP(C435,SOURCE!$S$3:$Z$2839,6,0)&amp;CHAR(34)</f>
        <v>"SETEUR"</v>
      </c>
      <c r="F435" s="22" t="str">
        <f>VLOOKUP(C435,SOURCE!$S$3:$AA$2839,9,0)&amp;"           {"&amp;D435&amp;",   "&amp;E435&amp;"},"</f>
        <v>//           {ITM_SETEUR,   "SETEUR"},</v>
      </c>
      <c r="H435" t="b">
        <f>ISNA(VLOOKUP(J435,J759:J$823,1,0))</f>
        <v>1</v>
      </c>
      <c r="I435" s="27">
        <f>VLOOKUP(C435,SOURCE!S$6:Y$10018,7,0)</f>
        <v>1593</v>
      </c>
      <c r="J435" s="28" t="str">
        <f>VLOOKUP(C435,SOURCE!S$6:Y$10018,6,0)</f>
        <v>SETEUR</v>
      </c>
      <c r="K435" s="30" t="str">
        <f t="shared" si="32"/>
        <v>EUROPE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"EUROPE"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ITM_SETIND</v>
      </c>
      <c r="E436" s="26" t="str">
        <f>CHAR(34)&amp;VLOOKUP(C436,SOURCE!$S$3:$Z$2839,6,0)&amp;CHAR(34)</f>
        <v>"SETIND"</v>
      </c>
      <c r="F436" s="22" t="str">
        <f>VLOOKUP(C436,SOURCE!$S$3:$AA$2839,9,0)&amp;"           {"&amp;D436&amp;",   "&amp;E436&amp;"},"</f>
        <v>//           {ITM_SETIND,   "SETIND"},</v>
      </c>
      <c r="H436" t="b">
        <f>ISNA(VLOOKUP(J436,J760:J$823,1,0))</f>
        <v>1</v>
      </c>
      <c r="I436" s="27">
        <f>VLOOKUP(C436,SOURCE!S$6:Y$10018,7,0)</f>
        <v>1594</v>
      </c>
      <c r="J436" s="28" t="str">
        <f>VLOOKUP(C436,SOURCE!S$6:Y$10018,6,0)</f>
        <v>SETIND</v>
      </c>
      <c r="K436" s="30" t="str">
        <f t="shared" si="32"/>
        <v>INDIA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"INDIA"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ITM_SETJPN</v>
      </c>
      <c r="E437" s="26" t="str">
        <f>CHAR(34)&amp;VLOOKUP(C437,SOURCE!$S$3:$Z$2839,6,0)&amp;CHAR(34)</f>
        <v>"SETJPN"</v>
      </c>
      <c r="F437" s="22" t="str">
        <f>VLOOKUP(C437,SOURCE!$S$3:$AA$2839,9,0)&amp;"           {"&amp;D437&amp;",   "&amp;E437&amp;"},"</f>
        <v>//           {ITM_SETJPN,   "SETJPN"},</v>
      </c>
      <c r="H437" t="b">
        <f>ISNA(VLOOKUP(J437,J761:J$823,1,0))</f>
        <v>1</v>
      </c>
      <c r="I437" s="27">
        <f>VLOOKUP(C437,SOURCE!S$6:Y$10018,7,0)</f>
        <v>1595</v>
      </c>
      <c r="J437" s="28" t="str">
        <f>VLOOKUP(C437,SOURCE!S$6:Y$10018,6,0)</f>
        <v>SETJPN</v>
      </c>
      <c r="K437" s="30" t="str">
        <f t="shared" si="32"/>
        <v>JAPAN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"JAPAN"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ITM_SETSIG</v>
      </c>
      <c r="E438" s="26" t="str">
        <f>CHAR(34)&amp;VLOOKUP(C438,SOURCE!$S$3:$Z$2839,6,0)&amp;CHAR(34)</f>
        <v>"SETSIG"</v>
      </c>
      <c r="F438" s="22" t="str">
        <f>VLOOKUP(C438,SOURCE!$S$3:$AA$2839,9,0)&amp;"           {"&amp;D438&amp;",   "&amp;E438&amp;"},"</f>
        <v>//           {ITM_SETSIG,   "SETSIG"},</v>
      </c>
      <c r="H438" t="b">
        <f>ISNA(VLOOKUP(J438,J762:J$823,1,0))</f>
        <v>1</v>
      </c>
      <c r="I438" s="27">
        <f>VLOOKUP(C438,SOURCE!S$6:Y$10018,7,0)</f>
        <v>1596</v>
      </c>
      <c r="J438" s="28" t="str">
        <f>VLOOKUP(C438,SOURCE!S$6:Y$10018,6,0)</f>
        <v>SETSIG</v>
      </c>
      <c r="K438" s="30" t="str">
        <f t="shared" si="32"/>
        <v>SETSIG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"SETSIG"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ITM_SETTIM</v>
      </c>
      <c r="E439" s="26" t="str">
        <f>CHAR(34)&amp;VLOOKUP(C439,SOURCE!$S$3:$Z$2839,6,0)&amp;CHAR(34)</f>
        <v>"SETTIM"</v>
      </c>
      <c r="F439" s="22" t="str">
        <f>VLOOKUP(C439,SOURCE!$S$3:$AA$2839,9,0)&amp;"           {"&amp;D439&amp;",   "&amp;E439&amp;"},"</f>
        <v>//           {ITM_SETTIM,   "SETTIM"},</v>
      </c>
      <c r="H439" t="b">
        <f>ISNA(VLOOKUP(J439,J763:J$823,1,0))</f>
        <v>1</v>
      </c>
      <c r="I439" s="27">
        <f>VLOOKUP(C439,SOURCE!S$6:Y$10018,7,0)</f>
        <v>1597</v>
      </c>
      <c r="J439" s="28" t="str">
        <f>VLOOKUP(C439,SOURCE!S$6:Y$10018,6,0)</f>
        <v>SETTIM</v>
      </c>
      <c r="K439" s="30" t="str">
        <f t="shared" si="32"/>
        <v>SETTIM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"SETTIM"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ITM_SETUK</v>
      </c>
      <c r="E440" s="26" t="str">
        <f>CHAR(34)&amp;VLOOKUP(C440,SOURCE!$S$3:$Z$2839,6,0)&amp;CHAR(34)</f>
        <v>"SETUK"</v>
      </c>
      <c r="F440" s="22" t="str">
        <f>VLOOKUP(C440,SOURCE!$S$3:$AA$2839,9,0)&amp;"           {"&amp;D440&amp;",   "&amp;E440&amp;"},"</f>
        <v>//           {ITM_SETUK,   "SETUK"},</v>
      </c>
      <c r="H440" t="b">
        <f>ISNA(VLOOKUP(J440,J764:J$823,1,0))</f>
        <v>1</v>
      </c>
      <c r="I440" s="27">
        <f>VLOOKUP(C440,SOURCE!S$6:Y$10018,7,0)</f>
        <v>1598</v>
      </c>
      <c r="J440" s="28" t="str">
        <f>VLOOKUP(C440,SOURCE!S$6:Y$10018,6,0)</f>
        <v>SETUK</v>
      </c>
      <c r="K440" s="30" t="str">
        <f t="shared" si="32"/>
        <v>UK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"UK"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ITM_SETUSA</v>
      </c>
      <c r="E441" s="26" t="str">
        <f>CHAR(34)&amp;VLOOKUP(C441,SOURCE!$S$3:$Z$2839,6,0)&amp;CHAR(34)</f>
        <v>"SETUSA"</v>
      </c>
      <c r="F441" s="22" t="str">
        <f>VLOOKUP(C441,SOURCE!$S$3:$AA$2839,9,0)&amp;"           {"&amp;D441&amp;",   "&amp;E441&amp;"},"</f>
        <v>//           {ITM_SETUSA,   "SETUSA"},</v>
      </c>
      <c r="H441" t="b">
        <f>ISNA(VLOOKUP(J441,J765:J$823,1,0))</f>
        <v>1</v>
      </c>
      <c r="I441" s="27">
        <f>VLOOKUP(C441,SOURCE!S$6:Y$10018,7,0)</f>
        <v>1599</v>
      </c>
      <c r="J441" s="28" t="str">
        <f>VLOOKUP(C441,SOURCE!S$6:Y$10018,6,0)</f>
        <v>SETUSA</v>
      </c>
      <c r="K441" s="30" t="str">
        <f t="shared" si="32"/>
        <v>USA</v>
      </c>
      <c r="L441" s="40" t="str">
        <f>VLOOKUP(C441,SOURCE!S$6:Y$10018,2,0)</f>
        <v/>
      </c>
      <c r="M441" t="str">
        <f>IF(VLOOKUP(I441,SOURCE!B:M,2,0)="/  { itemToBeCoded","To be coded","")</f>
        <v/>
      </c>
      <c r="N441" s="22"/>
      <c r="Q441" s="26" t="str">
        <f>VLOOKUP(I441,SOURCE!B:M,5,0)</f>
        <v>"USA"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</v>
      </c>
      <c r="E442" s="26" t="str">
        <f>CHAR(34)&amp;VLOOKUP(C442,SOURCE!$S$3:$Z$2839,6,0)&amp;CHAR(34)</f>
        <v>"SIGN"</v>
      </c>
      <c r="F442" s="22" t="str">
        <f>VLOOKUP(C442,SOURCE!$S$3:$AA$2839,9,0)&amp;"           {"&amp;D442&amp;",   "&amp;E442&amp;"},"</f>
        <v>//           {ITM_SIGN,   "SIGN"},</v>
      </c>
      <c r="H442" t="b">
        <f>ISNA(VLOOKUP(J442,J766:J$823,1,0))</f>
        <v>1</v>
      </c>
      <c r="I442" s="27">
        <f>VLOOKUP(C442,SOURCE!S$6:Y$10018,7,0)</f>
        <v>1600</v>
      </c>
      <c r="J442" s="28" t="str">
        <f>VLOOKUP(C442,SOURCE!S$6:Y$10018,6,0)</f>
        <v>SIGN</v>
      </c>
      <c r="K442" s="30" t="str">
        <f t="shared" si="32"/>
        <v>sign</v>
      </c>
      <c r="L442" s="40" t="str">
        <f>VLOOKUP(C442,SOURCE!S$6:Y$10018,2,0)</f>
        <v>Math</v>
      </c>
      <c r="M442" t="str">
        <f>IF(VLOOKUP(I442,SOURCE!B:M,2,0)="/  { itemToBeCoded","To be coded","")</f>
        <v/>
      </c>
      <c r="N442" s="22"/>
      <c r="Q442" s="26" t="str">
        <f>VLOOKUP(I442,SOURCE!B:M,5,0)</f>
        <v>"sign"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ITM_SIGNMT</v>
      </c>
      <c r="E443" s="26" t="str">
        <f>CHAR(34)&amp;VLOOKUP(C443,SOURCE!$S$3:$Z$2839,6,0)&amp;CHAR(34)</f>
        <v>"SIGNMT"</v>
      </c>
      <c r="F443" s="22" t="str">
        <f>VLOOKUP(C443,SOURCE!$S$3:$AA$2839,9,0)&amp;"           {"&amp;D443&amp;",   "&amp;E443&amp;"},"</f>
        <v>//           {ITM_SIGNMT,   "SIGNMT"},</v>
      </c>
      <c r="H443" t="b">
        <f>ISNA(VLOOKUP(J443,J767:J$823,1,0))</f>
        <v>1</v>
      </c>
      <c r="I443" s="27">
        <f>VLOOKUP(C443,SOURCE!S$6:Y$10018,7,0)</f>
        <v>1601</v>
      </c>
      <c r="J443" s="28" t="str">
        <f>VLOOKUP(C443,SOURCE!S$6:Y$10018,6,0)</f>
        <v>SIGNMT</v>
      </c>
      <c r="K443" s="30" t="str">
        <f t="shared" si="32"/>
        <v>SIGNMT</v>
      </c>
      <c r="L443" s="40" t="str">
        <f>VLOOKUP(C443,SOURCE!S$6:Y$10018,2,0)</f>
        <v>INT</v>
      </c>
      <c r="M443" t="str">
        <f>IF(VLOOKUP(I443,SOURCE!B:M,2,0)="/  { itemToBeCoded","To be coded","")</f>
        <v/>
      </c>
      <c r="N443" s="22"/>
      <c r="Q443" s="26" t="str">
        <f>VLOOKUP(I443,SOURCE!B:M,5,0)</f>
        <v>"SIGNMT"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ITM_SIM_EQ</v>
      </c>
      <c r="E444" s="26" t="str">
        <f>CHAR(34)&amp;VLOOKUP(C444,SOURCE!$S$3:$Z$2839,6,0)&amp;CHAR(34)</f>
        <v>"SIM_EQ"</v>
      </c>
      <c r="F444" s="22" t="str">
        <f>VLOOKUP(C444,SOURCE!$S$3:$AA$2839,9,0)&amp;"           {"&amp;D444&amp;",   "&amp;E444&amp;"},"</f>
        <v>//           {ITM_SIM_EQ,   "SIM_EQ"},</v>
      </c>
      <c r="H444" t="b">
        <f>ISNA(VLOOKUP(J444,J768:J$823,1,0))</f>
        <v>1</v>
      </c>
      <c r="I444" s="27">
        <f>VLOOKUP(C444,SOURCE!S$6:Y$10018,7,0)</f>
        <v>1602</v>
      </c>
      <c r="J444" s="28" t="str">
        <f>VLOOKUP(C444,SOURCE!S$6:Y$10018,6,0)</f>
        <v>SIM_EQ</v>
      </c>
      <c r="K444" s="30" t="str">
        <f t="shared" si="32"/>
        <v>SIMEQ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"SIM EQ"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ITM_SKIP</v>
      </c>
      <c r="E445" s="26" t="str">
        <f>CHAR(34)&amp;VLOOKUP(C445,SOURCE!$S$3:$Z$2839,6,0)&amp;CHAR(34)</f>
        <v>"SKIP"</v>
      </c>
      <c r="F445" s="22" t="str">
        <f>VLOOKUP(C445,SOURCE!$S$3:$AA$2839,9,0)&amp;"           {"&amp;D445&amp;",   "&amp;E445&amp;"},"</f>
        <v>//           {ITM_SKIP,   "SKIP"},</v>
      </c>
      <c r="H445" t="b">
        <f>ISNA(VLOOKUP(J445,J769:J$823,1,0))</f>
        <v>1</v>
      </c>
      <c r="I445" s="27">
        <f>VLOOKUP(C445,SOURCE!S$6:Y$10018,7,0)</f>
        <v>1603</v>
      </c>
      <c r="J445" s="28" t="str">
        <f>VLOOKUP(C445,SOURCE!S$6:Y$10018,6,0)</f>
        <v>SKIP</v>
      </c>
      <c r="K445" s="30" t="str">
        <f t="shared" si="32"/>
        <v>SKIP</v>
      </c>
      <c r="L445" s="40" t="str">
        <f>VLOOKUP(C445,SOURCE!S$6:Y$10018,2,0)</f>
        <v/>
      </c>
      <c r="M445" t="str">
        <f>IF(VLOOKUP(I445,SOURCE!B:M,2,0)="/  { itemToBeCoded","To be coded","")</f>
        <v>To be coded</v>
      </c>
      <c r="N445" s="22"/>
      <c r="Q445" s="26" t="str">
        <f>VLOOKUP(I445,SOURCE!B:M,5,0)</f>
        <v>"SKIP"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ITM_SLVQ</v>
      </c>
      <c r="E446" s="26" t="str">
        <f>CHAR(34)&amp;VLOOKUP(C446,SOURCE!$S$3:$Z$2839,6,0)&amp;CHAR(34)</f>
        <v>"SLVQ"</v>
      </c>
      <c r="F446" s="22" t="str">
        <f>VLOOKUP(C446,SOURCE!$S$3:$AA$2839,9,0)&amp;"           {"&amp;D446&amp;",   "&amp;E446&amp;"},"</f>
        <v>//           {ITM_SLVQ,   "SLVQ"},</v>
      </c>
      <c r="H446" t="b">
        <f>ISNA(VLOOKUP(J446,J770:J$823,1,0))</f>
        <v>1</v>
      </c>
      <c r="I446" s="27">
        <f>VLOOKUP(C446,SOURCE!S$6:Y$10018,7,0)</f>
        <v>1604</v>
      </c>
      <c r="J446" s="28" t="str">
        <f>VLOOKUP(C446,SOURCE!S$6:Y$10018,6,0)</f>
        <v>SLVQ</v>
      </c>
      <c r="K446" s="30" t="str">
        <f t="shared" si="32"/>
        <v>SLVQ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"SLVQ"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</v>
      </c>
      <c r="E447" s="26" t="str">
        <f>CHAR(34)&amp;VLOOKUP(C447,SOURCE!$S$3:$Z$2839,6,0)&amp;CHAR(34)</f>
        <v>"SM"</v>
      </c>
      <c r="F447" s="22" t="str">
        <f>VLOOKUP(C447,SOURCE!$S$3:$AA$2839,9,0)&amp;"           {"&amp;D447&amp;",   "&amp;E447&amp;"},"</f>
        <v>//           {ITM_SM,   "SM"},</v>
      </c>
      <c r="H447" t="b">
        <f>ISNA(VLOOKUP(J447,J771:J$823,1,0))</f>
        <v>1</v>
      </c>
      <c r="I447" s="27">
        <f>VLOOKUP(C447,SOURCE!S$6:Y$10018,7,0)</f>
        <v>1605</v>
      </c>
      <c r="J447" s="28" t="str">
        <f>VLOOKUP(C447,SOURCE!S$6:Y$10018,6,0)</f>
        <v>SM</v>
      </c>
      <c r="K447" s="30" t="str">
        <f t="shared" si="32"/>
        <v>sm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ITM_ISM</v>
      </c>
      <c r="E448" s="26" t="str">
        <f>CHAR(34)&amp;VLOOKUP(C448,SOURCE!$S$3:$Z$2839,6,0)&amp;CHAR(34)</f>
        <v>"ISM?"</v>
      </c>
      <c r="F448" s="22" t="str">
        <f>VLOOKUP(C448,SOURCE!$S$3:$AA$2839,9,0)&amp;"           {"&amp;D448&amp;",   "&amp;E448&amp;"},"</f>
        <v>//           {ITM_ISM,   "ISM?"},</v>
      </c>
      <c r="H448" t="b">
        <f>ISNA(VLOOKUP(J448,J772:J$823,1,0))</f>
        <v>1</v>
      </c>
      <c r="I448" s="27">
        <f>VLOOKUP(C448,SOURCE!S$6:Y$10018,7,0)</f>
        <v>1606</v>
      </c>
      <c r="J448" s="28" t="str">
        <f>VLOOKUP(C448,SOURCE!S$6:Y$10018,6,0)</f>
        <v>ISM?</v>
      </c>
      <c r="K448" s="30" t="str">
        <f t="shared" si="32"/>
        <v>ISM?</v>
      </c>
      <c r="L448" s="40" t="str">
        <f>VLOOKUP(C448,SOURCE!S$6:Y$10018,2,0)</f>
        <v>CONF</v>
      </c>
      <c r="M448" t="str">
        <f>IF(VLOOKUP(I448,SOURCE!B:M,2,0)="/  { itemToBeCoded","To be coded","")</f>
        <v/>
      </c>
      <c r="N448" s="22"/>
      <c r="Q448" s="26" t="str">
        <f>VLOOKUP(I448,SOURCE!B:M,5,0)</f>
        <v>"ISM?"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ITM_SMW</v>
      </c>
      <c r="E449" s="26" t="str">
        <f>CHAR(34)&amp;VLOOKUP(C449,SOURCE!$S$3:$Z$2839,6,0)&amp;CHAR(34)</f>
        <v>"SMW"</v>
      </c>
      <c r="F449" s="22" t="str">
        <f>VLOOKUP(C449,SOURCE!$S$3:$AA$2839,9,0)&amp;"           {"&amp;D449&amp;",   "&amp;E449&amp;"},"</f>
        <v>//           {ITM_SMW,   "SMW"},</v>
      </c>
      <c r="H449" t="b">
        <f>ISNA(VLOOKUP(J449,J773:J$823,1,0))</f>
        <v>1</v>
      </c>
      <c r="I449" s="27">
        <f>VLOOKUP(C449,SOURCE!S$6:Y$10018,7,0)</f>
        <v>1607</v>
      </c>
      <c r="J449" s="28" t="str">
        <f>VLOOKUP(C449,SOURCE!S$6:Y$10018,6,0)</f>
        <v>SMW</v>
      </c>
      <c r="K449" s="30" t="str">
        <f t="shared" si="32"/>
        <v>smw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"s" STD_SUB_m STD_SUB_w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ITM_SOLVE</v>
      </c>
      <c r="E450" s="26" t="str">
        <f>CHAR(34)&amp;VLOOKUP(C450,SOURCE!$S$3:$Z$2839,6,0)&amp;CHAR(34)</f>
        <v>"SOLVE"</v>
      </c>
      <c r="F450" s="22" t="str">
        <f>VLOOKUP(C450,SOURCE!$S$3:$AA$2839,9,0)&amp;"           {"&amp;D450&amp;",   "&amp;E450&amp;"},"</f>
        <v>//           {ITM_SOLVE,   "SOLVE"},</v>
      </c>
      <c r="H450" t="b">
        <f>ISNA(VLOOKUP(J450,J774:J$823,1,0))</f>
        <v>1</v>
      </c>
      <c r="I450" s="27">
        <f>VLOOKUP(C450,SOURCE!S$6:Y$10018,7,0)</f>
        <v>1608</v>
      </c>
      <c r="J450" s="28" t="str">
        <f>VLOOKUP(C450,SOURCE!S$6:Y$10018,6,0)</f>
        <v>SOLVE</v>
      </c>
      <c r="K450" s="30" t="str">
        <f t="shared" si="32"/>
        <v>SOLVE</v>
      </c>
      <c r="L450" s="40" t="str">
        <f>VLOOKUP(C450,SOURCE!S$6:Y$10018,2,0)</f>
        <v/>
      </c>
      <c r="M450" t="str">
        <f>IF(VLOOKUP(I450,SOURCE!B:M,2,0)="/  { itemToBeCoded","To be coded","")</f>
        <v>To be coded</v>
      </c>
      <c r="N450" s="22"/>
      <c r="Q450" s="26" t="str">
        <f>VLOOKUP(I450,SOURCE!B:M,5,0)</f>
        <v>"SOLVE"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ITM_SSIZE</v>
      </c>
      <c r="E451" s="26" t="str">
        <f>CHAR(34)&amp;VLOOKUP(C451,SOURCE!$S$3:$Z$2839,6,0)&amp;CHAR(34)</f>
        <v>"SSIZE?"</v>
      </c>
      <c r="F451" s="22" t="str">
        <f>VLOOKUP(C451,SOURCE!$S$3:$AA$2839,9,0)&amp;"           {"&amp;D451&amp;",   "&amp;E451&amp;"},"</f>
        <v>//           {ITM_SSIZE,   "SSIZE?"},</v>
      </c>
      <c r="H451" t="b">
        <f>ISNA(VLOOKUP(J451,J775:J$823,1,0))</f>
        <v>1</v>
      </c>
      <c r="I451" s="27">
        <f>VLOOKUP(C451,SOURCE!S$6:Y$10018,7,0)</f>
        <v>1609</v>
      </c>
      <c r="J451" s="28" t="str">
        <f>VLOOKUP(C451,SOURCE!S$6:Y$10018,6,0)</f>
        <v>SSIZE?</v>
      </c>
      <c r="K451" s="30" t="str">
        <f t="shared" si="32"/>
        <v>SSIZE?</v>
      </c>
      <c r="L451" s="40" t="str">
        <f>VLOOKUP(C451,SOURCE!S$6:Y$10018,2,0)</f>
        <v>CONF</v>
      </c>
      <c r="M451" t="str">
        <f>IF(VLOOKUP(I451,SOURCE!B:M,2,0)="/  { itemToBeCoded","To be coded","")</f>
        <v/>
      </c>
      <c r="N451" s="22"/>
      <c r="Q451" s="26" t="str">
        <f>VLOOKUP(I451,SOURCE!B:M,5,0)</f>
        <v>"SSIZE?"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ITM_STATUS</v>
      </c>
      <c r="E452" s="26" t="str">
        <f>CHAR(34)&amp;VLOOKUP(C452,SOURCE!$S$3:$Z$2839,6,0)&amp;CHAR(34)</f>
        <v>"STATUS"</v>
      </c>
      <c r="F452" s="22" t="str">
        <f>VLOOKUP(C452,SOURCE!$S$3:$AA$2839,9,0)&amp;"           {"&amp;D452&amp;",   "&amp;E452&amp;"},"</f>
        <v>//           {ITM_STATUS,   "STATUS"},</v>
      </c>
      <c r="H452" t="b">
        <f>ISNA(VLOOKUP(J452,J776:J$823,1,0))</f>
        <v>1</v>
      </c>
      <c r="I452" s="27">
        <f>VLOOKUP(C452,SOURCE!S$6:Y$10018,7,0)</f>
        <v>1610</v>
      </c>
      <c r="J452" s="28" t="str">
        <f>VLOOKUP(C452,SOURCE!S$6:Y$10018,6,0)</f>
        <v>STATUS</v>
      </c>
      <c r="K452" s="30" t="str">
        <f t="shared" si="32"/>
        <v>STATUS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"STATUS"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ITM_STOCFG</v>
      </c>
      <c r="E453" s="26" t="str">
        <f>CHAR(34)&amp;VLOOKUP(C453,SOURCE!$S$3:$Z$2839,6,0)&amp;CHAR(34)</f>
        <v>"STOCFG"</v>
      </c>
      <c r="F453" s="22" t="str">
        <f>VLOOKUP(C453,SOURCE!$S$3:$AA$2839,9,0)&amp;"           {"&amp;D453&amp;",   "&amp;E453&amp;"},"</f>
        <v>//           {ITM_STOCFG,   "STOCFG"},</v>
      </c>
      <c r="H453" t="b">
        <f>ISNA(VLOOKUP(J453,J777:J$823,1,0))</f>
        <v>1</v>
      </c>
      <c r="I453" s="27">
        <f>VLOOKUP(C453,SOURCE!S$6:Y$10018,7,0)</f>
        <v>1611</v>
      </c>
      <c r="J453" s="28" t="str">
        <f>VLOOKUP(C453,SOURCE!S$6:Y$10018,6,0)</f>
        <v>STOCFG</v>
      </c>
      <c r="K453" s="30" t="str">
        <f t="shared" si="32"/>
        <v>Config</v>
      </c>
      <c r="L453" s="40" t="str">
        <f>VLOOKUP(C453,SOURCE!S$6:Y$10018,2,0)</f>
        <v/>
      </c>
      <c r="M453" t="str">
        <f>IF(VLOOKUP(I453,SOURCE!B:M,2,0)="/  { itemToBeCoded","To be coded","")</f>
        <v/>
      </c>
      <c r="N453" s="22"/>
      <c r="Q453" s="26" t="str">
        <f>VLOOKUP(I453,SOURCE!B:M,5,0)</f>
        <v>"Config"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ITM_STOEL</v>
      </c>
      <c r="E454" s="26" t="str">
        <f>CHAR(34)&amp;VLOOKUP(C454,SOURCE!$S$3:$Z$2839,6,0)&amp;CHAR(34)</f>
        <v>"STOEL"</v>
      </c>
      <c r="F454" s="22" t="str">
        <f>VLOOKUP(C454,SOURCE!$S$3:$AA$2839,9,0)&amp;"           {"&amp;D454&amp;",   "&amp;E454&amp;"},"</f>
        <v xml:space="preserve">           {ITM_STOEL,   "STOEL"},</v>
      </c>
      <c r="H454" t="b">
        <f>ISNA(VLOOKUP(J454,J778:J$823,1,0))</f>
        <v>1</v>
      </c>
      <c r="I454" s="27">
        <f>VLOOKUP(C454,SOURCE!S$6:Y$10018,7,0)</f>
        <v>1612</v>
      </c>
      <c r="J454" s="28" t="str">
        <f>VLOOKUP(C454,SOURCE!S$6:Y$10018,6,0)</f>
        <v>STOEL</v>
      </c>
      <c r="K454" s="30" t="str">
        <f t="shared" si="32"/>
        <v>STOEL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"STOEL"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ITM_STOIJ</v>
      </c>
      <c r="E455" s="26" t="str">
        <f>CHAR(34)&amp;VLOOKUP(C455,SOURCE!$S$3:$Z$2839,6,0)&amp;CHAR(34)</f>
        <v>"STOIJ"</v>
      </c>
      <c r="F455" s="22" t="str">
        <f>VLOOKUP(C455,SOURCE!$S$3:$AA$2839,9,0)&amp;"           {"&amp;D455&amp;",   "&amp;E455&amp;"},"</f>
        <v xml:space="preserve">           {ITM_STOIJ,   "STOIJ"},</v>
      </c>
      <c r="H455" t="b">
        <f>ISNA(VLOOKUP(J455,J779:J$823,1,0))</f>
        <v>1</v>
      </c>
      <c r="I455" s="27">
        <f>VLOOKUP(C455,SOURCE!S$6:Y$10018,7,0)</f>
        <v>1613</v>
      </c>
      <c r="J455" s="28" t="str">
        <f>VLOOKUP(C455,SOURCE!S$6:Y$10018,6,0)</f>
        <v>STOIJ</v>
      </c>
      <c r="K455" s="30" t="str">
        <f t="shared" si="32"/>
        <v>STOIJ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"STOIJ"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ITM_LN1X</v>
      </c>
      <c r="E456" s="26" t="str">
        <f>CHAR(34)&amp;VLOOKUP(C456,SOURCE!$S$3:$Z$2839,6,0)&amp;CHAR(34)</f>
        <v>"LN(1+X)"</v>
      </c>
      <c r="F456" s="22" t="str">
        <f>VLOOKUP(C456,SOURCE!$S$3:$AA$2839,9,0)&amp;"           {"&amp;D456&amp;",   "&amp;E456&amp;"},"</f>
        <v xml:space="preserve">           {ITM_LN1X,   "LN(1+X)"},</v>
      </c>
      <c r="H456" t="b">
        <f>ISNA(VLOOKUP(J456,J780:J$823,1,0))</f>
        <v>1</v>
      </c>
      <c r="I456" s="27">
        <f>VLOOKUP(C456,SOURCE!S$6:Y$10018,7,0)</f>
        <v>1614</v>
      </c>
      <c r="J456" s="28" t="str">
        <f>VLOOKUP(C456,SOURCE!S$6:Y$10018,6,0)</f>
        <v>LN(1+X)</v>
      </c>
      <c r="K456" s="30" t="str">
        <f t="shared" si="32"/>
        <v>ln1+x</v>
      </c>
      <c r="L456" s="40" t="str">
        <f>VLOOKUP(C456,SOURCE!S$6:Y$10018,2,0)</f>
        <v>Math</v>
      </c>
      <c r="M456" t="str">
        <f>IF(VLOOKUP(I456,SOURCE!B:M,2,0)="/  { itemToBeCoded","To be coded","")</f>
        <v/>
      </c>
      <c r="N456" s="22"/>
      <c r="Q456" s="26" t="str">
        <f>VLOOKUP(I456,SOURCE!B:M,5,0)</f>
        <v>"ln 1+x"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ITM_STOS</v>
      </c>
      <c r="E457" s="26" t="str">
        <f>CHAR(34)&amp;VLOOKUP(C457,SOURCE!$S$3:$Z$2839,6,0)&amp;CHAR(34)</f>
        <v>"STOS"</v>
      </c>
      <c r="F457" s="22" t="str">
        <f>VLOOKUP(C457,SOURCE!$S$3:$AA$2839,9,0)&amp;"           {"&amp;D457&amp;",   "&amp;E457&amp;"},"</f>
        <v>//           {ITM_STOS,   "STOS"},</v>
      </c>
      <c r="H457" t="b">
        <f>ISNA(VLOOKUP(J457,J781:J$823,1,0))</f>
        <v>1</v>
      </c>
      <c r="I457" s="27">
        <f>VLOOKUP(C457,SOURCE!S$6:Y$10018,7,0)</f>
        <v>1615</v>
      </c>
      <c r="J457" s="28" t="str">
        <f>VLOOKUP(C457,SOURCE!S$6:Y$10018,6,0)</f>
        <v>STOS</v>
      </c>
      <c r="K457" s="30" t="str">
        <f t="shared" si="32"/>
        <v>STOS</v>
      </c>
      <c r="L457" s="40" t="str">
        <f>VLOOKUP(C457,SOURCE!S$6:Y$10018,2,0)</f>
        <v>STACK</v>
      </c>
      <c r="M457" t="str">
        <f>IF(VLOOKUP(I457,SOURCE!B:M,2,0)="/  { itemToBeCoded","To be coded","")</f>
        <v/>
      </c>
      <c r="N457" s="22"/>
      <c r="Q457" s="26" t="str">
        <f>VLOOKUP(I457,SOURCE!B:M,5,0)</f>
        <v>"STOS"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ITM_SUM</v>
      </c>
      <c r="E458" s="26" t="str">
        <f>CHAR(34)&amp;VLOOKUP(C458,SOURCE!$S$3:$Z$2839,6,0)&amp;CHAR(34)</f>
        <v>"SUM"</v>
      </c>
      <c r="F458" s="22" t="str">
        <f>VLOOKUP(C458,SOURCE!$S$3:$AA$2839,9,0)&amp;"           {"&amp;D458&amp;",   "&amp;E458&amp;"},"</f>
        <v>//           {ITM_SUM,   "SUM"},</v>
      </c>
      <c r="H458" t="b">
        <f>ISNA(VLOOKUP(J458,J782:J$823,1,0))</f>
        <v>1</v>
      </c>
      <c r="I458" s="27">
        <f>VLOOKUP(C458,SOURCE!S$6:Y$10018,7,0)</f>
        <v>1616</v>
      </c>
      <c r="J458" s="28" t="str">
        <f>VLOOKUP(C458,SOURCE!S$6:Y$10018,6,0)</f>
        <v>SUM</v>
      </c>
      <c r="K458" s="30" t="str">
        <f t="shared" si="32"/>
        <v>SUM</v>
      </c>
      <c r="L458" s="40" t="str">
        <f>VLOOKUP(C458,SOURCE!S$6:Y$10018,2,0)</f>
        <v>Stat</v>
      </c>
      <c r="M458" t="str">
        <f>IF(VLOOKUP(I458,SOURCE!B:M,2,0)="/  { itemToBeCoded","To be coded","")</f>
        <v/>
      </c>
      <c r="N458" s="22"/>
      <c r="Q458" s="26" t="str">
        <f>VLOOKUP(I458,SOURCE!B:M,5,0)</f>
        <v>"SUM"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ITM_SW</v>
      </c>
      <c r="E459" s="26" t="str">
        <f>CHAR(34)&amp;VLOOKUP(C459,SOURCE!$S$3:$Z$2839,6,0)&amp;CHAR(34)</f>
        <v>"SW"</v>
      </c>
      <c r="F459" s="22" t="str">
        <f>VLOOKUP(C459,SOURCE!$S$3:$AA$2839,9,0)&amp;"           {"&amp;D459&amp;",   "&amp;E459&amp;"},"</f>
        <v>//           {ITM_SW,   "SW"},</v>
      </c>
      <c r="H459" t="b">
        <f>ISNA(VLOOKUP(J459,J783:J$823,1,0))</f>
        <v>1</v>
      </c>
      <c r="I459" s="27">
        <f>VLOOKUP(C459,SOURCE!S$6:Y$10018,7,0)</f>
        <v>1617</v>
      </c>
      <c r="J459" s="28" t="str">
        <f>VLOOKUP(C459,SOURCE!S$6:Y$10018,6,0)</f>
        <v>SW</v>
      </c>
      <c r="K459" s="30" t="str">
        <f t="shared" si="32"/>
        <v>sw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STD_SUB_w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ITM_SXY</v>
      </c>
      <c r="E460" s="26" t="str">
        <f>CHAR(34)&amp;VLOOKUP(C460,SOURCE!$S$3:$Z$2839,6,0)&amp;CHAR(34)</f>
        <v>"SXY"</v>
      </c>
      <c r="F460" s="22" t="str">
        <f>VLOOKUP(C460,SOURCE!$S$3:$AA$2839,9,0)&amp;"           {"&amp;D460&amp;",   "&amp;E460&amp;"},"</f>
        <v>//           {ITM_SXY,   "SXY"},</v>
      </c>
      <c r="H460" t="b">
        <f>ISNA(VLOOKUP(J460,J784:J$823,1,0))</f>
        <v>1</v>
      </c>
      <c r="I460" s="27">
        <f>VLOOKUP(C460,SOURCE!S$6:Y$10018,7,0)</f>
        <v>1618</v>
      </c>
      <c r="J460" s="28" t="str">
        <f>VLOOKUP(C460,SOURCE!S$6:Y$10018,6,0)</f>
        <v>SXY</v>
      </c>
      <c r="K460" s="30" t="str">
        <f t="shared" si="32"/>
        <v>sxy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"s" STD_SUB_x STD_SUB_y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ITM_TDISP</v>
      </c>
      <c r="E461" s="26" t="str">
        <f>CHAR(34)&amp;VLOOKUP(C461,SOURCE!$S$3:$Z$2839,6,0)&amp;CHAR(34)</f>
        <v>"TDISP"</v>
      </c>
      <c r="F461" s="22" t="str">
        <f>VLOOKUP(C461,SOURCE!$S$3:$AA$2839,9,0)&amp;"           {"&amp;D461&amp;",   "&amp;E461&amp;"},"</f>
        <v>//           {ITM_TDISP,   "TDISP"},</v>
      </c>
      <c r="H461" t="b">
        <f>ISNA(VLOOKUP(J461,J785:J$823,1,0))</f>
        <v>1</v>
      </c>
      <c r="I461" s="27">
        <f>VLOOKUP(C461,SOURCE!S$6:Y$10018,7,0)</f>
        <v>1619</v>
      </c>
      <c r="J461" s="28" t="str">
        <f>VLOOKUP(C461,SOURCE!S$6:Y$10018,6,0)</f>
        <v>TDISP</v>
      </c>
      <c r="K461" s="30" t="str">
        <f t="shared" si="32"/>
        <v>TDISP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"TDISP"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ITM_TICKS</v>
      </c>
      <c r="E462" s="26" t="str">
        <f>CHAR(34)&amp;VLOOKUP(C462,SOURCE!$S$3:$Z$2839,6,0)&amp;CHAR(34)</f>
        <v>"TICKS"</v>
      </c>
      <c r="F462" s="22" t="str">
        <f>VLOOKUP(C462,SOURCE!$S$3:$AA$2839,9,0)&amp;"           {"&amp;D462&amp;",   "&amp;E462&amp;"},"</f>
        <v xml:space="preserve">           {ITM_TICKS,   "TICKS"},</v>
      </c>
      <c r="H462" t="b">
        <f>ISNA(VLOOKUP(J462,J786:J$823,1,0))</f>
        <v>1</v>
      </c>
      <c r="I462" s="27">
        <f>VLOOKUP(C462,SOURCE!S$6:Y$10018,7,0)</f>
        <v>1620</v>
      </c>
      <c r="J462" s="28" t="str">
        <f>VLOOKUP(C462,SOURCE!S$6:Y$10018,6,0)</f>
        <v>TICKS</v>
      </c>
      <c r="K462" s="30" t="str">
        <f t="shared" si="32"/>
        <v>TICKS</v>
      </c>
      <c r="L462" s="40" t="str">
        <f>VLOOKUP(C462,SOURCE!S$6:Y$10018,2,0)</f>
        <v>INFO</v>
      </c>
      <c r="M462" t="str">
        <f>IF(VLOOKUP(I462,SOURCE!B:M,2,0)="/  { itemToBeCoded","To be coded","")</f>
        <v/>
      </c>
      <c r="N462" s="22"/>
      <c r="Q462" s="26" t="str">
        <f>VLOOKUP(I462,SOURCE!B:M,5,0)</f>
        <v>"TICKS"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</v>
      </c>
      <c r="E463" s="26" t="str">
        <f>CHAR(34)&amp;VLOOKUP(C463,SOURCE!$S$3:$Z$2839,6,0)&amp;CHAR(34)</f>
        <v>"TIME"</v>
      </c>
      <c r="F463" s="22" t="str">
        <f>VLOOKUP(C463,SOURCE!$S$3:$AA$2839,9,0)&amp;"           {"&amp;D463&amp;",   "&amp;E463&amp;"},"</f>
        <v>//           {ITM_TIME,   "TIME"},</v>
      </c>
      <c r="H463" t="b">
        <f>ISNA(VLOOKUP(J463,J787:J$823,1,0))</f>
        <v>1</v>
      </c>
      <c r="I463" s="27">
        <f>VLOOKUP(C463,SOURCE!S$6:Y$10018,7,0)</f>
        <v>1621</v>
      </c>
      <c r="J463" s="28" t="str">
        <f>VLOOKUP(C463,SOURCE!S$6:Y$10018,6,0)</f>
        <v>TIME</v>
      </c>
      <c r="K463" s="30" t="str">
        <f t="shared" si="32"/>
        <v>TIME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"TIME"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ITM_TIMER</v>
      </c>
      <c r="E464" s="26" t="str">
        <f>CHAR(34)&amp;VLOOKUP(C464,SOURCE!$S$3:$Z$2839,6,0)&amp;CHAR(34)</f>
        <v>"TIMER"</v>
      </c>
      <c r="F464" s="22" t="str">
        <f>VLOOKUP(C464,SOURCE!$S$3:$AA$2839,9,0)&amp;"           {"&amp;D464&amp;",   "&amp;E464&amp;"},"</f>
        <v>//           {ITM_TIMER,   "TIMER"},</v>
      </c>
      <c r="H464" t="b">
        <f>ISNA(VLOOKUP(J464,J788:J$823,1,0))</f>
        <v>1</v>
      </c>
      <c r="I464" s="27">
        <f>VLOOKUP(C464,SOURCE!S$6:Y$10018,7,0)</f>
        <v>1622</v>
      </c>
      <c r="J464" s="28" t="str">
        <f>VLOOKUP(C464,SOURCE!S$6:Y$10018,6,0)</f>
        <v>TIMER</v>
      </c>
      <c r="K464" s="30" t="str">
        <f t="shared" si="32"/>
        <v>TIMER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"TIMER"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ITM_Tn</v>
      </c>
      <c r="E465" s="26" t="str">
        <f>CHAR(34)&amp;VLOOKUP(C465,SOURCE!$S$3:$Z$2839,6,0)&amp;CHAR(34)</f>
        <v>"TN"</v>
      </c>
      <c r="F465" s="22" t="str">
        <f>VLOOKUP(C465,SOURCE!$S$3:$AA$2839,9,0)&amp;"           {"&amp;D465&amp;",   "&amp;E465&amp;"},"</f>
        <v>//           {ITM_Tn,   "TN"},</v>
      </c>
      <c r="H465" t="b">
        <f>ISNA(VLOOKUP(J465,J789:J$823,1,0))</f>
        <v>1</v>
      </c>
      <c r="I465" s="27">
        <f>VLOOKUP(C465,SOURCE!S$6:Y$10018,7,0)</f>
        <v>1623</v>
      </c>
      <c r="J465" s="28" t="str">
        <f>VLOOKUP(C465,SOURCE!S$6:Y$10018,6,0)</f>
        <v>TN</v>
      </c>
      <c r="K465" s="30" t="str">
        <f t="shared" si="32"/>
        <v>Tn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"T" STD_SUB_n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ITM_TONE</v>
      </c>
      <c r="E466" s="26" t="str">
        <f>CHAR(34)&amp;VLOOKUP(C466,SOURCE!$S$3:$Z$2839,6,0)&amp;CHAR(34)</f>
        <v>"TONE"</v>
      </c>
      <c r="F466" s="22" t="str">
        <f>VLOOKUP(C466,SOURCE!$S$3:$AA$2839,9,0)&amp;"           {"&amp;D466&amp;",   "&amp;E466&amp;"},"</f>
        <v>//           {ITM_TONE,   "TONE"},</v>
      </c>
      <c r="H466" t="b">
        <f>ISNA(VLOOKUP(J466,J790:J$823,1,0))</f>
        <v>1</v>
      </c>
      <c r="I466" s="27">
        <f>VLOOKUP(C466,SOURCE!S$6:Y$10018,7,0)</f>
        <v>1624</v>
      </c>
      <c r="J466" s="28" t="str">
        <f>VLOOKUP(C466,SOURCE!S$6:Y$10018,6,0)</f>
        <v>TONE</v>
      </c>
      <c r="K466" s="30" t="str">
        <f t="shared" si="32"/>
        <v>TONE</v>
      </c>
      <c r="L466" s="40" t="str">
        <f>VLOOKUP(C466,SOURCE!S$6:Y$10018,2,0)</f>
        <v/>
      </c>
      <c r="M466" t="str">
        <f>IF(VLOOKUP(I466,SOURCE!B:M,2,0)="/  { itemToBeCoded","To be coded","")</f>
        <v/>
      </c>
      <c r="N466" s="22"/>
      <c r="Q466" s="26" t="str">
        <f>VLOOKUP(I466,SOURCE!B:M,5,0)</f>
        <v>"TONE"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ITM_Tex</v>
      </c>
      <c r="E467" s="26" t="str">
        <f>CHAR(34)&amp;VLOOKUP(C467,SOURCE!$S$3:$Z$2839,6,0)&amp;CHAR(34)</f>
        <v>"T&lt;&gt;"</v>
      </c>
      <c r="F467" s="22" t="str">
        <f>VLOOKUP(C467,SOURCE!$S$3:$AA$2839,9,0)&amp;"           {"&amp;D467&amp;",   "&amp;E467&amp;"},"</f>
        <v>//           {ITM_Tex,   "T&lt;&gt;"},</v>
      </c>
      <c r="H467" t="b">
        <f>ISNA(VLOOKUP(J467,J791:J$823,1,0))</f>
        <v>1</v>
      </c>
      <c r="I467" s="27">
        <f>VLOOKUP(C467,SOURCE!S$6:Y$10018,7,0)</f>
        <v>1625</v>
      </c>
      <c r="J467" s="28" t="str">
        <f>VLOOKUP(C467,SOURCE!S$6:Y$10018,6,0)</f>
        <v>T&lt;&gt;</v>
      </c>
      <c r="K467" s="30" t="str">
        <f t="shared" si="32"/>
        <v>t&lt;&gt;</v>
      </c>
      <c r="L467" s="40" t="str">
        <f>VLOOKUP(C467,SOURCE!S$6:Y$10018,2,0)</f>
        <v>STACK</v>
      </c>
      <c r="M467" t="str">
        <f>IF(VLOOKUP(I467,SOURCE!B:M,2,0)="/  { itemToBeCoded","To be coded","")</f>
        <v/>
      </c>
      <c r="N467" s="22"/>
      <c r="Q467" s="26" t="str">
        <f>VLOOKUP(I467,SOURCE!B:M,5,0)</f>
        <v>"t" STD_LEFT_RIGHT_ARROWS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ITM_ULP</v>
      </c>
      <c r="E468" s="26" t="str">
        <f>CHAR(34)&amp;VLOOKUP(C468,SOURCE!$S$3:$Z$2839,6,0)&amp;CHAR(34)</f>
        <v>"ULP?"</v>
      </c>
      <c r="F468" s="22" t="str">
        <f>VLOOKUP(C468,SOURCE!$S$3:$AA$2839,9,0)&amp;"           {"&amp;D468&amp;",   "&amp;E468&amp;"},"</f>
        <v>//           {ITM_ULP,   "ULP?"},</v>
      </c>
      <c r="H468" t="b">
        <f>ISNA(VLOOKUP(J468,J792:J$823,1,0))</f>
        <v>1</v>
      </c>
      <c r="I468" s="27">
        <f>VLOOKUP(C468,SOURCE!S$6:Y$10018,7,0)</f>
        <v>1626</v>
      </c>
      <c r="J468" s="28" t="str">
        <f>VLOOKUP(C468,SOURCE!S$6:Y$10018,6,0)</f>
        <v>ULP?</v>
      </c>
      <c r="K468" s="30" t="str">
        <f t="shared" si="32"/>
        <v>ULP?</v>
      </c>
      <c r="L468" s="40" t="str">
        <f>VLOOKUP(C468,SOURCE!S$6:Y$10018,2,0)</f>
        <v>CONF</v>
      </c>
      <c r="M468" t="str">
        <f>IF(VLOOKUP(I468,SOURCE!B:M,2,0)="/  { itemToBeCoded","To be coded","")</f>
        <v/>
      </c>
      <c r="N468" s="22"/>
      <c r="Q468" s="26" t="str">
        <f>VLOOKUP(I468,SOURCE!B:M,5,0)</f>
        <v>"ULP?"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</v>
      </c>
      <c r="E469" s="26" t="str">
        <f>CHAR(34)&amp;VLOOKUP(C469,SOURCE!$S$3:$Z$2839,6,0)&amp;CHAR(34)</f>
        <v>"UN"</v>
      </c>
      <c r="F469" s="22" t="str">
        <f>VLOOKUP(C469,SOURCE!$S$3:$AA$2839,9,0)&amp;"           {"&amp;D469&amp;",   "&amp;E469&amp;"},"</f>
        <v>//           {ITM_Un,   "UN"},</v>
      </c>
      <c r="H469" t="b">
        <f>ISNA(VLOOKUP(J469,J793:J$823,1,0))</f>
        <v>1</v>
      </c>
      <c r="I469" s="27">
        <f>VLOOKUP(C469,SOURCE!S$6:Y$10018,7,0)</f>
        <v>1627</v>
      </c>
      <c r="J469" s="28" t="str">
        <f>VLOOKUP(C469,SOURCE!S$6:Y$10018,6,0)</f>
        <v>UN</v>
      </c>
      <c r="K469" s="30" t="str">
        <f t="shared" si="32"/>
        <v>Un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"U" STD_SUB_n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ITM_UNITV</v>
      </c>
      <c r="E470" s="26" t="str">
        <f>CHAR(34)&amp;VLOOKUP(C470,SOURCE!$S$3:$Z$2839,6,0)&amp;CHAR(34)</f>
        <v>"UNITV"</v>
      </c>
      <c r="F470" s="22" t="str">
        <f>VLOOKUP(C470,SOURCE!$S$3:$AA$2839,9,0)&amp;"           {"&amp;D470&amp;",   "&amp;E470&amp;"},"</f>
        <v>//           {ITM_UNITV,   "UNITV"},</v>
      </c>
      <c r="H470" t="b">
        <f>ISNA(VLOOKUP(J470,J794:J$823,1,0))</f>
        <v>1</v>
      </c>
      <c r="I470" s="27">
        <f>VLOOKUP(C470,SOURCE!S$6:Y$10018,7,0)</f>
        <v>1628</v>
      </c>
      <c r="J470" s="28" t="str">
        <f>VLOOKUP(C470,SOURCE!S$6:Y$10018,6,0)</f>
        <v>UNITV</v>
      </c>
      <c r="K470" s="30" t="str">
        <f t="shared" si="32"/>
        <v>UNITV</v>
      </c>
      <c r="L470" s="40" t="str">
        <f>VLOOKUP(C470,SOURCE!S$6:Y$10018,2,0)</f>
        <v>Complex</v>
      </c>
      <c r="M470" t="str">
        <f>IF(VLOOKUP(I470,SOURCE!B:M,2,0)="/  { itemToBeCoded","To be coded","")</f>
        <v/>
      </c>
      <c r="N470" s="22"/>
      <c r="Q470" s="26" t="str">
        <f>VLOOKUP(I470,SOURCE!B:M,5,0)</f>
        <v>"UNITV"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ITM_UNSIGN</v>
      </c>
      <c r="E471" s="26" t="str">
        <f>CHAR(34)&amp;VLOOKUP(C471,SOURCE!$S$3:$Z$2839,6,0)&amp;CHAR(34)</f>
        <v>"UNSIGN"</v>
      </c>
      <c r="F471" s="22" t="str">
        <f>VLOOKUP(C471,SOURCE!$S$3:$AA$2839,9,0)&amp;"           {"&amp;D471&amp;",   "&amp;E471&amp;"},"</f>
        <v>//           {ITM_UNSIGN,   "UNSIGN"},</v>
      </c>
      <c r="H471" t="b">
        <f>ISNA(VLOOKUP(J471,J795:J$823,1,0))</f>
        <v>1</v>
      </c>
      <c r="I471" s="27">
        <f>VLOOKUP(C471,SOURCE!S$6:Y$10018,7,0)</f>
        <v>1629</v>
      </c>
      <c r="J471" s="28" t="str">
        <f>VLOOKUP(C471,SOURCE!S$6:Y$10018,6,0)</f>
        <v>UNSIGN</v>
      </c>
      <c r="K471" s="30" t="str">
        <f t="shared" si="32"/>
        <v>UNSIGN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"UNSIGN"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ITM_VARMNU</v>
      </c>
      <c r="E472" s="26" t="str">
        <f>CHAR(34)&amp;VLOOKUP(C472,SOURCE!$S$3:$Z$2839,6,0)&amp;CHAR(34)</f>
        <v>"VARMNU"</v>
      </c>
      <c r="F472" s="22" t="str">
        <f>VLOOKUP(C472,SOURCE!$S$3:$AA$2839,9,0)&amp;"           {"&amp;D472&amp;",   "&amp;E472&amp;"},"</f>
        <v>//           {ITM_VARMNU,   "VARMNU"},</v>
      </c>
      <c r="H472" t="b">
        <f>ISNA(VLOOKUP(J472,J796:J$823,1,0))</f>
        <v>1</v>
      </c>
      <c r="I472" s="27">
        <f>VLOOKUP(C472,SOURCE!S$6:Y$10018,7,0)</f>
        <v>1630</v>
      </c>
      <c r="J472" s="28" t="str">
        <f>VLOOKUP(C472,SOURCE!S$6:Y$10018,6,0)</f>
        <v>VARMNU</v>
      </c>
      <c r="K472" s="30" t="str">
        <f t="shared" si="32"/>
        <v>VARMNU</v>
      </c>
      <c r="L472" s="40" t="str">
        <f>VLOOKUP(C472,SOURCE!S$6:Y$10018,2,0)</f>
        <v/>
      </c>
      <c r="M472" t="str">
        <f>IF(VLOOKUP(I472,SOURCE!B:M,2,0)="/  { itemToBeCoded","To be coded","")</f>
        <v>To be coded</v>
      </c>
      <c r="N472" s="22"/>
      <c r="Q472" s="26" t="str">
        <f>VLOOKUP(I472,SOURCE!B:M,5,0)</f>
        <v>"VARMNU"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ITM_VERS</v>
      </c>
      <c r="E473" s="26" t="str">
        <f>CHAR(34)&amp;VLOOKUP(C473,SOURCE!$S$3:$Z$2839,6,0)&amp;CHAR(34)</f>
        <v>"VERS?"</v>
      </c>
      <c r="F473" s="22" t="str">
        <f>VLOOKUP(C473,SOURCE!$S$3:$AA$2839,9,0)&amp;"           {"&amp;D473&amp;",   "&amp;E473&amp;"},"</f>
        <v>//           {ITM_VERS,   "VERS?"},</v>
      </c>
      <c r="H473" t="b">
        <f>ISNA(VLOOKUP(J473,J797:J$823,1,0))</f>
        <v>1</v>
      </c>
      <c r="I473" s="27">
        <f>VLOOKUP(C473,SOURCE!S$6:Y$10018,7,0)</f>
        <v>1631</v>
      </c>
      <c r="J473" s="28" t="str">
        <f>VLOOKUP(C473,SOURCE!S$6:Y$10018,6,0)</f>
        <v>VERS?</v>
      </c>
      <c r="K473" s="30" t="str">
        <f t="shared" si="32"/>
        <v>VERS?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"VERS?"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ITM_IDIVR</v>
      </c>
      <c r="E474" s="26" t="str">
        <f>CHAR(34)&amp;VLOOKUP(C474,SOURCE!$S$3:$Z$2839,6,0)&amp;CHAR(34)</f>
        <v>"IDIVR"</v>
      </c>
      <c r="F474" s="22" t="str">
        <f>VLOOKUP(C474,SOURCE!$S$3:$AA$2839,9,0)&amp;"           {"&amp;D474&amp;",   "&amp;E474&amp;"},"</f>
        <v>//           {ITM_IDIVR,   "IDIVR"},</v>
      </c>
      <c r="H474" t="b">
        <f>ISNA(VLOOKUP(J474,J798:J$823,1,0))</f>
        <v>1</v>
      </c>
      <c r="I474" s="27">
        <f>VLOOKUP(C474,SOURCE!S$6:Y$10018,7,0)</f>
        <v>1632</v>
      </c>
      <c r="J474" s="28" t="str">
        <f>VLOOKUP(C474,SOURCE!S$6:Y$10018,6,0)</f>
        <v>IDIVR</v>
      </c>
      <c r="K474" s="30" t="str">
        <f t="shared" si="32"/>
        <v>IDIVR</v>
      </c>
      <c r="L474" s="40" t="str">
        <f>VLOOKUP(C474,SOURCE!S$6:Y$10018,2,0)</f>
        <v>Math</v>
      </c>
      <c r="M474" t="str">
        <f>IF(VLOOKUP(I474,SOURCE!B:M,2,0)="/  { itemToBeCoded","To be coded","")</f>
        <v/>
      </c>
      <c r="N474" s="22"/>
      <c r="Q474" s="26" t="str">
        <f>VLOOKUP(I474,SOURCE!B:M,5,0)</f>
        <v>"IDIVR"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ITM_WDAY</v>
      </c>
      <c r="E475" s="26" t="str">
        <f>CHAR(34)&amp;VLOOKUP(C475,SOURCE!$S$3:$Z$2839,6,0)&amp;CHAR(34)</f>
        <v>"WDAY"</v>
      </c>
      <c r="F475" s="22" t="str">
        <f>VLOOKUP(C475,SOURCE!$S$3:$AA$2839,9,0)&amp;"           {"&amp;D475&amp;",   "&amp;E475&amp;"},"</f>
        <v>//           {ITM_WDAY,   "WDAY"},</v>
      </c>
      <c r="H475" t="b">
        <f>ISNA(VLOOKUP(J475,J799:J$823,1,0))</f>
        <v>1</v>
      </c>
      <c r="I475" s="27">
        <f>VLOOKUP(C475,SOURCE!S$6:Y$10018,7,0)</f>
        <v>1633</v>
      </c>
      <c r="J475" s="28" t="str">
        <f>VLOOKUP(C475,SOURCE!S$6:Y$10018,6,0)</f>
        <v>WDAY</v>
      </c>
      <c r="K475" s="30" t="str">
        <f t="shared" si="32"/>
        <v>WDAY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"WDAY"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ITM_WHO</v>
      </c>
      <c r="E476" s="26" t="str">
        <f>CHAR(34)&amp;VLOOKUP(C476,SOURCE!$S$3:$Z$2839,6,0)&amp;CHAR(34)</f>
        <v>"WHO?"</v>
      </c>
      <c r="F476" s="22" t="str">
        <f>VLOOKUP(C476,SOURCE!$S$3:$AA$2839,9,0)&amp;"           {"&amp;D476&amp;",   "&amp;E476&amp;"},"</f>
        <v>//           {ITM_WHO,   "WHO?"},</v>
      </c>
      <c r="H476" t="b">
        <f>ISNA(VLOOKUP(J476,J800:J$823,1,0))</f>
        <v>1</v>
      </c>
      <c r="I476" s="27">
        <f>VLOOKUP(C476,SOURCE!S$6:Y$10018,7,0)</f>
        <v>1634</v>
      </c>
      <c r="J476" s="28" t="str">
        <f>VLOOKUP(C476,SOURCE!S$6:Y$10018,6,0)</f>
        <v>WHO?</v>
      </c>
      <c r="K476" s="30" t="str">
        <f t="shared" si="32"/>
        <v>WHO?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"WHO?"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</v>
      </c>
      <c r="E477" s="26" t="str">
        <f>CHAR(34)&amp;VLOOKUP(C477,SOURCE!$S$3:$Z$2839,6,0)&amp;CHAR(34)</f>
        <v>"WM"</v>
      </c>
      <c r="F477" s="22" t="str">
        <f>VLOOKUP(C477,SOURCE!$S$3:$AA$2839,9,0)&amp;"           {"&amp;D477&amp;",   "&amp;E477&amp;"},"</f>
        <v>//           {ITM_WM,   "WM"},</v>
      </c>
      <c r="H477" t="b">
        <f>ISNA(VLOOKUP(J477,J801:J$823,1,0))</f>
        <v>1</v>
      </c>
      <c r="I477" s="27">
        <f>VLOOKUP(C477,SOURCE!S$6:Y$10018,7,0)</f>
        <v>1635</v>
      </c>
      <c r="J477" s="28" t="str">
        <f>VLOOKUP(C477,SOURCE!S$6:Y$10018,6,0)</f>
        <v>WM</v>
      </c>
      <c r="K477" s="30" t="str">
        <f t="shared" si="32"/>
        <v>Wm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STD_SUB_m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ITM_WP</v>
      </c>
      <c r="E478" s="26" t="str">
        <f>CHAR(34)&amp;VLOOKUP(C478,SOURCE!$S$3:$Z$2839,6,0)&amp;CHAR(34)</f>
        <v>"WP"</v>
      </c>
      <c r="F478" s="22" t="str">
        <f>VLOOKUP(C478,SOURCE!$S$3:$AA$2839,9,0)&amp;"           {"&amp;D478&amp;",   "&amp;E478&amp;"},"</f>
        <v>//           {ITM_WP,   "WP"},</v>
      </c>
      <c r="H478" t="b">
        <f>ISNA(VLOOKUP(J478,J802:J$823,1,0))</f>
        <v>1</v>
      </c>
      <c r="I478" s="27">
        <f>VLOOKUP(C478,SOURCE!S$6:Y$10018,7,0)</f>
        <v>1636</v>
      </c>
      <c r="J478" s="28" t="str">
        <f>VLOOKUP(C478,SOURCE!S$6:Y$10018,6,0)</f>
        <v>WP</v>
      </c>
      <c r="K478" s="30" t="str">
        <f t="shared" si="32"/>
        <v>Wp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STD_SUB_p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ITM_WM1</v>
      </c>
      <c r="E479" s="26" t="str">
        <f>CHAR(34)&amp;VLOOKUP(C479,SOURCE!$S$3:$Z$2839,6,0)&amp;CHAR(34)</f>
        <v>"W^MINUS_1"</v>
      </c>
      <c r="F479" s="22" t="str">
        <f>VLOOKUP(C479,SOURCE!$S$3:$AA$2839,9,0)&amp;"           {"&amp;D479&amp;",   "&amp;E479&amp;"},"</f>
        <v>//           {ITM_WM1,   "W^MINUS_1"},</v>
      </c>
      <c r="H479" t="b">
        <f>ISNA(VLOOKUP(J479,J803:J$823,1,0))</f>
        <v>1</v>
      </c>
      <c r="I479" s="27">
        <f>VLOOKUP(C479,SOURCE!S$6:Y$10018,7,0)</f>
        <v>1637</v>
      </c>
      <c r="J479" s="28" t="str">
        <f>VLOOKUP(C479,SOURCE!S$6:Y$10018,6,0)</f>
        <v>W^MINUS_1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W^MINUS_1</v>
      </c>
      <c r="L479" s="40" t="str">
        <f>VLOOKUP(C479,SOURCE!S$6:Y$10018,2,0)</f>
        <v/>
      </c>
      <c r="M479" t="str">
        <f>IF(VLOOKUP(I479,SOURCE!B:M,2,0)="/  { itemToBeCoded","To be coded","")</f>
        <v/>
      </c>
      <c r="N479" s="22"/>
      <c r="Q479" s="26" t="str">
        <f>VLOOKUP(I479,SOURCE!B:M,5,0)</f>
        <v>"W" STD_SUP_MINUS_1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</v>
      </c>
      <c r="E480" s="26" t="str">
        <f>CHAR(34)&amp;VLOOKUP(C480,SOURCE!$S$3:$Z$2839,6,0)&amp;CHAR(34)</f>
        <v>"WSIZE"</v>
      </c>
      <c r="F480" s="22" t="str">
        <f>VLOOKUP(C480,SOURCE!$S$3:$AA$2839,9,0)&amp;"           {"&amp;D480&amp;",   "&amp;E480&amp;"},"</f>
        <v>//           {ITM_WSIZE,   "WSIZE"},</v>
      </c>
      <c r="H480" t="b">
        <f>ISNA(VLOOKUP(J480,J804:J$823,1,0))</f>
        <v>1</v>
      </c>
      <c r="I480" s="27">
        <f>VLOOKUP(C480,SOURCE!S$6:Y$10018,7,0)</f>
        <v>1638</v>
      </c>
      <c r="J480" s="28" t="str">
        <f>VLOOKUP(C480,SOURCE!S$6:Y$10018,6,0)</f>
        <v>WSIZE</v>
      </c>
      <c r="K480" s="30" t="str">
        <f t="shared" si="36"/>
        <v>WSIZE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ITM_WSIZEQ</v>
      </c>
      <c r="E481" s="26" t="str">
        <f>CHAR(34)&amp;VLOOKUP(C481,SOURCE!$S$3:$Z$2839,6,0)&amp;CHAR(34)</f>
        <v>"WSIZE?"</v>
      </c>
      <c r="F481" s="22" t="str">
        <f>VLOOKUP(C481,SOURCE!$S$3:$AA$2839,9,0)&amp;"           {"&amp;D481&amp;",   "&amp;E481&amp;"},"</f>
        <v>//           {ITM_WSIZEQ,   "WSIZE?"},</v>
      </c>
      <c r="H481" t="b">
        <f>ISNA(VLOOKUP(J481,J805:J$823,1,0))</f>
        <v>1</v>
      </c>
      <c r="I481" s="27">
        <f>VLOOKUP(C481,SOURCE!S$6:Y$10018,7,0)</f>
        <v>1639</v>
      </c>
      <c r="J481" s="28" t="str">
        <f>VLOOKUP(C481,SOURCE!S$6:Y$10018,6,0)</f>
        <v>WSIZE?</v>
      </c>
      <c r="K481" s="30" t="str">
        <f t="shared" si="36"/>
        <v>WSIZE?</v>
      </c>
      <c r="L481" s="40" t="str">
        <f>VLOOKUP(C481,SOURCE!S$6:Y$10018,2,0)</f>
        <v>CONF</v>
      </c>
      <c r="M481" t="str">
        <f>IF(VLOOKUP(I481,SOURCE!B:M,2,0)="/  { itemToBeCoded","To be coded","")</f>
        <v/>
      </c>
      <c r="N481" s="22"/>
      <c r="Q481" s="26" t="str">
        <f>VLOOKUP(I481,SOURCE!B:M,5,0)</f>
        <v>"WSIZE?"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ITM_XBAR</v>
      </c>
      <c r="E482" s="26" t="str">
        <f>CHAR(34)&amp;VLOOKUP(C482,SOURCE!$S$3:$Z$2839,6,0)&amp;CHAR(34)</f>
        <v>"X_MEAN"</v>
      </c>
      <c r="F482" s="22" t="str">
        <f>VLOOKUP(C482,SOURCE!$S$3:$AA$2839,9,0)&amp;"           {"&amp;D482&amp;",   "&amp;E482&amp;"},"</f>
        <v>//           {ITM_XBAR,   "X_MEAN"},</v>
      </c>
      <c r="H482" t="b">
        <f>ISNA(VLOOKUP(J482,J806:J$823,1,0))</f>
        <v>1</v>
      </c>
      <c r="I482" s="27">
        <f>VLOOKUP(C482,SOURCE!S$6:Y$10018,7,0)</f>
        <v>1640</v>
      </c>
      <c r="J482" s="28" t="str">
        <f>VLOOKUP(C482,SOURCE!S$6:Y$10018,6,0)</f>
        <v>X_MEAN</v>
      </c>
      <c r="K482" s="30" t="str">
        <f t="shared" si="36"/>
        <v>x_BAR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ITM_XG</v>
      </c>
      <c r="E483" s="26" t="str">
        <f>CHAR(34)&amp;VLOOKUP(C483,SOURCE!$S$3:$Z$2839,6,0)&amp;CHAR(34)</f>
        <v>"X_GEO"</v>
      </c>
      <c r="F483" s="22" t="str">
        <f>VLOOKUP(C483,SOURCE!$S$3:$AA$2839,9,0)&amp;"           {"&amp;D483&amp;",   "&amp;E483&amp;"},"</f>
        <v>//           {ITM_XG,   "X_GEO"},</v>
      </c>
      <c r="H483" t="b">
        <f>ISNA(VLOOKUP(J483,J807:J$823,1,0))</f>
        <v>1</v>
      </c>
      <c r="I483" s="27">
        <f>VLOOKUP(C483,SOURCE!S$6:Y$10018,7,0)</f>
        <v>1641</v>
      </c>
      <c r="J483" s="28" t="str">
        <f>VLOOKUP(C483,SOURCE!S$6:Y$10018,6,0)</f>
        <v>X_GEO</v>
      </c>
      <c r="K483" s="30" t="str">
        <f t="shared" si="36"/>
        <v>x_BARG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STD_SUB_G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ITM_XW</v>
      </c>
      <c r="E484" s="26" t="str">
        <f>CHAR(34)&amp;VLOOKUP(C484,SOURCE!$S$3:$Z$2839,6,0)&amp;CHAR(34)</f>
        <v>"X_WTD"</v>
      </c>
      <c r="F484" s="22" t="str">
        <f>VLOOKUP(C484,SOURCE!$S$3:$AA$2839,9,0)&amp;"           {"&amp;D484&amp;",   "&amp;E484&amp;"},"</f>
        <v>//           {ITM_XW,   "X_WTD"},</v>
      </c>
      <c r="H484" t="b">
        <f>ISNA(VLOOKUP(J484,J808:J$823,1,0))</f>
        <v>1</v>
      </c>
      <c r="I484" s="27">
        <f>VLOOKUP(C484,SOURCE!S$6:Y$10018,7,0)</f>
        <v>1642</v>
      </c>
      <c r="J484" s="28" t="str">
        <f>VLOOKUP(C484,SOURCE!S$6:Y$10018,6,0)</f>
        <v>X_WTD</v>
      </c>
      <c r="K484" s="30" t="str">
        <f t="shared" si="36"/>
        <v>x_BARw</v>
      </c>
      <c r="L484" s="40" t="str">
        <f>VLOOKUP(C484,SOURCE!S$6:Y$10018,2,0)</f>
        <v>Stat</v>
      </c>
      <c r="M484" t="str">
        <f>IF(VLOOKUP(I484,SOURCE!B:M,2,0)="/  { itemToBeCoded","To be coded","")</f>
        <v/>
      </c>
      <c r="N484" s="22"/>
      <c r="Q484" s="26" t="str">
        <f>VLOOKUP(I484,SOURCE!B:M,5,0)</f>
        <v>STD_x_BAR STD_SUB_w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ITM_XCIRC</v>
      </c>
      <c r="E485" s="26" t="str">
        <f>CHAR(34)&amp;VLOOKUP(C485,SOURCE!$S$3:$Z$2839,6,0)&amp;CHAR(34)</f>
        <v>"X_CIRC"</v>
      </c>
      <c r="F485" s="22" t="str">
        <f>VLOOKUP(C485,SOURCE!$S$3:$AA$2839,9,0)&amp;"           {"&amp;D485&amp;",   "&amp;E485&amp;"},"</f>
        <v>//           {ITM_XCIRC,   "X_CIRC"},</v>
      </c>
      <c r="H485" t="b">
        <f>ISNA(VLOOKUP(J485,J809:J$823,1,0))</f>
        <v>1</v>
      </c>
      <c r="I485" s="27">
        <f>VLOOKUP(C485,SOURCE!S$6:Y$10018,7,0)</f>
        <v>1643</v>
      </c>
      <c r="J485" s="28" t="str">
        <f>VLOOKUP(C485,SOURCE!S$6:Y$10018,6,0)</f>
        <v>X_CIRC</v>
      </c>
      <c r="K485" s="30" t="str">
        <f t="shared" si="36"/>
        <v>x_CIRC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STD_x_CIRC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ITM_XtoDATE</v>
      </c>
      <c r="E486" s="26" t="str">
        <f>CHAR(34)&amp;VLOOKUP(C486,SOURCE!$S$3:$Z$2839,6,0)&amp;CHAR(34)</f>
        <v>"X&gt;DATE"</v>
      </c>
      <c r="F486" s="22" t="str">
        <f>VLOOKUP(C486,SOURCE!$S$3:$AA$2839,9,0)&amp;"           {"&amp;D486&amp;",   "&amp;E486&amp;"},"</f>
        <v>//           {ITM_XtoDATE,   "X&gt;DATE"},</v>
      </c>
      <c r="H486" t="b">
        <f>ISNA(VLOOKUP(J486,J810:J$823,1,0))</f>
        <v>1</v>
      </c>
      <c r="I486" s="27">
        <f>VLOOKUP(C486,SOURCE!S$6:Y$10018,7,0)</f>
        <v>1644</v>
      </c>
      <c r="J486" s="28" t="str">
        <f>VLOOKUP(C486,SOURCE!S$6:Y$10018,6,0)</f>
        <v>X&gt;DATE</v>
      </c>
      <c r="K486" s="30" t="str">
        <f t="shared" si="36"/>
        <v>x&gt;DATE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"DATE"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ITM_XtoALPHA</v>
      </c>
      <c r="E487" s="26" t="str">
        <f>CHAR(34)&amp;VLOOKUP(C487,SOURCE!$S$3:$Z$2839,6,0)&amp;CHAR(34)</f>
        <v>"X&gt;ALPHA"</v>
      </c>
      <c r="F487" s="22" t="str">
        <f>VLOOKUP(C487,SOURCE!$S$3:$AA$2839,9,0)&amp;"           {"&amp;D487&amp;",   "&amp;E487&amp;"},"</f>
        <v>//           {ITM_XtoALPHA,   "X&gt;ALPHA"},</v>
      </c>
      <c r="H487" t="b">
        <f>ISNA(VLOOKUP(J487,J811:J$823,1,0))</f>
        <v>1</v>
      </c>
      <c r="I487" s="27">
        <f>VLOOKUP(C487,SOURCE!S$6:Y$10018,7,0)</f>
        <v>1645</v>
      </c>
      <c r="J487" s="28" t="str">
        <f>VLOOKUP(C487,SOURCE!S$6:Y$10018,6,0)</f>
        <v>X&gt;ALPHA</v>
      </c>
      <c r="K487" s="30" t="str">
        <f t="shared" si="36"/>
        <v>x&gt;alpha</v>
      </c>
      <c r="L487" s="40" t="str">
        <f>VLOOKUP(C487,SOURCE!S$6:Y$10018,2,0)</f>
        <v>STACK</v>
      </c>
      <c r="M487" t="str">
        <f>IF(VLOOKUP(I487,SOURCE!B:M,2,0)="/  { itemToBeCoded","To be coded","")</f>
        <v/>
      </c>
      <c r="N487" s="22"/>
      <c r="Q487" s="26" t="str">
        <f>VLOOKUP(I487,SOURCE!B:M,5,0)</f>
        <v>"x" STD_RIGHT_ARROW STD_alpha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ITM_M_QR</v>
      </c>
      <c r="E488" s="26" t="str">
        <f>CHAR(34)&amp;VLOOKUP(C488,SOURCE!$S$3:$Z$2839,6,0)&amp;CHAR(34)</f>
        <v>"M.QR"</v>
      </c>
      <c r="F488" s="22" t="str">
        <f>VLOOKUP(C488,SOURCE!$S$3:$AA$2839,9,0)&amp;"           {"&amp;D488&amp;",   "&amp;E488&amp;"},"</f>
        <v>//           {ITM_M_QR,   "M.QR"},</v>
      </c>
      <c r="H488" t="b">
        <f>ISNA(VLOOKUP(J488,J812:J$823,1,0))</f>
        <v>1</v>
      </c>
      <c r="I488" s="27">
        <f>VLOOKUP(C488,SOURCE!S$6:Y$10018,7,0)</f>
        <v>1646</v>
      </c>
      <c r="J488" s="28" t="str">
        <f>VLOOKUP(C488,SOURCE!S$6:Y$10018,6,0)</f>
        <v>M.QR</v>
      </c>
      <c r="K488" s="30" t="str">
        <f t="shared" si="36"/>
        <v>M.QR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"M.QR"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ITM_YEAR</v>
      </c>
      <c r="E489" s="26" t="str">
        <f>CHAR(34)&amp;VLOOKUP(C489,SOURCE!$S$3:$Z$2839,6,0)&amp;CHAR(34)</f>
        <v>"YEAR"</v>
      </c>
      <c r="F489" s="22" t="str">
        <f>VLOOKUP(C489,SOURCE!$S$3:$AA$2839,9,0)&amp;"           {"&amp;D489&amp;",   "&amp;E489&amp;"},"</f>
        <v>//           {ITM_YEAR,   "YEAR"},</v>
      </c>
      <c r="H489" t="b">
        <f>ISNA(VLOOKUP(J489,J813:J$823,1,0))</f>
        <v>1</v>
      </c>
      <c r="I489" s="27">
        <f>VLOOKUP(C489,SOURCE!S$6:Y$10018,7,0)</f>
        <v>1647</v>
      </c>
      <c r="J489" s="28" t="str">
        <f>VLOOKUP(C489,SOURCE!S$6:Y$10018,6,0)</f>
        <v>YEAR</v>
      </c>
      <c r="K489" s="30" t="str">
        <f t="shared" si="36"/>
        <v>YEAR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"YEAR"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ITM_YCIRC</v>
      </c>
      <c r="E490" s="26" t="str">
        <f>CHAR(34)&amp;VLOOKUP(C490,SOURCE!$S$3:$Z$2839,6,0)&amp;CHAR(34)</f>
        <v>"Y_CIRC"</v>
      </c>
      <c r="F490" s="22" t="str">
        <f>VLOOKUP(C490,SOURCE!$S$3:$AA$2839,9,0)&amp;"           {"&amp;D490&amp;",   "&amp;E490&amp;"},"</f>
        <v>//           {ITM_YCIRC,   "Y_CIRC"},</v>
      </c>
      <c r="H490" t="b">
        <f>ISNA(VLOOKUP(J490,J814:J$823,1,0))</f>
        <v>1</v>
      </c>
      <c r="I490" s="27">
        <f>VLOOKUP(C490,SOURCE!S$6:Y$10018,7,0)</f>
        <v>1648</v>
      </c>
      <c r="J490" s="28" t="str">
        <f>VLOOKUP(C490,SOURCE!S$6:Y$10018,6,0)</f>
        <v>Y_CIRC</v>
      </c>
      <c r="K490" s="30" t="str">
        <f t="shared" si="36"/>
        <v>y_CIRC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STD_y_CIRC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ITM_YMD</v>
      </c>
      <c r="E491" s="26" t="str">
        <f>CHAR(34)&amp;VLOOKUP(C491,SOURCE!$S$3:$Z$2839,6,0)&amp;CHAR(34)</f>
        <v>"Y.MD"</v>
      </c>
      <c r="F491" s="22" t="str">
        <f>VLOOKUP(C491,SOURCE!$S$3:$AA$2839,9,0)&amp;"           {"&amp;D491&amp;",   "&amp;E491&amp;"},"</f>
        <v>//           {ITM_YMD,   "Y.MD"},</v>
      </c>
      <c r="H491" t="b">
        <f>ISNA(VLOOKUP(J491,J815:J$823,1,0))</f>
        <v>1</v>
      </c>
      <c r="I491" s="27">
        <f>VLOOKUP(C491,SOURCE!S$6:Y$10018,7,0)</f>
        <v>1649</v>
      </c>
      <c r="J491" s="28" t="str">
        <f>VLOOKUP(C491,SOURCE!S$6:Y$10018,6,0)</f>
        <v>Y.MD</v>
      </c>
      <c r="K491" s="30" t="str">
        <f t="shared" si="36"/>
        <v>Y.MD</v>
      </c>
      <c r="L491" s="40" t="str">
        <f>VLOOKUP(C491,SOURCE!S$6:Y$10018,2,0)</f>
        <v/>
      </c>
      <c r="M491" t="str">
        <f>IF(VLOOKUP(I491,SOURCE!B:M,2,0)="/  { itemToBeCoded","To be coded","")</f>
        <v/>
      </c>
      <c r="N491" s="22"/>
      <c r="Q491" s="26" t="str">
        <f>VLOOKUP(I491,SOURCE!B:M,5,0)</f>
        <v>"Y.MD"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ITM_Yex</v>
      </c>
      <c r="E492" s="26" t="str">
        <f>CHAR(34)&amp;VLOOKUP(C492,SOURCE!$S$3:$Z$2839,6,0)&amp;CHAR(34)</f>
        <v>"Y&lt;&gt;"</v>
      </c>
      <c r="F492" s="22" t="str">
        <f>VLOOKUP(C492,SOURCE!$S$3:$AA$2839,9,0)&amp;"           {"&amp;D492&amp;",   "&amp;E492&amp;"},"</f>
        <v>//           {ITM_Yex,   "Y&lt;&gt;"},</v>
      </c>
      <c r="H492" t="b">
        <f>ISNA(VLOOKUP(J492,J816:J$823,1,0))</f>
        <v>1</v>
      </c>
      <c r="I492" s="27">
        <f>VLOOKUP(C492,SOURCE!S$6:Y$10018,7,0)</f>
        <v>1650</v>
      </c>
      <c r="J492" s="28" t="str">
        <f>VLOOKUP(C492,SOURCE!S$6:Y$10018,6,0)</f>
        <v>Y&lt;&gt;</v>
      </c>
      <c r="K492" s="30" t="str">
        <f t="shared" si="36"/>
        <v>y&lt;&gt;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"y"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ITM_Zex</v>
      </c>
      <c r="E493" s="26" t="str">
        <f>CHAR(34)&amp;VLOOKUP(C493,SOURCE!$S$3:$Z$2839,6,0)&amp;CHAR(34)</f>
        <v>"Z&lt;&gt;"</v>
      </c>
      <c r="F493" s="22" t="str">
        <f>VLOOKUP(C493,SOURCE!$S$3:$AA$2839,9,0)&amp;"           {"&amp;D493&amp;",   "&amp;E493&amp;"},"</f>
        <v>//           {ITM_Zex,   "Z&lt;&gt;"},</v>
      </c>
      <c r="H493" t="b">
        <f>ISNA(VLOOKUP(J493,J817:J$823,1,0))</f>
        <v>1</v>
      </c>
      <c r="I493" s="27">
        <f>VLOOKUP(C493,SOURCE!S$6:Y$10018,7,0)</f>
        <v>1651</v>
      </c>
      <c r="J493" s="28" t="str">
        <f>VLOOKUP(C493,SOURCE!S$6:Y$10018,6,0)</f>
        <v>Z&lt;&gt;</v>
      </c>
      <c r="K493" s="30" t="str">
        <f t="shared" si="36"/>
        <v>z&lt;&gt;</v>
      </c>
      <c r="L493" s="40" t="str">
        <f>VLOOKUP(C493,SOURCE!S$6:Y$10018,2,0)</f>
        <v>STACK</v>
      </c>
      <c r="M493" t="str">
        <f>IF(VLOOKUP(I493,SOURCE!B:M,2,0)="/  { itemToBeCoded","To be coded","")</f>
        <v/>
      </c>
      <c r="N493" s="22"/>
      <c r="Q493" s="26" t="str">
        <f>VLOOKUP(I493,SOURCE!B:M,5,0)</f>
        <v>"z" STD_LEFT_RIGHT_ARROWS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ITM_XMAX</v>
      </c>
      <c r="E494" s="26" t="str">
        <f>CHAR(34)&amp;VLOOKUP(C494,SOURCE!$S$3:$Z$2839,6,0)&amp;CHAR(34)</f>
        <v>"XMAX"</v>
      </c>
      <c r="F494" s="22" t="str">
        <f>VLOOKUP(C494,SOURCE!$S$3:$AA$2839,9,0)&amp;"           {"&amp;D494&amp;",   "&amp;E494&amp;"},"</f>
        <v>//           {ITM_XMAX,   "XMAX"},</v>
      </c>
      <c r="H494" t="b">
        <f>ISNA(VLOOKUP(J494,J818:J$823,1,0))</f>
        <v>1</v>
      </c>
      <c r="I494" s="27">
        <f>VLOOKUP(C494,SOURCE!S$6:Y$10018,7,0)</f>
        <v>1653</v>
      </c>
      <c r="J494" s="28" t="str">
        <f>VLOOKUP(C494,SOURCE!S$6:Y$10018,6,0)</f>
        <v>XMAX</v>
      </c>
      <c r="K494" s="30" t="str">
        <f t="shared" si="36"/>
        <v>xmax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STD_SUB_a STD_SUB_x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ITM_XMIN</v>
      </c>
      <c r="E495" s="26" t="str">
        <f>CHAR(34)&amp;VLOOKUP(C495,SOURCE!$S$3:$Z$2839,6,0)&amp;CHAR(34)</f>
        <v>"XMIN"</v>
      </c>
      <c r="F495" s="22" t="str">
        <f>VLOOKUP(C495,SOURCE!$S$3:$AA$2839,9,0)&amp;"           {"&amp;D495&amp;",   "&amp;E495&amp;"},"</f>
        <v>//           {ITM_XMIN,   "XMIN"},</v>
      </c>
      <c r="H495" t="b">
        <f>ISNA(VLOOKUP(J495,J819:J$823,1,0))</f>
        <v>1</v>
      </c>
      <c r="I495" s="27">
        <f>VLOOKUP(C495,SOURCE!S$6:Y$10018,7,0)</f>
        <v>1654</v>
      </c>
      <c r="J495" s="28" t="str">
        <f>VLOOKUP(C495,SOURCE!S$6:Y$10018,6,0)</f>
        <v>XMIN</v>
      </c>
      <c r="K495" s="30" t="str">
        <f t="shared" si="36"/>
        <v>xmin</v>
      </c>
      <c r="L495" s="40" t="str">
        <f>VLOOKUP(C495,SOURCE!S$6:Y$10018,2,0)</f>
        <v>Stat</v>
      </c>
      <c r="M495" t="str">
        <f>IF(VLOOKUP(I495,SOURCE!B:M,2,0)="/  { itemToBeCoded","To be coded","")</f>
        <v/>
      </c>
      <c r="N495" s="22"/>
      <c r="Q495" s="26" t="str">
        <f>VLOOKUP(I495,SOURCE!B:M,5,0)</f>
        <v>"x" STD_SUB_m STD_SUB_i STD_SUB_n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ITM_BETAXY</v>
      </c>
      <c r="E496" s="26" t="str">
        <f>CHAR(34)&amp;VLOOKUP(C496,SOURCE!$S$3:$Z$2839,6,0)&amp;CHAR(34)</f>
        <v>"BETA"</v>
      </c>
      <c r="F496" s="22" t="str">
        <f>VLOOKUP(C496,SOURCE!$S$3:$AA$2839,9,0)&amp;"           {"&amp;D496&amp;",   "&amp;E496&amp;"},"</f>
        <v>//           {ITM_BETAXY,   "BETA"},</v>
      </c>
      <c r="H496" t="b">
        <f>ISNA(VLOOKUP(J496,J820:J$823,1,0))</f>
        <v>1</v>
      </c>
      <c r="I496" s="27">
        <f>VLOOKUP(C496,SOURCE!S$6:Y$10018,7,0)</f>
        <v>1661</v>
      </c>
      <c r="J496" s="28" t="str">
        <f>VLOOKUP(C496,SOURCE!S$6:Y$10018,6,0)</f>
        <v>BETA</v>
      </c>
      <c r="K496" s="30" t="str">
        <f t="shared" si="36"/>
        <v>beta(x,y)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STD_beta "(x,y)"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1662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ITM_GAMMAXY</v>
      </c>
      <c r="E498" s="26" t="str">
        <f>CHAR(34)&amp;VLOOKUP(C498,SOURCE!$S$3:$Z$2839,6,0)&amp;CHAR(34)</f>
        <v>"GAMMAXY"</v>
      </c>
      <c r="F498" s="22" t="str">
        <f>VLOOKUP(C498,SOURCE!$S$3:$AA$2839,9,0)&amp;"           {"&amp;D498&amp;",   "&amp;E498&amp;"},"</f>
        <v>//           {ITM_GAMMAXY,   "GAMMAXY"},</v>
      </c>
      <c r="H498" t="b">
        <f>ISNA(VLOOKUP(J498,J822:J$823,1,0))</f>
        <v>1</v>
      </c>
      <c r="I498" s="27">
        <f>VLOOKUP(C498,SOURCE!S$6:Y$10018,7,0)</f>
        <v>1663</v>
      </c>
      <c r="J498" s="28" t="str">
        <f>VLOOKUP(C498,SOURCE!S$6:Y$10018,6,0)</f>
        <v>GAMMAXY</v>
      </c>
      <c r="K498" s="30" t="str">
        <f t="shared" si="36"/>
        <v>GAMMAxy</v>
      </c>
      <c r="L498" s="40" t="str">
        <f>VLOOKUP(C498,SOURCE!S$6:Y$10018,2,0)</f>
        <v/>
      </c>
      <c r="M498" t="str">
        <f>IF(VLOOKUP(I498,SOURCE!B:M,2,0)="/  { itemToBeCoded","To be coded","")</f>
        <v/>
      </c>
      <c r="N498" s="22"/>
      <c r="Q498" s="26" t="str">
        <f>VLOOKUP(I498,SOURCE!B:M,5,0)</f>
        <v>STD_GAMMA STD_SUB_x STD_SUB_y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ITM_GAMMAX</v>
      </c>
      <c r="E499" s="26" t="str">
        <f>CHAR(34)&amp;VLOOKUP(C499,SOURCE!$S$3:$Z$2839,6,0)&amp;CHAR(34)</f>
        <v>"GAMMA"</v>
      </c>
      <c r="F499" s="22" t="str">
        <f>VLOOKUP(C499,SOURCE!$S$3:$AA$2839,9,0)&amp;"           {"&amp;D499&amp;",   "&amp;E499&amp;"},"</f>
        <v>//           {ITM_GAMMAX,   "GAMMA"},</v>
      </c>
      <c r="H499" t="b">
        <f>ISNA(VLOOKUP(J499,J823:J$823,1,0))</f>
        <v>1</v>
      </c>
      <c r="I499" s="27">
        <f>VLOOKUP(C499,SOURCE!S$6:Y$10018,7,0)</f>
        <v>1664</v>
      </c>
      <c r="J499" s="28" t="str">
        <f>VLOOKUP(C499,SOURCE!S$6:Y$10018,6,0)</f>
        <v>GAMMA</v>
      </c>
      <c r="K499" s="30" t="str">
        <f t="shared" si="36"/>
        <v>GAMMA(x)</v>
      </c>
      <c r="L499" s="40" t="str">
        <f>VLOOKUP(C499,SOURCE!S$6:Y$10018,2,0)</f>
        <v>Math</v>
      </c>
      <c r="M499" t="str">
        <f>IF(VLOOKUP(I499,SOURCE!B:M,2,0)="/  { itemToBeCoded","To be coded","")</f>
        <v/>
      </c>
      <c r="N499" s="22"/>
      <c r="Q499" s="26" t="str">
        <f>VLOOKUP(I499,SOURCE!B:M,5,0)</f>
        <v>STD_GAMMA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ITM_YYX</v>
      </c>
      <c r="E500" s="26" t="str">
        <f>CHAR(34)&amp;VLOOKUP(C500,SOURCE!$S$3:$Z$2839,6,0)&amp;CHAR(34)</f>
        <v>"YY(X)"</v>
      </c>
      <c r="F500" s="22" t="str">
        <f>VLOOKUP(C500,SOURCE!$S$3:$AA$2839,9,0)&amp;"           {"&amp;D500&amp;",   "&amp;E500&amp;"},"</f>
        <v>//           {ITM_YYX,   "YY(X)"},</v>
      </c>
      <c r="H500" t="b">
        <f>ISNA(VLOOKUP(J500,J$823:J824,1,0))</f>
        <v>1</v>
      </c>
      <c r="I500" s="27">
        <f>VLOOKUP(C500,SOURCE!S$6:Y$10018,7,0)</f>
        <v>1665</v>
      </c>
      <c r="J500" s="28" t="str">
        <f>VLOOKUP(C500,SOURCE!S$6:Y$10018,6,0)</f>
        <v>YY(X)</v>
      </c>
      <c r="K500" s="30" t="str">
        <f t="shared" si="36"/>
        <v>Yy(x)</v>
      </c>
      <c r="L500" s="40" t="str">
        <f>VLOOKUP(C500,SOURCE!S$6:Y$10018,2,0)</f>
        <v/>
      </c>
      <c r="M500" t="str">
        <f>IF(VLOOKUP(I500,SOURCE!B:M,2,0)="/  { itemToBeCoded","To be coded","")</f>
        <v/>
      </c>
      <c r="N500" s="22"/>
      <c r="Q500" s="26" t="str">
        <f>VLOOKUP(I500,SOURCE!B:M,5,0)</f>
        <v>"Y" STD_SUB_y "(x)"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ITM_DELTAPC</v>
      </c>
      <c r="E501" s="26" t="str">
        <f>CHAR(34)&amp;VLOOKUP(C501,SOURCE!$S$3:$Z$2839,6,0)&amp;CHAR(34)</f>
        <v>"DELTA%"</v>
      </c>
      <c r="F501" s="22" t="str">
        <f>VLOOKUP(C501,SOURCE!$S$3:$AA$2839,9,0)&amp;"           {"&amp;D501&amp;",   "&amp;E501&amp;"},"</f>
        <v>//           {ITM_DELTAPC,   "DELTA%"},</v>
      </c>
      <c r="H501" t="b">
        <f>ISNA(VLOOKUP(J501,J$823:J825,1,0))</f>
        <v>1</v>
      </c>
      <c r="I501" s="27">
        <f>VLOOKUP(C501,SOURCE!S$6:Y$10018,7,0)</f>
        <v>1666</v>
      </c>
      <c r="J501" s="28" t="str">
        <f>VLOOKUP(C501,SOURCE!S$6:Y$10018,6,0)</f>
        <v>DELTA%</v>
      </c>
      <c r="K501" s="30" t="str">
        <f t="shared" si="36"/>
        <v>DELTA%</v>
      </c>
      <c r="L501" s="40" t="str">
        <f>VLOOKUP(C501,SOURCE!S$6:Y$10018,2,0)</f>
        <v>Math</v>
      </c>
      <c r="M501" t="str">
        <f>IF(VLOOKUP(I501,SOURCE!B:M,2,0)="/  { itemToBeCoded","To be coded","")</f>
        <v/>
      </c>
      <c r="N501" s="22"/>
      <c r="Q501" s="26" t="str">
        <f>VLOOKUP(I501,SOURCE!B:M,5,0)</f>
        <v>STD_DELTA "%"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</v>
      </c>
      <c r="E502" s="26" t="str">
        <f>CHAR(34)&amp;VLOOKUP(C502,SOURCE!$S$3:$Z$2839,6,0)&amp;CHAR(34)</f>
        <v>"EPSILON"</v>
      </c>
      <c r="F502" s="22" t="str">
        <f>VLOOKUP(C502,SOURCE!$S$3:$AA$2839,9,0)&amp;"           {"&amp;D502&amp;",   "&amp;E502&amp;"},"</f>
        <v>//           {ITM_SCATTFACT,   "EPSILON"},</v>
      </c>
      <c r="H502" t="b">
        <f>ISNA(VLOOKUP(J502,J$823:J826,1,0))</f>
        <v>1</v>
      </c>
      <c r="I502" s="27">
        <f>VLOOKUP(C502,SOURCE!S$6:Y$10018,7,0)</f>
        <v>1667</v>
      </c>
      <c r="J502" s="28" t="str">
        <f>VLOOKUP(C502,SOURCE!S$6:Y$10018,6,0)</f>
        <v>EPSILON</v>
      </c>
      <c r="K502" s="30" t="str">
        <f t="shared" si="36"/>
        <v>epsilon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ITM_SCATTFACTm</v>
      </c>
      <c r="E503" s="26" t="str">
        <f>CHAR(34)&amp;VLOOKUP(C503,SOURCE!$S$3:$Z$2839,6,0)&amp;CHAR(34)</f>
        <v>"EPSILONM"</v>
      </c>
      <c r="F503" s="22" t="str">
        <f>VLOOKUP(C503,SOURCE!$S$3:$AA$2839,9,0)&amp;"           {"&amp;D503&amp;",   "&amp;E503&amp;"},"</f>
        <v>//           {ITM_SCATTFACTm,   "EPSILONM"},</v>
      </c>
      <c r="H503" t="b">
        <f>ISNA(VLOOKUP(J503,J$823:J827,1,0))</f>
        <v>1</v>
      </c>
      <c r="I503" s="27">
        <f>VLOOKUP(C503,SOURCE!S$6:Y$10018,7,0)</f>
        <v>1668</v>
      </c>
      <c r="J503" s="28" t="str">
        <f>VLOOKUP(C503,SOURCE!S$6:Y$10018,6,0)</f>
        <v>EPSILONM</v>
      </c>
      <c r="K503" s="30" t="str">
        <f t="shared" si="36"/>
        <v>epsilonm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STD_SUB_m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ITM_SCATTFACTp</v>
      </c>
      <c r="E504" s="26" t="str">
        <f>CHAR(34)&amp;VLOOKUP(C504,SOURCE!$S$3:$Z$2839,6,0)&amp;CHAR(34)</f>
        <v>"EPSILONP"</v>
      </c>
      <c r="F504" s="22" t="str">
        <f>VLOOKUP(C504,SOURCE!$S$3:$AA$2839,9,0)&amp;"           {"&amp;D504&amp;",   "&amp;E504&amp;"},"</f>
        <v>//           {ITM_SCATTFACTp,   "EPSILONP"},</v>
      </c>
      <c r="H504" t="b">
        <f>ISNA(VLOOKUP(J504,J$823:J828,1,0))</f>
        <v>1</v>
      </c>
      <c r="I504" s="27">
        <f>VLOOKUP(C504,SOURCE!S$6:Y$10018,7,0)</f>
        <v>1669</v>
      </c>
      <c r="J504" s="28" t="str">
        <f>VLOOKUP(C504,SOURCE!S$6:Y$10018,6,0)</f>
        <v>EPSILONP</v>
      </c>
      <c r="K504" s="30" t="str">
        <f t="shared" si="36"/>
        <v>epsilonp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STD_epsilon STD_SUB_p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ITM_zetaX</v>
      </c>
      <c r="E505" s="26" t="str">
        <f>CHAR(34)&amp;VLOOKUP(C505,SOURCE!$S$3:$Z$2839,6,0)&amp;CHAR(34)</f>
        <v>"ZETA(X)"</v>
      </c>
      <c r="F505" s="22" t="str">
        <f>VLOOKUP(C505,SOURCE!$S$3:$AA$2839,9,0)&amp;"           {"&amp;D505&amp;",   "&amp;E505&amp;"},"</f>
        <v>//           {ITM_zetaX,   "ZETA(X)"},</v>
      </c>
      <c r="H505" t="b">
        <f>ISNA(VLOOKUP(J505,J$823:J829,1,0))</f>
        <v>1</v>
      </c>
      <c r="I505" s="27">
        <f>VLOOKUP(C505,SOURCE!S$6:Y$10018,7,0)</f>
        <v>1670</v>
      </c>
      <c r="J505" s="28" t="str">
        <f>VLOOKUP(C505,SOURCE!S$6:Y$10018,6,0)</f>
        <v>ZETA(X)</v>
      </c>
      <c r="K505" s="30" t="str">
        <f t="shared" si="36"/>
        <v>zeta(x)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STD_zeta "(x)"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ITM_PIn</v>
      </c>
      <c r="E506" s="26" t="str">
        <f>CHAR(34)&amp;VLOOKUP(C506,SOURCE!$S$3:$Z$2839,6,0)&amp;CHAR(34)</f>
        <v>"PIN"</v>
      </c>
      <c r="F506" s="22" t="str">
        <f>VLOOKUP(C506,SOURCE!$S$3:$AA$2839,9,0)&amp;"           {"&amp;D506&amp;",   "&amp;E506&amp;"},"</f>
        <v>//           {ITM_PIn,   "PIN"},</v>
      </c>
      <c r="H506" t="b">
        <f>ISNA(VLOOKUP(J506,J$823:J830,1,0))</f>
        <v>1</v>
      </c>
      <c r="I506" s="27">
        <f>VLOOKUP(C506,SOURCE!S$6:Y$10018,7,0)</f>
        <v>1671</v>
      </c>
      <c r="J506" s="28" t="str">
        <f>VLOOKUP(C506,SOURCE!S$6:Y$10018,6,0)</f>
        <v>PIN</v>
      </c>
      <c r="K506" s="30" t="str">
        <f t="shared" si="36"/>
        <v>PIn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STD_PI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ITM_SIGMAn</v>
      </c>
      <c r="E507" s="26" t="str">
        <f>CHAR(34)&amp;VLOOKUP(C507,SOURCE!$S$3:$Z$2839,6,0)&amp;CHAR(34)</f>
        <v>"SUMN"</v>
      </c>
      <c r="F507" s="22" t="str">
        <f>VLOOKUP(C507,SOURCE!$S$3:$AA$2839,9,0)&amp;"           {"&amp;D507&amp;",   "&amp;E507&amp;"},"</f>
        <v>//           {ITM_SIGMAn,   "SUMN"},</v>
      </c>
      <c r="H507" t="b">
        <f>ISNA(VLOOKUP(J507,J$823:J831,1,0))</f>
        <v>1</v>
      </c>
      <c r="I507" s="27">
        <f>VLOOKUP(C507,SOURCE!S$6:Y$10018,7,0)</f>
        <v>1672</v>
      </c>
      <c r="J507" s="28" t="str">
        <f>VLOOKUP(C507,SOURCE!S$6:Y$10018,6,0)</f>
        <v>SUMN</v>
      </c>
      <c r="K507" s="30" t="str">
        <f t="shared" si="36"/>
        <v>SUMn</v>
      </c>
      <c r="L507" s="40">
        <f>VLOOKUP(C507,SOURCE!S$6:Y$10018,2,0)</f>
        <v>0</v>
      </c>
      <c r="M507" t="str">
        <f>IF(VLOOKUP(I507,SOURCE!B:M,2,0)="/  { itemToBeCoded","To be coded","")</f>
        <v>To be coded</v>
      </c>
      <c r="N507" s="22"/>
      <c r="Q507" s="26" t="str">
        <f>VLOOKUP(I507,SOURCE!B:M,5,0)</f>
        <v>STD_SIGMA STD_SUB_n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</v>
      </c>
      <c r="E508" s="26" t="str">
        <f>CHAR(34)&amp;VLOOKUP(C508,SOURCE!$S$3:$Z$2839,6,0)&amp;CHAR(34)</f>
        <v>"SUM"</v>
      </c>
      <c r="F508" s="22" t="str">
        <f>VLOOKUP(C508,SOURCE!$S$3:$AA$2839,9,0)&amp;"           {"&amp;D508&amp;",   "&amp;E508&amp;"},"</f>
        <v>//           {ITM_STDDEV,   "SUM"},</v>
      </c>
      <c r="H508" t="b">
        <f>ISNA(VLOOKUP(J508,J$823:J832,1,0))</f>
        <v>1</v>
      </c>
      <c r="I508" s="27">
        <f>VLOOKUP(C508,SOURCE!S$6:Y$10018,7,0)</f>
        <v>1673</v>
      </c>
      <c r="J508" s="28" t="str">
        <f>VLOOKUP(C508,SOURCE!S$6:Y$10018,6,0)</f>
        <v>SUM</v>
      </c>
      <c r="K508" s="30" t="str">
        <f t="shared" si="36"/>
        <v>sigma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ITM_STDDEVPOP</v>
      </c>
      <c r="E509" s="26" t="str">
        <f>CHAR(34)&amp;VLOOKUP(C509,SOURCE!$S$3:$Z$2839,6,0)&amp;CHAR(34)</f>
        <v>"SUMW"</v>
      </c>
      <c r="F509" s="22" t="str">
        <f>VLOOKUP(C509,SOURCE!$S$3:$AA$2839,9,0)&amp;"           {"&amp;D509&amp;",   "&amp;E509&amp;"},"</f>
        <v>//           {ITM_STDDEVPOP,   "SUMW"},</v>
      </c>
      <c r="H509" t="b">
        <f>ISNA(VLOOKUP(J509,J$823:J833,1,0))</f>
        <v>1</v>
      </c>
      <c r="I509" s="27">
        <f>VLOOKUP(C509,SOURCE!S$6:Y$10018,7,0)</f>
        <v>1674</v>
      </c>
      <c r="J509" s="28" t="str">
        <f>VLOOKUP(C509,SOURCE!S$6:Y$10018,6,0)</f>
        <v>SUMW</v>
      </c>
      <c r="K509" s="30" t="str">
        <f t="shared" si="36"/>
        <v>sigmaw</v>
      </c>
      <c r="L509" s="40">
        <f>VLOOKUP(C509,SOURCE!S$6:Y$10018,2,0)</f>
        <v>0</v>
      </c>
      <c r="M509" t="str">
        <f>IF(VLOOKUP(I509,SOURCE!B:M,2,0)="/  { itemToBeCoded","To be coded","")</f>
        <v/>
      </c>
      <c r="N509" s="22"/>
      <c r="Q509" s="26" t="str">
        <f>VLOOKUP(I509,SOURCE!B:M,5,0)</f>
        <v>STD_sigma STD_SUB_w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ITM_RANI</v>
      </c>
      <c r="E510" s="26" t="str">
        <f>CHAR(34)&amp;VLOOKUP(C510,SOURCE!$S$3:$Z$2839,6,0)&amp;CHAR(34)</f>
        <v>"RANI#"</v>
      </c>
      <c r="F510" s="22" t="str">
        <f>VLOOKUP(C510,SOURCE!$S$3:$AA$2839,9,0)&amp;"           {"&amp;D510&amp;",   "&amp;E510&amp;"},"</f>
        <v>//           {ITM_RANI,   "RANI#"},</v>
      </c>
      <c r="H510" t="b">
        <f>ISNA(VLOOKUP(J510,J$823:J834,1,0))</f>
        <v>1</v>
      </c>
      <c r="I510" s="27">
        <f>VLOOKUP(C510,SOURCE!S$6:Y$10018,7,0)</f>
        <v>1675</v>
      </c>
      <c r="J510" s="28" t="str">
        <f>VLOOKUP(C510,SOURCE!S$6:Y$10018,6,0)</f>
        <v>RANI#</v>
      </c>
      <c r="K510" s="30" t="str">
        <f t="shared" si="36"/>
        <v>RANI#</v>
      </c>
      <c r="L510" s="40" t="str">
        <f>VLOOKUP(C510,SOURCE!S$6:Y$10018,2,0)</f>
        <v>Math</v>
      </c>
      <c r="M510" t="str">
        <f>IF(VLOOKUP(I510,SOURCE!B:M,2,0)="/  { itemToBeCoded","To be coded","")</f>
        <v/>
      </c>
      <c r="N510" s="22"/>
      <c r="Q510" s="26" t="str">
        <f>VLOOKUP(I510,SOURCE!B:M,5,0)</f>
        <v>"RANI#"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ITM_PRINTERX</v>
      </c>
      <c r="E511" s="26" t="str">
        <f>CHAR(34)&amp;VLOOKUP(C511,SOURCE!$S$3:$Z$2839,6,0)&amp;CHAR(34)</f>
        <v>"PRINTERX"</v>
      </c>
      <c r="F511" s="22" t="str">
        <f>VLOOKUP(C511,SOURCE!$S$3:$AA$2839,9,0)&amp;"           {"&amp;D511&amp;",   "&amp;E511&amp;"},"</f>
        <v>//           {ITM_PRINTERX,   "PRINTERX"},</v>
      </c>
      <c r="H511" t="b">
        <f>ISNA(VLOOKUP(J511,J$823:J835,1,0))</f>
        <v>1</v>
      </c>
      <c r="I511" s="27">
        <f>VLOOKUP(C511,SOURCE!S$6:Y$10018,7,0)</f>
        <v>1676</v>
      </c>
      <c r="J511" s="28" t="str">
        <f>VLOOKUP(C511,SOURCE!S$6:Y$10018,6,0)</f>
        <v>PRINTERX</v>
      </c>
      <c r="K511" s="30" t="str">
        <f t="shared" si="36"/>
        <v>PRINTERx</v>
      </c>
      <c r="L511" s="40" t="str">
        <f>VLOOKUP(C511,SOURCE!S$6:Y$10018,2,0)</f>
        <v/>
      </c>
      <c r="M511" t="str">
        <f>IF(VLOOKUP(I511,SOURCE!B:M,2,0)="/  { itemToBeCoded","To be coded","")</f>
        <v>To be coded</v>
      </c>
      <c r="N511" s="22"/>
      <c r="Q511" s="26" t="str">
        <f>VLOOKUP(I511,SOURCE!B:M,5,0)</f>
        <v>STD_PRINTER "x"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ITM_RANGE</v>
      </c>
      <c r="E512" s="26" t="str">
        <f>CHAR(34)&amp;VLOOKUP(C512,SOURCE!$S$3:$Z$2839,6,0)&amp;CHAR(34)</f>
        <v>"RANGE"</v>
      </c>
      <c r="F512" s="22" t="str">
        <f>VLOOKUP(C512,SOURCE!$S$3:$AA$2839,9,0)&amp;"           {"&amp;D512&amp;",   "&amp;E512&amp;"},"</f>
        <v>//           {ITM_RANGE,   "RANGE"},</v>
      </c>
      <c r="H512" t="b">
        <f>ISNA(VLOOKUP(J512,J$823:J836,1,0))</f>
        <v>1</v>
      </c>
      <c r="I512" s="27">
        <f>VLOOKUP(C512,SOURCE!S$6:Y$10018,7,0)</f>
        <v>1677</v>
      </c>
      <c r="J512" s="28" t="str">
        <f>VLOOKUP(C512,SOURCE!S$6:Y$10018,6,0)</f>
        <v>RANGE</v>
      </c>
      <c r="K512" s="30" t="str">
        <f t="shared" si="36"/>
        <v>RANGE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ITM_GETRANGE</v>
      </c>
      <c r="E513" s="26" t="str">
        <f>CHAR(34)&amp;VLOOKUP(C513,SOURCE!$S$3:$Z$2839,6,0)&amp;CHAR(34)</f>
        <v>"RANGE?"</v>
      </c>
      <c r="F513" s="22" t="str">
        <f>VLOOKUP(C513,SOURCE!$S$3:$AA$2839,9,0)&amp;"           {"&amp;D513&amp;",   "&amp;E513&amp;"},"</f>
        <v>//           {ITM_GETRANGE,   "RANGE?"},</v>
      </c>
      <c r="H513" t="b">
        <f>ISNA(VLOOKUP(J513,J$823:J837,1,0))</f>
        <v>1</v>
      </c>
      <c r="I513" s="27">
        <f>VLOOKUP(C513,SOURCE!S$6:Y$10018,7,0)</f>
        <v>1678</v>
      </c>
      <c r="J513" s="28" t="str">
        <f>VLOOKUP(C513,SOURCE!S$6:Y$10018,6,0)</f>
        <v>RANGE?</v>
      </c>
      <c r="K513" s="30" t="str">
        <f t="shared" si="36"/>
        <v>RANGE?</v>
      </c>
      <c r="L513" s="40" t="str">
        <f>VLOOKUP(C513,SOURCE!S$6:Y$10018,2,0)</f>
        <v>CONF</v>
      </c>
      <c r="M513" t="str">
        <f>IF(VLOOKUP(I513,SOURCE!B:M,2,0)="/  { itemToBeCoded","To be coded","")</f>
        <v/>
      </c>
      <c r="N513" s="22"/>
      <c r="Q513" s="26" t="str">
        <f>VLOOKUP(I513,SOURCE!B:M,5,0)</f>
        <v>"RANGE?"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ITM_M1X</v>
      </c>
      <c r="E514" s="26" t="str">
        <f>CHAR(34)&amp;VLOOKUP(C514,SOURCE!$S$3:$Z$2839,6,0)&amp;CHAR(34)</f>
        <v>"(-1)^X"</v>
      </c>
      <c r="F514" s="22" t="str">
        <f>VLOOKUP(C514,SOURCE!$S$3:$AA$2839,9,0)&amp;"           {"&amp;D514&amp;",   "&amp;E514&amp;"},"</f>
        <v xml:space="preserve">           {ITM_M1X,   "(-1)^X"},</v>
      </c>
      <c r="H514" t="b">
        <f>ISNA(VLOOKUP(J514,J$823:J838,1,0))</f>
        <v>1</v>
      </c>
      <c r="I514" s="27">
        <f>VLOOKUP(C514,SOURCE!S$6:Y$10018,7,0)</f>
        <v>1679</v>
      </c>
      <c r="J514" s="28" t="str">
        <f>VLOOKUP(C514,SOURCE!S$6:Y$10018,6,0)</f>
        <v>(-1)^X</v>
      </c>
      <c r="K514" s="30" t="str">
        <f t="shared" si="36"/>
        <v>(-1)^x</v>
      </c>
      <c r="L514" s="40" t="str">
        <f>VLOOKUP(C514,SOURCE!S$6:Y$10018,2,0)</f>
        <v>Math</v>
      </c>
      <c r="M514" t="str">
        <f>IF(VLOOKUP(I514,SOURCE!B:M,2,0)="/  { itemToBeCoded","To be coded","")</f>
        <v/>
      </c>
      <c r="N514" s="22"/>
      <c r="Q514" s="26" t="str">
        <f>VLOOKUP(I514,SOURCE!B:M,5,0)</f>
        <v>"(-1)" STD_SUP_x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ITM_XMOD</v>
      </c>
      <c r="E515" s="26" t="str">
        <f>CHAR(34)&amp;VLOOKUP(C515,SOURCE!$S$3:$Z$2839,6,0)&amp;CHAR(34)</f>
        <v>"CROSSMOD"</v>
      </c>
      <c r="F515" s="22" t="str">
        <f>VLOOKUP(C515,SOURCE!$S$3:$AA$2839,9,0)&amp;"           {"&amp;D515&amp;",   "&amp;E515&amp;"},"</f>
        <v>//           {ITM_XMOD,   "CROSSMOD"},</v>
      </c>
      <c r="H515" t="b">
        <f>ISNA(VLOOKUP(J515,J$823:J839,1,0))</f>
        <v>1</v>
      </c>
      <c r="I515" s="27">
        <f>VLOOKUP(C515,SOURCE!S$6:Y$10018,7,0)</f>
        <v>1680</v>
      </c>
      <c r="J515" s="28" t="str">
        <f>VLOOKUP(C515,SOURCE!S$6:Y$10018,6,0)</f>
        <v>CROSSMOD</v>
      </c>
      <c r="K515" s="30" t="str">
        <f t="shared" si="36"/>
        <v>CROSSMOD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STD_CROSS "MOD"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ITM_toDATE</v>
      </c>
      <c r="E516" s="26" t="str">
        <f>CHAR(34)&amp;VLOOKUP(C516,SOURCE!$S$3:$Z$2839,6,0)&amp;CHAR(34)</f>
        <v>"&gt;DATE"</v>
      </c>
      <c r="F516" s="22" t="str">
        <f>VLOOKUP(C516,SOURCE!$S$3:$AA$2839,9,0)&amp;"           {"&amp;D516&amp;",   "&amp;E516&amp;"},"</f>
        <v>//           {ITM_toDATE,   "&gt;DATE"},</v>
      </c>
      <c r="H516" t="b">
        <f>ISNA(VLOOKUP(J516,J$823:J840,1,0))</f>
        <v>1</v>
      </c>
      <c r="I516" s="27">
        <f>VLOOKUP(C516,SOURCE!S$6:Y$10018,7,0)</f>
        <v>1681</v>
      </c>
      <c r="J516" s="28" t="str">
        <f>VLOOKUP(C516,SOURCE!S$6:Y$10018,6,0)</f>
        <v>&gt;DATE</v>
      </c>
      <c r="K516" s="30" t="str">
        <f t="shared" si="36"/>
        <v>&gt;DATE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STD_RIGHT_ARROW "DATE"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ITM_sn</v>
      </c>
      <c r="E517" s="26" t="str">
        <f>CHAR(34)&amp;VLOOKUP(C517,SOURCE!$S$3:$Z$2839,6,0)&amp;CHAR(34)</f>
        <v>"SN(U,M)"</v>
      </c>
      <c r="F517" s="22" t="str">
        <f>VLOOKUP(C517,SOURCE!$S$3:$AA$2839,9,0)&amp;"           {"&amp;D517&amp;",   "&amp;E517&amp;"},"</f>
        <v>//           {ITM_sn,   "SN(U,M)"},</v>
      </c>
      <c r="H517" t="b">
        <f>ISNA(VLOOKUP(J517,J$823:J841,1,0))</f>
        <v>1</v>
      </c>
      <c r="I517" s="27">
        <f>VLOOKUP(C517,SOURCE!S$6:Y$10018,7,0)</f>
        <v>1682</v>
      </c>
      <c r="J517" s="28" t="str">
        <f>VLOOKUP(C517,SOURCE!S$6:Y$10018,6,0)</f>
        <v>SN(U,M)</v>
      </c>
      <c r="K517" s="30" t="str">
        <f t="shared" si="36"/>
        <v>sn(u,m)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"sn(u,m)"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ITM_cn</v>
      </c>
      <c r="E518" s="26" t="str">
        <f>CHAR(34)&amp;VLOOKUP(C518,SOURCE!$S$3:$Z$2839,6,0)&amp;CHAR(34)</f>
        <v>"CN(U,M)"</v>
      </c>
      <c r="F518" s="22" t="str">
        <f>VLOOKUP(C518,SOURCE!$S$3:$AA$2839,9,0)&amp;"           {"&amp;D518&amp;",   "&amp;E518&amp;"},"</f>
        <v>//           {ITM_cn,   "CN(U,M)"},</v>
      </c>
      <c r="H518" t="b">
        <f>ISNA(VLOOKUP(J518,J$823:J842,1,0))</f>
        <v>1</v>
      </c>
      <c r="I518" s="27">
        <f>VLOOKUP(C518,SOURCE!S$6:Y$10018,7,0)</f>
        <v>1683</v>
      </c>
      <c r="J518" s="28" t="str">
        <f>VLOOKUP(C518,SOURCE!S$6:Y$10018,6,0)</f>
        <v>CN(U,M)</v>
      </c>
      <c r="K518" s="30" t="str">
        <f t="shared" si="36"/>
        <v>cn(u,m)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"cn(u,m)"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ITM_dn</v>
      </c>
      <c r="E519" s="26" t="str">
        <f>CHAR(34)&amp;VLOOKUP(C519,SOURCE!$S$3:$Z$2839,6,0)&amp;CHAR(34)</f>
        <v>"DN(U,M)"</v>
      </c>
      <c r="F519" s="22" t="str">
        <f>VLOOKUP(C519,SOURCE!$S$3:$AA$2839,9,0)&amp;"           {"&amp;D519&amp;",   "&amp;E519&amp;"},"</f>
        <v>//           {ITM_dn,   "DN(U,M)"},</v>
      </c>
      <c r="H519" t="b">
        <f>ISNA(VLOOKUP(J519,J$823:J843,1,0))</f>
        <v>1</v>
      </c>
      <c r="I519" s="27">
        <f>VLOOKUP(C519,SOURCE!S$6:Y$10018,7,0)</f>
        <v>1684</v>
      </c>
      <c r="J519" s="28" t="str">
        <f>VLOOKUP(C519,SOURCE!S$6:Y$10018,6,0)</f>
        <v>DN(U,M)</v>
      </c>
      <c r="K519" s="30" t="str">
        <f t="shared" si="36"/>
        <v>dn(u,m)</v>
      </c>
      <c r="L519" s="40" t="str">
        <f>VLOOKUP(C519,SOURCE!S$6:Y$10018,2,0)</f>
        <v/>
      </c>
      <c r="M519" t="str">
        <f>IF(VLOOKUP(I519,SOURCE!B:M,2,0)="/  { itemToBeCoded","To be coded","")</f>
        <v/>
      </c>
      <c r="N519" s="22"/>
      <c r="Q519" s="26" t="str">
        <f>VLOOKUP(I519,SOURCE!B:M,5,0)</f>
        <v>"dn(u,m)"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ITM_toHR</v>
      </c>
      <c r="E520" s="26" t="str">
        <f>CHAR(34)&amp;VLOOKUP(C520,SOURCE!$S$3:$Z$2839,6,0)&amp;CHAR(34)</f>
        <v>"&gt;HR"</v>
      </c>
      <c r="F520" s="22" t="str">
        <f>VLOOKUP(C520,SOURCE!$S$3:$AA$2839,9,0)&amp;"           {"&amp;D520&amp;",   "&amp;E520&amp;"},"</f>
        <v>//           {ITM_toHR,   "&gt;HR"},</v>
      </c>
      <c r="H520" t="b">
        <f>ISNA(VLOOKUP(J520,J$823:J844,1,0))</f>
        <v>1</v>
      </c>
      <c r="I520" s="27">
        <f>VLOOKUP(C520,SOURCE!S$6:Y$10018,7,0)</f>
        <v>1685</v>
      </c>
      <c r="J520" s="28" t="str">
        <f>VLOOKUP(C520,SOURCE!S$6:Y$10018,6,0)</f>
        <v>&gt;HR</v>
      </c>
      <c r="K520" s="30" t="str">
        <f t="shared" si="36"/>
        <v>.d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".d"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ITM_toHMS</v>
      </c>
      <c r="E521" s="26" t="str">
        <f>CHAR(34)&amp;VLOOKUP(C521,SOURCE!$S$3:$Z$2839,6,0)&amp;CHAR(34)</f>
        <v>"&gt;H.MS"</v>
      </c>
      <c r="F521" s="22" t="str">
        <f>VLOOKUP(C521,SOURCE!$S$3:$AA$2839,9,0)&amp;"           {"&amp;D521&amp;",   "&amp;E521&amp;"},"</f>
        <v>//           {ITM_toHMS,   "&gt;H.MS"},</v>
      </c>
      <c r="H521" t="b">
        <f>ISNA(VLOOKUP(J521,J$823:J845,1,0))</f>
        <v>1</v>
      </c>
      <c r="I521" s="27">
        <f>VLOOKUP(C521,SOURCE!S$6:Y$10018,7,0)</f>
        <v>1686</v>
      </c>
      <c r="J521" s="28" t="str">
        <f>VLOOKUP(C521,SOURCE!S$6:Y$10018,6,0)</f>
        <v>&gt;H.MS</v>
      </c>
      <c r="K521" s="30" t="str">
        <f t="shared" si="36"/>
        <v>&gt;h.ms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STD_RIGHT_ARROW "h.ms"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ITM_toINT</v>
      </c>
      <c r="E522" s="26" t="str">
        <f>CHAR(34)&amp;VLOOKUP(C522,SOURCE!$S$3:$Z$2839,6,0)&amp;CHAR(34)</f>
        <v>"&gt;INT"</v>
      </c>
      <c r="F522" s="22" t="str">
        <f>VLOOKUP(C522,SOURCE!$S$3:$AA$2839,9,0)&amp;"           {"&amp;D522&amp;",   "&amp;E522&amp;"},"</f>
        <v>//           {ITM_toINT,   "&gt;INT"},</v>
      </c>
      <c r="H522" t="b">
        <f>ISNA(VLOOKUP(J522,J$823:J846,1,0))</f>
        <v>1</v>
      </c>
      <c r="I522" s="27">
        <f>VLOOKUP(C522,SOURCE!S$6:Y$10018,7,0)</f>
        <v>1687</v>
      </c>
      <c r="J522" s="28" t="str">
        <f>VLOOKUP(C522,SOURCE!S$6:Y$10018,6,0)</f>
        <v>&gt;INT</v>
      </c>
      <c r="K522" s="30" t="str">
        <f t="shared" si="36"/>
        <v>#</v>
      </c>
      <c r="L522" s="40" t="str">
        <f>VLOOKUP(C522,SOURCE!S$6:Y$10018,2,0)</f>
        <v>Trig</v>
      </c>
      <c r="M522" t="str">
        <f>IF(VLOOKUP(I522,SOURCE!B:M,2,0)="/  { itemToBeCoded","To be coded","")</f>
        <v/>
      </c>
      <c r="N522" s="22"/>
      <c r="Q522" s="26" t="str">
        <f>VLOOKUP(I522,SOURCE!B:M,5,0)</f>
        <v>"#"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ITM_MPItoR</v>
      </c>
      <c r="E523" s="26" t="str">
        <f>CHAR(34)&amp;VLOOKUP(C523,SOURCE!$S$3:$Z$2839,6,0)&amp;CHAR(34)</f>
        <v>"MPI&gt;R"</v>
      </c>
      <c r="F523" s="22" t="str">
        <f>VLOOKUP(C523,SOURCE!$S$3:$AA$2839,9,0)&amp;"           {"&amp;D523&amp;",   "&amp;E523&amp;"},"</f>
        <v>//           {ITM_MPItoR,   "MPI&gt;R"},</v>
      </c>
      <c r="H523" t="b">
        <f>ISNA(VLOOKUP(J523,J$823:J847,1,0))</f>
        <v>1</v>
      </c>
      <c r="I523" s="27">
        <f>VLOOKUP(C523,SOURCE!S$6:Y$10018,7,0)</f>
        <v>1689</v>
      </c>
      <c r="J523" s="28" t="str">
        <f>VLOOKUP(C523,SOURCE!S$6:Y$10018,6,0)</f>
        <v>MPI&gt;R</v>
      </c>
      <c r="K523" s="30" t="str">
        <f t="shared" si="36"/>
        <v>Mpi&gt;R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"M" STD_pi STD_RIGHT_ARROW "R"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ITM_RtoMPI</v>
      </c>
      <c r="E524" s="26" t="str">
        <f>CHAR(34)&amp;VLOOKUP(C524,SOURCE!$S$3:$Z$2839,6,0)&amp;CHAR(34)</f>
        <v>"R&gt;MPI"</v>
      </c>
      <c r="F524" s="22" t="str">
        <f>VLOOKUP(C524,SOURCE!$S$3:$AA$2839,9,0)&amp;"           {"&amp;D524&amp;",   "&amp;E524&amp;"},"</f>
        <v>//           {ITM_RtoMPI,   "R&gt;MPI"},</v>
      </c>
      <c r="H524" t="b">
        <f>ISNA(VLOOKUP(J524,J$823:J848,1,0))</f>
        <v>1</v>
      </c>
      <c r="I524" s="27">
        <f>VLOOKUP(C524,SOURCE!S$6:Y$10018,7,0)</f>
        <v>1690</v>
      </c>
      <c r="J524" s="28" t="str">
        <f>VLOOKUP(C524,SOURCE!S$6:Y$10018,6,0)</f>
        <v>R&gt;MPI</v>
      </c>
      <c r="K524" s="30" t="str">
        <f t="shared" si="36"/>
        <v>R&gt;Mpi</v>
      </c>
      <c r="L524" s="40" t="str">
        <f>VLOOKUP(C524,SOURCE!S$6:Y$10018,2,0)</f>
        <v/>
      </c>
      <c r="M524" t="str">
        <f>IF(VLOOKUP(I524,SOURCE!B:M,2,0)="/  { itemToBeCoded","To be coded","")</f>
        <v/>
      </c>
      <c r="N524" s="22"/>
      <c r="Q524" s="26" t="str">
        <f>VLOOKUP(I524,SOURCE!B:M,5,0)</f>
        <v>"R" STD_RIGHT_ARROW "M" STD_pi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ITM_toREAL</v>
      </c>
      <c r="E525" s="26" t="str">
        <f>CHAR(34)&amp;VLOOKUP(C525,SOURCE!$S$3:$Z$2839,6,0)&amp;CHAR(34)</f>
        <v>"&gt;REAL"</v>
      </c>
      <c r="F525" s="22" t="str">
        <f>VLOOKUP(C525,SOURCE!$S$3:$AA$2839,9,0)&amp;"           {"&amp;D525&amp;",   "&amp;E525&amp;"},"</f>
        <v xml:space="preserve">           {ITM_toREAL,   "&gt;REAL"},</v>
      </c>
      <c r="H525" t="b">
        <f>ISNA(VLOOKUP(J525,J$823:J849,1,0))</f>
        <v>1</v>
      </c>
      <c r="I525" s="27">
        <f>VLOOKUP(C525,SOURCE!S$6:Y$10018,7,0)</f>
        <v>1691</v>
      </c>
      <c r="J525" s="28" t="str">
        <f>VLOOKUP(C525,SOURCE!S$6:Y$10018,6,0)</f>
        <v>&gt;REAL</v>
      </c>
      <c r="K525" s="30" t="str">
        <f t="shared" si="36"/>
        <v>.d</v>
      </c>
      <c r="L525" s="40" t="str">
        <f>VLOOKUP(C525,SOURCE!S$6:Y$10018,2,0)</f>
        <v>STACK</v>
      </c>
      <c r="M525" t="str">
        <f>IF(VLOOKUP(I525,SOURCE!B:M,2,0)="/  { itemToBeCoded","To be coded","")</f>
        <v/>
      </c>
      <c r="N525" s="22"/>
      <c r="Q525" s="26" t="str">
        <f>VLOOKUP(I525,SOURCE!B:M,5,0)</f>
        <v>".d"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ITM_DtoDMS</v>
      </c>
      <c r="E526" s="26" t="str">
        <f>CHAR(34)&amp;VLOOKUP(C526,SOURCE!$S$3:$Z$2839,6,0)&amp;CHAR(34)</f>
        <v>"D&gt;D.MS"</v>
      </c>
      <c r="F526" s="22" t="str">
        <f>VLOOKUP(C526,SOURCE!$S$3:$AA$2839,9,0)&amp;"           {"&amp;D526&amp;",   "&amp;E526&amp;"},"</f>
        <v>//           {ITM_DtoDMS,   "D&gt;D.MS"},</v>
      </c>
      <c r="H526" t="b">
        <f>ISNA(VLOOKUP(J526,J$823:J850,1,0))</f>
        <v>1</v>
      </c>
      <c r="I526" s="27">
        <f>VLOOKUP(C526,SOURCE!S$6:Y$10018,7,0)</f>
        <v>1693</v>
      </c>
      <c r="J526" s="28" t="str">
        <f>VLOOKUP(C526,SOURCE!S$6:Y$10018,6,0)</f>
        <v>D&gt;D.MS</v>
      </c>
      <c r="K526" s="30" t="str">
        <f t="shared" si="36"/>
        <v>D&gt;D.MS</v>
      </c>
      <c r="L526" s="40" t="str">
        <f>VLOOKUP(C526,SOURCE!S$6:Y$10018,2,0)</f>
        <v>Trig</v>
      </c>
      <c r="M526" t="str">
        <f>IF(VLOOKUP(I526,SOURCE!B:M,2,0)="/  { itemToBeCoded","To be coded","")</f>
        <v/>
      </c>
      <c r="N526" s="22"/>
      <c r="Q526" s="26" t="str">
        <f>VLOOKUP(I526,SOURCE!B:M,5,0)</f>
        <v>"D" STD_RIGHT_ARROW "D.MS"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ITM_SHUFFLE</v>
      </c>
      <c r="E527" s="26" t="str">
        <f>CHAR(34)&amp;VLOOKUP(C527,SOURCE!$S$3:$Z$2839,6,0)&amp;CHAR(34)</f>
        <v>"&lt;&gt;"</v>
      </c>
      <c r="F527" s="22" t="str">
        <f>VLOOKUP(C527,SOURCE!$S$3:$AA$2839,9,0)&amp;"           {"&amp;D527&amp;",   "&amp;E527&amp;"},"</f>
        <v>//           {ITM_SHUFFLE,   "&lt;&gt;"},</v>
      </c>
      <c r="H527" t="b">
        <f>ISNA(VLOOKUP(J527,J$823:J851,1,0))</f>
        <v>1</v>
      </c>
      <c r="I527" s="27">
        <f>VLOOKUP(C527,SOURCE!S$6:Y$10018,7,0)</f>
        <v>1694</v>
      </c>
      <c r="J527" s="28" t="str">
        <f>VLOOKUP(C527,SOURCE!S$6:Y$10018,6,0)</f>
        <v>&lt;&gt;</v>
      </c>
      <c r="K527" s="30" t="str">
        <f t="shared" si="36"/>
        <v>&lt;&gt;</v>
      </c>
      <c r="L527" s="40">
        <f>VLOOKUP(C527,SOURCE!S$6:Y$10018,2,0)</f>
        <v>0</v>
      </c>
      <c r="M527" t="str">
        <f>IF(VLOOKUP(I527,SOURCE!B:M,2,0)="/  { itemToBeCoded","To be coded","")</f>
        <v/>
      </c>
      <c r="N527" s="22"/>
      <c r="Q527" s="26" t="str">
        <f>VLOOKUP(I527,SOURCE!B:M,5,0)</f>
        <v>STD_LEFT_RIGHT_ARROWS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</v>
      </c>
      <c r="E528" s="26" t="str">
        <f>CHAR(34)&amp;VLOOKUP(C528,SOURCE!$S$3:$Z$2839,6,0)&amp;CHAR(34)</f>
        <v>"%"</v>
      </c>
      <c r="F528" s="22" t="str">
        <f>VLOOKUP(C528,SOURCE!$S$3:$AA$2839,9,0)&amp;"           {"&amp;D528&amp;",   "&amp;E528&amp;"},"</f>
        <v>//           {ITM_PC,   "%"},</v>
      </c>
      <c r="H528" t="b">
        <f>ISNA(VLOOKUP(J528,J$823:J852,1,0))</f>
        <v>1</v>
      </c>
      <c r="I528" s="27">
        <f>VLOOKUP(C528,SOURCE!S$6:Y$10018,7,0)</f>
        <v>1695</v>
      </c>
      <c r="J528" s="28" t="str">
        <f>VLOOKUP(C528,SOURCE!S$6:Y$10018,6,0)</f>
        <v>%</v>
      </c>
      <c r="K528" s="30" t="str">
        <f t="shared" si="36"/>
        <v>%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ITM_PCMRR</v>
      </c>
      <c r="E529" s="26" t="str">
        <f>CHAR(34)&amp;VLOOKUP(C529,SOURCE!$S$3:$Z$2839,6,0)&amp;CHAR(34)</f>
        <v>"%MRR"</v>
      </c>
      <c r="F529" s="22" t="str">
        <f>VLOOKUP(C529,SOURCE!$S$3:$AA$2839,9,0)&amp;"           {"&amp;D529&amp;",   "&amp;E529&amp;"},"</f>
        <v>//           {ITM_PCMRR,   "%MRR"},</v>
      </c>
      <c r="H529" t="b">
        <f>ISNA(VLOOKUP(J529,J$823:J853,1,0))</f>
        <v>1</v>
      </c>
      <c r="I529" s="27">
        <f>VLOOKUP(C529,SOURCE!S$6:Y$10018,7,0)</f>
        <v>1696</v>
      </c>
      <c r="J529" s="28" t="str">
        <f>VLOOKUP(C529,SOURCE!S$6:Y$10018,6,0)</f>
        <v>%MRR</v>
      </c>
      <c r="K529" s="30" t="str">
        <f t="shared" si="36"/>
        <v>%MRR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"%MRR"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ITM_PCT</v>
      </c>
      <c r="E530" s="26" t="str">
        <f>CHAR(34)&amp;VLOOKUP(C530,SOURCE!$S$3:$Z$2839,6,0)&amp;CHAR(34)</f>
        <v>"%T"</v>
      </c>
      <c r="F530" s="22" t="str">
        <f>VLOOKUP(C530,SOURCE!$S$3:$AA$2839,9,0)&amp;"           {"&amp;D530&amp;",   "&amp;E530&amp;"},"</f>
        <v>//           {ITM_PCT,   "%T"},</v>
      </c>
      <c r="H530" t="b">
        <f>ISNA(VLOOKUP(J530,J$823:J854,1,0))</f>
        <v>1</v>
      </c>
      <c r="I530" s="27">
        <f>VLOOKUP(C530,SOURCE!S$6:Y$10018,7,0)</f>
        <v>1697</v>
      </c>
      <c r="J530" s="28" t="str">
        <f>VLOOKUP(C530,SOURCE!S$6:Y$10018,6,0)</f>
        <v>%T</v>
      </c>
      <c r="K530" s="30" t="str">
        <f t="shared" si="36"/>
        <v>%T</v>
      </c>
      <c r="L530" s="40" t="str">
        <f>VLOOKUP(C530,SOURCE!S$6:Y$10018,2,0)</f>
        <v>FIN</v>
      </c>
      <c r="M530" t="str">
        <f>IF(VLOOKUP(I530,SOURCE!B:M,2,0)="/  { itemToBeCoded","To be coded","")</f>
        <v/>
      </c>
      <c r="N530" s="22"/>
      <c r="Q530" s="26" t="str">
        <f>VLOOKUP(I530,SOURCE!B:M,5,0)</f>
        <v>"%T"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ITM_PCSIGMA</v>
      </c>
      <c r="E531" s="26" t="str">
        <f>CHAR(34)&amp;VLOOKUP(C531,SOURCE!$S$3:$Z$2839,6,0)&amp;CHAR(34)</f>
        <v>"%SUM"</v>
      </c>
      <c r="F531" s="22" t="str">
        <f>VLOOKUP(C531,SOURCE!$S$3:$AA$2839,9,0)&amp;"           {"&amp;D531&amp;",   "&amp;E531&amp;"},"</f>
        <v>//           {ITM_PCSIGMA,   "%SUM"},</v>
      </c>
      <c r="H531" t="b">
        <f>ISNA(VLOOKUP(J531,J$823:J855,1,0))</f>
        <v>1</v>
      </c>
      <c r="I531" s="27">
        <f>VLOOKUP(C531,SOURCE!S$6:Y$10018,7,0)</f>
        <v>1698</v>
      </c>
      <c r="J531" s="28" t="str">
        <f>VLOOKUP(C531,SOURCE!S$6:Y$10018,6,0)</f>
        <v>%SUM</v>
      </c>
      <c r="K531" s="30" t="str">
        <f t="shared" si="36"/>
        <v>%SUM</v>
      </c>
      <c r="L531" s="40" t="str">
        <f>VLOOKUP(C531,SOURCE!S$6:Y$10018,2,0)</f>
        <v>STAT</v>
      </c>
      <c r="M531" t="str">
        <f>IF(VLOOKUP(I531,SOURCE!B:M,2,0)="/  { itemToBeCoded","To be coded","")</f>
        <v/>
      </c>
      <c r="N531" s="22"/>
      <c r="Q531" s="26" t="str">
        <f>VLOOKUP(I531,SOURCE!B:M,5,0)</f>
        <v>"%" STD_SIGMA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ITM_PCPMG</v>
      </c>
      <c r="E532" s="26" t="str">
        <f>CHAR(34)&amp;VLOOKUP(C532,SOURCE!$S$3:$Z$2839,6,0)&amp;CHAR(34)</f>
        <v>"%+MG"</v>
      </c>
      <c r="F532" s="22" t="str">
        <f>VLOOKUP(C532,SOURCE!$S$3:$AA$2839,9,0)&amp;"           {"&amp;D532&amp;",   "&amp;E532&amp;"},"</f>
        <v>//           {ITM_PCPMG,   "%+MG"},</v>
      </c>
      <c r="H532" t="b">
        <f>ISNA(VLOOKUP(J532,J$823:J856,1,0))</f>
        <v>1</v>
      </c>
      <c r="I532" s="27">
        <f>VLOOKUP(C532,SOURCE!S$6:Y$10018,7,0)</f>
        <v>1699</v>
      </c>
      <c r="J532" s="28" t="str">
        <f>VLOOKUP(C532,SOURCE!S$6:Y$10018,6,0)</f>
        <v>%+MG</v>
      </c>
      <c r="K532" s="30" t="str">
        <f t="shared" si="36"/>
        <v>%+MG</v>
      </c>
      <c r="L532" s="40" t="str">
        <f>VLOOKUP(C532,SOURCE!S$6:Y$10018,2,0)</f>
        <v>FIN</v>
      </c>
      <c r="M532" t="str">
        <f>IF(VLOOKUP(I532,SOURCE!B:M,2,0)="/  { itemToBeCoded","To be coded","")</f>
        <v/>
      </c>
      <c r="N532" s="22"/>
      <c r="Q532" s="26" t="str">
        <f>VLOOKUP(I532,SOURCE!B:M,5,0)</f>
        <v>"%+MG"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ITM_INTEGRAL</v>
      </c>
      <c r="E533" s="26" t="str">
        <f>CHAR(34)&amp;VLOOKUP(C533,SOURCE!$S$3:$Z$2839,6,0)&amp;CHAR(34)</f>
        <v>"INTEGRAL"</v>
      </c>
      <c r="F533" s="22" t="str">
        <f>VLOOKUP(C533,SOURCE!$S$3:$AA$2839,9,0)&amp;"           {"&amp;D533&amp;",   "&amp;E533&amp;"},"</f>
        <v>//           {ITM_INTEGRAL,   "INTEGRAL"},</v>
      </c>
      <c r="H533" t="b">
        <f>ISNA(VLOOKUP(J533,J$823:J857,1,0))</f>
        <v>1</v>
      </c>
      <c r="I533" s="27">
        <f>VLOOKUP(C533,SOURCE!S$6:Y$10018,7,0)</f>
        <v>1700</v>
      </c>
      <c r="J533" s="28" t="str">
        <f>VLOOKUP(C533,SOURCE!S$6:Y$10018,6,0)</f>
        <v>INTEGRAL</v>
      </c>
      <c r="K533" s="30" t="str">
        <f t="shared" si="36"/>
        <v>INTEGRAL</v>
      </c>
      <c r="L533" s="40" t="str">
        <f>VLOOKUP(C533,SOURCE!S$6:Y$10018,2,0)</f>
        <v/>
      </c>
      <c r="M533" t="str">
        <f>IF(VLOOKUP(I533,SOURCE!B:M,2,0)="/  { itemToBeCoded","To be coded","")</f>
        <v>To be coded</v>
      </c>
      <c r="N533" s="22"/>
      <c r="Q533" s="26" t="str">
        <f>VLOOKUP(I533,SOURCE!B:M,5,0)</f>
        <v>STD_INTEGRAL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ITM_PMOD</v>
      </c>
      <c r="E534" s="26" t="str">
        <f>CHAR(34)&amp;VLOOKUP(C534,SOURCE!$S$3:$Z$2839,6,0)&amp;CHAR(34)</f>
        <v>"^MOD"</v>
      </c>
      <c r="F534" s="22" t="str">
        <f>VLOOKUP(C534,SOURCE!$S$3:$AA$2839,9,0)&amp;"           {"&amp;D534&amp;",   "&amp;E534&amp;"},"</f>
        <v>//           {ITM_PMOD,   "^MOD"},</v>
      </c>
      <c r="H534" t="b">
        <f>ISNA(VLOOKUP(J534,J$823:J858,1,0))</f>
        <v>1</v>
      </c>
      <c r="I534" s="27">
        <f>VLOOKUP(C534,SOURCE!S$6:Y$10018,7,0)</f>
        <v>1701</v>
      </c>
      <c r="J534" s="28" t="str">
        <f>VLOOKUP(C534,SOURCE!S$6:Y$10018,6,0)</f>
        <v>^MOD</v>
      </c>
      <c r="K534" s="30" t="str">
        <f t="shared" si="36"/>
        <v>^MOD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"^MOD"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ITM_M_DET</v>
      </c>
      <c r="E535" s="26" t="str">
        <f>CHAR(34)&amp;VLOOKUP(C535,SOURCE!$S$3:$Z$2839,6,0)&amp;CHAR(34)</f>
        <v>"|M|"</v>
      </c>
      <c r="F535" s="22" t="str">
        <f>VLOOKUP(C535,SOURCE!$S$3:$AA$2839,9,0)&amp;"           {"&amp;D535&amp;",   "&amp;E535&amp;"},"</f>
        <v>//           {ITM_M_DET,   "|M|"},</v>
      </c>
      <c r="H535" t="b">
        <f>ISNA(VLOOKUP(J535,J$823:J859,1,0))</f>
        <v>1</v>
      </c>
      <c r="I535" s="27">
        <f>VLOOKUP(C535,SOURCE!S$6:Y$10018,7,0)</f>
        <v>1702</v>
      </c>
      <c r="J535" s="28" t="str">
        <f>VLOOKUP(C535,SOURCE!S$6:Y$10018,6,0)</f>
        <v>|M|</v>
      </c>
      <c r="K535" s="30" t="str">
        <f t="shared" si="36"/>
        <v>|M|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"|M|"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ITM_PARALLEL</v>
      </c>
      <c r="E536" s="26" t="str">
        <f>CHAR(34)&amp;VLOOKUP(C536,SOURCE!$S$3:$Z$2839,6,0)&amp;CHAR(34)</f>
        <v>"PARL"</v>
      </c>
      <c r="F536" s="22" t="str">
        <f>VLOOKUP(C536,SOURCE!$S$3:$AA$2839,9,0)&amp;"           {"&amp;D536&amp;",   "&amp;E536&amp;"},"</f>
        <v>//           {ITM_PARALLEL,   "PARL"},</v>
      </c>
      <c r="H536" t="b">
        <f>ISNA(VLOOKUP(J536,J$823:J860,1,0))</f>
        <v>1</v>
      </c>
      <c r="I536" s="27">
        <f>VLOOKUP(C536,SOURCE!S$6:Y$10018,7,0)</f>
        <v>1703</v>
      </c>
      <c r="J536" s="28" t="str">
        <f>VLOOKUP(C536,SOURCE!S$6:Y$10018,6,0)</f>
        <v>PARL</v>
      </c>
      <c r="K536" s="30" t="str">
        <f t="shared" si="36"/>
        <v>||</v>
      </c>
      <c r="L536" s="40" t="str">
        <f>VLOOKUP(C536,SOURCE!S$6:Y$10018,2,0)</f>
        <v>ELEC</v>
      </c>
      <c r="M536" t="str">
        <f>IF(VLOOKUP(I536,SOURCE!B:M,2,0)="/  { itemToBeCoded","To be coded","")</f>
        <v/>
      </c>
      <c r="N536" s="22"/>
      <c r="Q536" s="26" t="str">
        <f>VLOOKUP(I536,SOURCE!B:M,5,0)</f>
        <v>"|" STD_SPACE_3_PER_EM "|"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ITM_M_TRANSP</v>
      </c>
      <c r="E537" s="26" t="str">
        <f>CHAR(34)&amp;VLOOKUP(C537,SOURCE!$S$3:$Z$2839,6,0)&amp;CHAR(34)</f>
        <v>"[M]^T"</v>
      </c>
      <c r="F537" s="22" t="str">
        <f>VLOOKUP(C537,SOURCE!$S$3:$AA$2839,9,0)&amp;"           {"&amp;D537&amp;",   "&amp;E537&amp;"},"</f>
        <v>//           {ITM_M_TRANSP,   "[M]^T"},</v>
      </c>
      <c r="H537" t="b">
        <f>ISNA(VLOOKUP(J537,J$823:J861,1,0))</f>
        <v>1</v>
      </c>
      <c r="I537" s="27">
        <f>VLOOKUP(C537,SOURCE!S$6:Y$10018,7,0)</f>
        <v>1704</v>
      </c>
      <c r="J537" s="28" t="str">
        <f>VLOOKUP(C537,SOURCE!S$6:Y$10018,6,0)</f>
        <v>[M]^T</v>
      </c>
      <c r="K537" s="30" t="str">
        <f t="shared" si="36"/>
        <v>[M]^T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STD_SUP_T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ITM_M_INV</v>
      </c>
      <c r="E538" s="26" t="str">
        <f>CHAR(34)&amp;VLOOKUP(C538,SOURCE!$S$3:$Z$2839,6,0)&amp;CHAR(34)</f>
        <v>"[M]^MINUS_1"</v>
      </c>
      <c r="F538" s="22" t="str">
        <f>VLOOKUP(C538,SOURCE!$S$3:$AA$2839,9,0)&amp;"           {"&amp;D538&amp;",   "&amp;E538&amp;"},"</f>
        <v>//           {ITM_M_INV,   "[M]^MINUS_1"},</v>
      </c>
      <c r="H538" t="b">
        <f>ISNA(VLOOKUP(J538,J$823:J862,1,0))</f>
        <v>1</v>
      </c>
      <c r="I538" s="27">
        <f>VLOOKUP(C538,SOURCE!S$6:Y$10018,7,0)</f>
        <v>1705</v>
      </c>
      <c r="J538" s="28" t="str">
        <f>VLOOKUP(C538,SOURCE!S$6:Y$10018,6,0)</f>
        <v>[M]^MINUS_1</v>
      </c>
      <c r="K538" s="30" t="str">
        <f t="shared" si="36"/>
        <v>[M]^MINUS_1</v>
      </c>
      <c r="L538" s="40" t="str">
        <f>VLOOKUP(C538,SOURCE!S$6:Y$10018,2,0)</f>
        <v/>
      </c>
      <c r="M538" t="str">
        <f>IF(VLOOKUP(I538,SOURCE!B:M,2,0)="/  { itemToBeCoded","To be coded","")</f>
        <v/>
      </c>
      <c r="N538" s="22"/>
      <c r="Q538" s="26" t="str">
        <f>VLOOKUP(I538,SOURCE!B:M,5,0)</f>
        <v>"[M]" STD_SUP_MINUS_1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ITM_MULPIto</v>
      </c>
      <c r="E539" s="26" t="str">
        <f>CHAR(34)&amp;VLOOKUP(C539,SOURCE!$S$3:$Z$2839,6,0)&amp;CHAR(34)</f>
        <v>"MULPI&gt;"</v>
      </c>
      <c r="F539" s="22" t="str">
        <f>VLOOKUP(C539,SOURCE!$S$3:$AA$2839,9,0)&amp;"           {"&amp;D539&amp;",   "&amp;E539&amp;"},"</f>
        <v>//           {ITM_MULPIto,   "MULPI&gt;"},</v>
      </c>
      <c r="H539" t="b">
        <f>ISNA(VLOOKUP(J539,J$823:J863,1,0))</f>
        <v>1</v>
      </c>
      <c r="I539" s="27">
        <f>VLOOKUP(C539,SOURCE!S$6:Y$10018,7,0)</f>
        <v>1707</v>
      </c>
      <c r="J539" s="28" t="str">
        <f>VLOOKUP(C539,SOURCE!S$6:Y$10018,6,0)</f>
        <v>MULPI&gt;</v>
      </c>
      <c r="K539" s="30" t="str">
        <f t="shared" si="36"/>
        <v>MULpi&gt;</v>
      </c>
      <c r="L539" s="40" t="str">
        <f>VLOOKUP(C539,SOURCE!S$6:Y$10018,2,0)</f>
        <v>Math</v>
      </c>
      <c r="M539" t="str">
        <f>IF(VLOOKUP(I539,SOURCE!B:M,2,0)="/  { itemToBeCoded","To be coded","")</f>
        <v/>
      </c>
      <c r="N539" s="22"/>
      <c r="Q539" s="26" t="str">
        <f>VLOOKUP(I539,SOURCE!B:M,5,0)</f>
        <v>"MUL" STD_pi STD_RIGHT_ARROW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ITM_PRINTERADV</v>
      </c>
      <c r="E540" s="26" t="str">
        <f>CHAR(34)&amp;VLOOKUP(C540,SOURCE!$S$3:$Z$2839,6,0)&amp;CHAR(34)</f>
        <v>"PRINTERADV"</v>
      </c>
      <c r="F540" s="22" t="str">
        <f>VLOOKUP(C540,SOURCE!$S$3:$AA$2839,9,0)&amp;"           {"&amp;D540&amp;",   "&amp;E540&amp;"},"</f>
        <v>//           {ITM_PRINTERADV,   "PRINTERADV"},</v>
      </c>
      <c r="H540" t="b">
        <f>ISNA(VLOOKUP(J540,J$823:J864,1,0))</f>
        <v>1</v>
      </c>
      <c r="I540" s="27">
        <f>VLOOKUP(C540,SOURCE!S$6:Y$10018,7,0)</f>
        <v>1708</v>
      </c>
      <c r="J540" s="28" t="str">
        <f>VLOOKUP(C540,SOURCE!S$6:Y$10018,6,0)</f>
        <v>PRINTERADV</v>
      </c>
      <c r="K540" s="30" t="str">
        <f t="shared" si="36"/>
        <v>PRINTERADV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"ADV"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ITM_PRINTERCHAR</v>
      </c>
      <c r="E541" s="26" t="str">
        <f>CHAR(34)&amp;VLOOKUP(C541,SOURCE!$S$3:$Z$2839,6,0)&amp;CHAR(34)</f>
        <v>"PRINTERCHAR"</v>
      </c>
      <c r="F541" s="22" t="str">
        <f>VLOOKUP(C541,SOURCE!$S$3:$AA$2839,9,0)&amp;"           {"&amp;D541&amp;",   "&amp;E541&amp;"},"</f>
        <v>//           {ITM_PRINTERCHAR,   "PRINTERCHAR"},</v>
      </c>
      <c r="H541" t="b">
        <f>ISNA(VLOOKUP(J541,J$823:J865,1,0))</f>
        <v>1</v>
      </c>
      <c r="I541" s="27">
        <f>VLOOKUP(C541,SOURCE!S$6:Y$10018,7,0)</f>
        <v>1709</v>
      </c>
      <c r="J541" s="28" t="str">
        <f>VLOOKUP(C541,SOURCE!S$6:Y$10018,6,0)</f>
        <v>PRINTERCHAR</v>
      </c>
      <c r="K541" s="30" t="str">
        <f t="shared" si="36"/>
        <v>PRINTERCHAR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"CHAR"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ITM_PRINTERDLAY</v>
      </c>
      <c r="E542" s="26" t="str">
        <f>CHAR(34)&amp;VLOOKUP(C542,SOURCE!$S$3:$Z$2839,6,0)&amp;CHAR(34)</f>
        <v>"PRINTERDLAY"</v>
      </c>
      <c r="F542" s="22" t="str">
        <f>VLOOKUP(C542,SOURCE!$S$3:$AA$2839,9,0)&amp;"           {"&amp;D542&amp;",   "&amp;E542&amp;"},"</f>
        <v>//           {ITM_PRINTERDLAY,   "PRINTERDLAY"},</v>
      </c>
      <c r="H542" t="b">
        <f>ISNA(VLOOKUP(J542,J$823:J866,1,0))</f>
        <v>1</v>
      </c>
      <c r="I542" s="27">
        <f>VLOOKUP(C542,SOURCE!S$6:Y$10018,7,0)</f>
        <v>1710</v>
      </c>
      <c r="J542" s="28" t="str">
        <f>VLOOKUP(C542,SOURCE!S$6:Y$10018,6,0)</f>
        <v>PRINTERDLAY</v>
      </c>
      <c r="K542" s="30" t="str">
        <f t="shared" si="36"/>
        <v>PRINTERDLAY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"DLAY"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ITM_PRINTERLCD</v>
      </c>
      <c r="E543" s="26" t="str">
        <f>CHAR(34)&amp;VLOOKUP(C543,SOURCE!$S$3:$Z$2839,6,0)&amp;CHAR(34)</f>
        <v>"PRINTERLCD"</v>
      </c>
      <c r="F543" s="22" t="str">
        <f>VLOOKUP(C543,SOURCE!$S$3:$AA$2839,9,0)&amp;"           {"&amp;D543&amp;",   "&amp;E543&amp;"},"</f>
        <v>//           {ITM_PRINTERLCD,   "PRINTERLCD"},</v>
      </c>
      <c r="H543" t="b">
        <f>ISNA(VLOOKUP(J543,J$823:J867,1,0))</f>
        <v>1</v>
      </c>
      <c r="I543" s="27">
        <f>VLOOKUP(C543,SOURCE!S$6:Y$10018,7,0)</f>
        <v>1711</v>
      </c>
      <c r="J543" s="28" t="str">
        <f>VLOOKUP(C543,SOURCE!S$6:Y$10018,6,0)</f>
        <v>PRINTERLCD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"LCD"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ITM_PRINTERMODE</v>
      </c>
      <c r="E544" s="26" t="str">
        <f>CHAR(34)&amp;VLOOKUP(C544,SOURCE!$S$3:$Z$2839,6,0)&amp;CHAR(34)</f>
        <v>"PRINTERMODE"</v>
      </c>
      <c r="F544" s="22" t="str">
        <f>VLOOKUP(C544,SOURCE!$S$3:$AA$2839,9,0)&amp;"           {"&amp;D544&amp;",   "&amp;E544&amp;"},"</f>
        <v>//           {ITM_PRINTERMODE,   "PRINTERMODE"},</v>
      </c>
      <c r="H544" t="b">
        <f>ISNA(VLOOKUP(J544,J$823:J868,1,0))</f>
        <v>1</v>
      </c>
      <c r="I544" s="27">
        <f>VLOOKUP(C544,SOURCE!S$6:Y$10018,7,0)</f>
        <v>1712</v>
      </c>
      <c r="J544" s="28" t="str">
        <f>VLOOKUP(C544,SOURCE!S$6:Y$10018,6,0)</f>
        <v>PRINTERMODE</v>
      </c>
      <c r="K544" s="30" t="str">
        <f t="shared" si="40"/>
        <v>PRINTERMODE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"MODE"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ITM_PRINTERPROG</v>
      </c>
      <c r="E545" s="26" t="str">
        <f>CHAR(34)&amp;VLOOKUP(C545,SOURCE!$S$3:$Z$2839,6,0)&amp;CHAR(34)</f>
        <v>"PRINTERPROG"</v>
      </c>
      <c r="F545" s="22" t="str">
        <f>VLOOKUP(C545,SOURCE!$S$3:$AA$2839,9,0)&amp;"           {"&amp;D545&amp;",   "&amp;E545&amp;"},"</f>
        <v>//           {ITM_PRINTERPROG,   "PRINTERPROG"},</v>
      </c>
      <c r="H545" t="b">
        <f>ISNA(VLOOKUP(J545,J$823:J869,1,0))</f>
        <v>1</v>
      </c>
      <c r="I545" s="27">
        <f>VLOOKUP(C545,SOURCE!S$6:Y$10018,7,0)</f>
        <v>1713</v>
      </c>
      <c r="J545" s="28" t="str">
        <f>VLOOKUP(C545,SOURCE!S$6:Y$10018,6,0)</f>
        <v>PRINTERPROG</v>
      </c>
      <c r="K545" s="30" t="str">
        <f t="shared" si="40"/>
        <v>PRINTERPROG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"PROG"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</v>
      </c>
      <c r="E546" s="26" t="str">
        <f>CHAR(34)&amp;VLOOKUP(C546,SOURCE!$S$3:$Z$2839,6,0)&amp;CHAR(34)</f>
        <v>"PRINTERR"</v>
      </c>
      <c r="F546" s="22" t="str">
        <f>VLOOKUP(C546,SOURCE!$S$3:$AA$2839,9,0)&amp;"           {"&amp;D546&amp;",   "&amp;E546&amp;"},"</f>
        <v>//           {ITM_PRINTERR,   "PRINTERR"},</v>
      </c>
      <c r="H546" t="b">
        <f>ISNA(VLOOKUP(J546,J$823:J870,1,0))</f>
        <v>1</v>
      </c>
      <c r="I546" s="27">
        <f>VLOOKUP(C546,SOURCE!S$6:Y$10018,7,0)</f>
        <v>1714</v>
      </c>
      <c r="J546" s="28" t="str">
        <f>VLOOKUP(C546,SOURCE!S$6:Y$10018,6,0)</f>
        <v>PRINTERR</v>
      </c>
      <c r="K546" s="30" t="str">
        <f t="shared" si="40"/>
        <v>PRINTERr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ITM_PRINTERREGS</v>
      </c>
      <c r="E547" s="26" t="str">
        <f>CHAR(34)&amp;VLOOKUP(C547,SOURCE!$S$3:$Z$2839,6,0)&amp;CHAR(34)</f>
        <v>"PRINTERREGS"</v>
      </c>
      <c r="F547" s="22" t="str">
        <f>VLOOKUP(C547,SOURCE!$S$3:$AA$2839,9,0)&amp;"           {"&amp;D547&amp;",   "&amp;E547&amp;"},"</f>
        <v>//           {ITM_PRINTERREGS,   "PRINTERREGS"},</v>
      </c>
      <c r="H547" t="b">
        <f>ISNA(VLOOKUP(J547,J$823:J871,1,0))</f>
        <v>1</v>
      </c>
      <c r="I547" s="27">
        <f>VLOOKUP(C547,SOURCE!S$6:Y$10018,7,0)</f>
        <v>1715</v>
      </c>
      <c r="J547" s="28" t="str">
        <f>VLOOKUP(C547,SOURCE!S$6:Y$10018,6,0)</f>
        <v>PRINTERREGS</v>
      </c>
      <c r="K547" s="30" t="str">
        <f t="shared" si="40"/>
        <v>PRINTERREGS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"REGS"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ITM_PRINTERSTK</v>
      </c>
      <c r="E548" s="26" t="str">
        <f>CHAR(34)&amp;VLOOKUP(C548,SOURCE!$S$3:$Z$2839,6,0)&amp;CHAR(34)</f>
        <v>"PRINTERSTK"</v>
      </c>
      <c r="F548" s="22" t="str">
        <f>VLOOKUP(C548,SOURCE!$S$3:$AA$2839,9,0)&amp;"           {"&amp;D548&amp;",   "&amp;E548&amp;"},"</f>
        <v>//           {ITM_PRINTERSTK,   "PRINTERSTK"},</v>
      </c>
      <c r="H548" t="b">
        <f>ISNA(VLOOKUP(J548,J$823:J872,1,0))</f>
        <v>1</v>
      </c>
      <c r="I548" s="27">
        <f>VLOOKUP(C548,SOURCE!S$6:Y$10018,7,0)</f>
        <v>1716</v>
      </c>
      <c r="J548" s="28" t="str">
        <f>VLOOKUP(C548,SOURCE!S$6:Y$10018,6,0)</f>
        <v>PRINTERSTK</v>
      </c>
      <c r="K548" s="30" t="str">
        <f t="shared" si="40"/>
        <v>PRINTERSTK</v>
      </c>
      <c r="L548" s="40" t="str">
        <f>VLOOKUP(C548,SOURCE!S$6:Y$10018,2,0)</f>
        <v/>
      </c>
      <c r="M548" t="str">
        <f>IF(VLOOKUP(I548,SOURCE!B:M,2,0)="/  { itemToBeCoded","To be coded","")</f>
        <v/>
      </c>
      <c r="N548" s="22"/>
      <c r="Q548" s="26" t="str">
        <f>VLOOKUP(I548,SOURCE!B:M,5,0)</f>
        <v>STD_PRINTER "STK"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ITM_PRINTERTAB</v>
      </c>
      <c r="E549" s="26" t="str">
        <f>CHAR(34)&amp;VLOOKUP(C549,SOURCE!$S$3:$Z$2839,6,0)&amp;CHAR(34)</f>
        <v>"PRINTERTAB"</v>
      </c>
      <c r="F549" s="22" t="str">
        <f>VLOOKUP(C549,SOURCE!$S$3:$AA$2839,9,0)&amp;"           {"&amp;D549&amp;",   "&amp;E549&amp;"},"</f>
        <v>//           {ITM_PRINTERTAB,   "PRINTERTAB"},</v>
      </c>
      <c r="H549" t="b">
        <f>ISNA(VLOOKUP(J549,J$823:J873,1,0))</f>
        <v>1</v>
      </c>
      <c r="I549" s="27">
        <f>VLOOKUP(C549,SOURCE!S$6:Y$10018,7,0)</f>
        <v>1717</v>
      </c>
      <c r="J549" s="28" t="str">
        <f>VLOOKUP(C549,SOURCE!S$6:Y$10018,6,0)</f>
        <v>PRINTERTAB</v>
      </c>
      <c r="K549" s="30" t="str">
        <f t="shared" si="40"/>
        <v>PRINTERTAB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"TAB"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ITM_PRINTERUSER</v>
      </c>
      <c r="E550" s="26" t="str">
        <f>CHAR(34)&amp;VLOOKUP(C550,SOURCE!$S$3:$Z$2839,6,0)&amp;CHAR(34)</f>
        <v>"PRINTERUSER"</v>
      </c>
      <c r="F550" s="22" t="str">
        <f>VLOOKUP(C550,SOURCE!$S$3:$AA$2839,9,0)&amp;"           {"&amp;D550&amp;",   "&amp;E550&amp;"},"</f>
        <v>//           {ITM_PRINTERUSER,   "PRINTERUSER"},</v>
      </c>
      <c r="H550" t="b">
        <f>ISNA(VLOOKUP(J550,J$823:J874,1,0))</f>
        <v>1</v>
      </c>
      <c r="I550" s="27">
        <f>VLOOKUP(C550,SOURCE!S$6:Y$10018,7,0)</f>
        <v>1718</v>
      </c>
      <c r="J550" s="28" t="str">
        <f>VLOOKUP(C550,SOURCE!S$6:Y$10018,6,0)</f>
        <v>PRINTERUSER</v>
      </c>
      <c r="K550" s="30" t="str">
        <f t="shared" si="40"/>
        <v>PRINTERUSER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"USER"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ITM_PRINTERWIDTH</v>
      </c>
      <c r="E551" s="26" t="str">
        <f>CHAR(34)&amp;VLOOKUP(C551,SOURCE!$S$3:$Z$2839,6,0)&amp;CHAR(34)</f>
        <v>"PRINTERWIDTH"</v>
      </c>
      <c r="F551" s="22" t="str">
        <f>VLOOKUP(C551,SOURCE!$S$3:$AA$2839,9,0)&amp;"           {"&amp;D551&amp;",   "&amp;E551&amp;"},"</f>
        <v>//           {ITM_PRINTERWIDTH,   "PRINTERWIDTH"},</v>
      </c>
      <c r="H551" t="b">
        <f>ISNA(VLOOKUP(J551,J$823:J875,1,0))</f>
        <v>1</v>
      </c>
      <c r="I551" s="27">
        <f>VLOOKUP(C551,SOURCE!S$6:Y$10018,7,0)</f>
        <v>1719</v>
      </c>
      <c r="J551" s="28" t="str">
        <f>VLOOKUP(C551,SOURCE!S$6:Y$10018,6,0)</f>
        <v>PRINTERWIDTH</v>
      </c>
      <c r="K551" s="30" t="str">
        <f t="shared" si="40"/>
        <v>PRINTERWIDTH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"WIDTH"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ITM_PRINTERSIGMA</v>
      </c>
      <c r="E552" s="26" t="str">
        <f>CHAR(34)&amp;VLOOKUP(C552,SOURCE!$S$3:$Z$2839,6,0)&amp;CHAR(34)</f>
        <v>"PRINTERSUM"</v>
      </c>
      <c r="F552" s="22" t="str">
        <f>VLOOKUP(C552,SOURCE!$S$3:$AA$2839,9,0)&amp;"           {"&amp;D552&amp;",   "&amp;E552&amp;"},"</f>
        <v>//           {ITM_PRINTERSIGMA,   "PRINTERSUM"},</v>
      </c>
      <c r="H552" t="b">
        <f>ISNA(VLOOKUP(J552,J$823:J876,1,0))</f>
        <v>1</v>
      </c>
      <c r="I552" s="27">
        <f>VLOOKUP(C552,SOURCE!S$6:Y$10018,7,0)</f>
        <v>1720</v>
      </c>
      <c r="J552" s="28" t="str">
        <f>VLOOKUP(C552,SOURCE!S$6:Y$10018,6,0)</f>
        <v>PRINTERSUM</v>
      </c>
      <c r="K552" s="30" t="str">
        <f t="shared" si="40"/>
        <v>PRINTERSUM</v>
      </c>
      <c r="L552" s="40" t="str">
        <f>VLOOKUP(C552,SOURCE!S$6:Y$10018,2,0)</f>
        <v/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STD_SIGMA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ITM_PRINTERHASH</v>
      </c>
      <c r="E553" s="26" t="str">
        <f>CHAR(34)&amp;VLOOKUP(C553,SOURCE!$S$3:$Z$2839,6,0)&amp;CHAR(34)</f>
        <v>"PRINTER#"</v>
      </c>
      <c r="F553" s="22" t="str">
        <f>VLOOKUP(C553,SOURCE!$S$3:$AA$2839,9,0)&amp;"           {"&amp;D553&amp;",   "&amp;E553&amp;"},"</f>
        <v>//           {ITM_PRINTERHASH,   "PRINTER#"},</v>
      </c>
      <c r="H553" t="b">
        <f>ISNA(VLOOKUP(J553,J$823:J877,1,0))</f>
        <v>1</v>
      </c>
      <c r="I553" s="27">
        <f>VLOOKUP(C553,SOURCE!S$6:Y$10018,7,0)</f>
        <v>1721</v>
      </c>
      <c r="J553" s="28" t="str">
        <f>VLOOKUP(C553,SOURCE!S$6:Y$10018,6,0)</f>
        <v>PRINTER#</v>
      </c>
      <c r="K553" s="30" t="str">
        <f t="shared" si="40"/>
        <v>PRINTER#</v>
      </c>
      <c r="L553" s="40">
        <f>VLOOKUP(C553,SOURCE!S$6:Y$10018,2,0)</f>
        <v>0</v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STD_PRINTER "#"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ITM_FBR</v>
      </c>
      <c r="E554" s="26" t="str">
        <f>CHAR(34)&amp;VLOOKUP(C554,SOURCE!$S$3:$Z$2839,6,0)&amp;CHAR(34)</f>
        <v>"FBR"</v>
      </c>
      <c r="F554" s="22" t="str">
        <f>VLOOKUP(C554,SOURCE!$S$3:$AA$2839,9,0)&amp;"           {"&amp;D554&amp;",   "&amp;E554&amp;"},"</f>
        <v>//           {ITM_FBR,   "FBR"},</v>
      </c>
      <c r="H554" t="b">
        <f>ISNA(VLOOKUP(J554,J$823:J878,1,0))</f>
        <v>1</v>
      </c>
      <c r="I554" s="27">
        <f>VLOOKUP(C554,SOURCE!S$6:Y$10018,7,0)</f>
        <v>1722</v>
      </c>
      <c r="J554" s="28" t="str">
        <f>VLOOKUP(C554,SOURCE!S$6:Y$10018,6,0)</f>
        <v>FBR</v>
      </c>
      <c r="K554" s="30" t="str">
        <f t="shared" si="40"/>
        <v>FBR</v>
      </c>
      <c r="L554" s="40">
        <f>VLOOKUP(C554,SOURCE!S$6:Y$10018,2,0)</f>
        <v>0</v>
      </c>
      <c r="M554" t="str">
        <f>IF(VLOOKUP(I554,SOURCE!B:M,2,0)="/  { itemToBeCoded","To be coded","")</f>
        <v/>
      </c>
      <c r="N554" s="22"/>
      <c r="Q554" s="26" t="str">
        <f>VLOOKUP(I554,SOURCE!B:M,5,0)</f>
        <v>"FBR"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ITM_Kk</v>
      </c>
      <c r="E555" s="26" t="str">
        <f>CHAR(34)&amp;VLOOKUP(C555,SOURCE!$S$3:$Z$2839,6,0)&amp;CHAR(34)</f>
        <v>"K(M)"</v>
      </c>
      <c r="F555" s="22" t="str">
        <f>VLOOKUP(C555,SOURCE!$S$3:$AA$2839,9,0)&amp;"           {"&amp;D555&amp;",   "&amp;E555&amp;"},"</f>
        <v>//           {ITM_Kk,   "K(M)"},</v>
      </c>
      <c r="H555" t="b">
        <f>ISNA(VLOOKUP(J555,J$823:J879,1,0))</f>
        <v>1</v>
      </c>
      <c r="I555" s="27">
        <f>VLOOKUP(C555,SOURCE!S$6:Y$10018,7,0)</f>
        <v>1726</v>
      </c>
      <c r="J555" s="28" t="str">
        <f>VLOOKUP(C555,SOURCE!S$6:Y$10018,6,0)</f>
        <v>K(M)</v>
      </c>
      <c r="K555" s="30" t="str">
        <f t="shared" si="40"/>
        <v>K(m)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"K(m)"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ITM_Ek</v>
      </c>
      <c r="E556" s="26" t="str">
        <f>CHAR(34)&amp;VLOOKUP(C556,SOURCE!$S$3:$Z$2839,6,0)&amp;CHAR(34)</f>
        <v>"E(M)"</v>
      </c>
      <c r="F556" s="22" t="str">
        <f>VLOOKUP(C556,SOURCE!$S$3:$AA$2839,9,0)&amp;"           {"&amp;D556&amp;",   "&amp;E556&amp;"},"</f>
        <v>//           {ITM_Ek,   "E(M)"},</v>
      </c>
      <c r="H556" t="b">
        <f>ISNA(VLOOKUP(J556,J$823:J880,1,0))</f>
        <v>1</v>
      </c>
      <c r="I556" s="27">
        <f>VLOOKUP(C556,SOURCE!S$6:Y$10018,7,0)</f>
        <v>1727</v>
      </c>
      <c r="J556" s="28" t="str">
        <f>VLOOKUP(C556,SOURCE!S$6:Y$10018,6,0)</f>
        <v>E(M)</v>
      </c>
      <c r="K556" s="30" t="str">
        <f t="shared" si="40"/>
        <v>E(m)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"E(m)"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ITM_PInk</v>
      </c>
      <c r="E557" s="26" t="str">
        <f>CHAR(34)&amp;VLOOKUP(C557,SOURCE!$S$3:$Z$2839,6,0)&amp;CHAR(34)</f>
        <v>"PI(N,M)"</v>
      </c>
      <c r="F557" s="22" t="str">
        <f>VLOOKUP(C557,SOURCE!$S$3:$AA$2839,9,0)&amp;"           {"&amp;D557&amp;",   "&amp;E557&amp;"},"</f>
        <v>//           {ITM_PInk,   "PI(N,M)"},</v>
      </c>
      <c r="H557" t="b">
        <f>ISNA(VLOOKUP(J557,J$823:J881,1,0))</f>
        <v>1</v>
      </c>
      <c r="I557" s="27">
        <f>VLOOKUP(C557,SOURCE!S$6:Y$10018,7,0)</f>
        <v>1728</v>
      </c>
      <c r="J557" s="28" t="str">
        <f>VLOOKUP(C557,SOURCE!S$6:Y$10018,6,0)</f>
        <v>PI(N,M)</v>
      </c>
      <c r="K557" s="30" t="str">
        <f t="shared" si="40"/>
        <v>PI(n,m)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STD_PI "(n,m)"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ITM_EXIT1</v>
      </c>
      <c r="E558" s="26" t="str">
        <f>CHAR(34)&amp;VLOOKUP(C558,SOURCE!$S$3:$Z$2839,6,0)&amp;CHAR(34)</f>
        <v>"EXIT"</v>
      </c>
      <c r="F558" s="22" t="str">
        <f>VLOOKUP(C558,SOURCE!$S$3:$AA$2839,9,0)&amp;"           {"&amp;D558&amp;",   "&amp;E558&amp;"},"</f>
        <v xml:space="preserve">           {ITM_EXIT1,   "EXIT"},</v>
      </c>
      <c r="H558" t="b">
        <f>ISNA(VLOOKUP(J558,J$823:J882,1,0))</f>
        <v>1</v>
      </c>
      <c r="I558" s="27">
        <f>VLOOKUP(C558,SOURCE!S$6:Y$10018,7,0)</f>
        <v>1737</v>
      </c>
      <c r="J558" s="28" t="str">
        <f>VLOOKUP(C558,SOURCE!S$6:Y$10018,6,0)</f>
        <v>EXIT</v>
      </c>
      <c r="K558" s="30" t="str">
        <f t="shared" si="40"/>
        <v>EXIT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"EXIT"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ITM_ANGLE</v>
      </c>
      <c r="E559" s="26" t="str">
        <f>CHAR(34)&amp;VLOOKUP(C559,SOURCE!$S$3:$Z$2839,6,0)&amp;CHAR(34)</f>
        <v>"ANGLE"</v>
      </c>
      <c r="F559" s="22" t="str">
        <f>VLOOKUP(C559,SOURCE!$S$3:$AA$2839,9,0)&amp;"           {"&amp;D559&amp;",   "&amp;E559&amp;"},"</f>
        <v>//           {ITM_ANGLE,   "ANGLE"},</v>
      </c>
      <c r="H559" t="b">
        <f>ISNA(VLOOKUP(J559,J$823:J883,1,0))</f>
        <v>1</v>
      </c>
      <c r="I559" s="27">
        <f>VLOOKUP(C559,SOURCE!S$6:Y$10018,7,0)</f>
        <v>1739</v>
      </c>
      <c r="J559" s="28" t="str">
        <f>VLOOKUP(C559,SOURCE!S$6:Y$10018,6,0)</f>
        <v>ANGLE</v>
      </c>
      <c r="K559" s="30" t="str">
        <f t="shared" si="40"/>
        <v>MEASURED_ANGLE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STD_MEASURED_ANGLE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ITM_AIM</v>
      </c>
      <c r="E560" s="26" t="str">
        <f>CHAR(34)&amp;VLOOKUP(C560,SOURCE!$S$3:$Z$2839,6,0)&amp;CHAR(34)</f>
        <v>"ALPHA"</v>
      </c>
      <c r="F560" s="22" t="str">
        <f>VLOOKUP(C560,SOURCE!$S$3:$AA$2839,9,0)&amp;"           {"&amp;D560&amp;",   "&amp;E560&amp;"},"</f>
        <v xml:space="preserve">           {ITM_AIM,   "ALPHA"},</v>
      </c>
      <c r="H560" t="b">
        <f>ISNA(VLOOKUP(J560,J$823:J884,1,0))</f>
        <v>1</v>
      </c>
      <c r="I560" s="27">
        <f>VLOOKUP(C560,SOURCE!S$6:Y$10018,7,0)</f>
        <v>1740</v>
      </c>
      <c r="J560" s="28" t="str">
        <f>VLOOKUP(C560,SOURCE!S$6:Y$10018,6,0)</f>
        <v>ALPHA</v>
      </c>
      <c r="K560" s="30" t="str">
        <f t="shared" si="40"/>
        <v>ALPHA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"ALPHA"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ITM_dotD</v>
      </c>
      <c r="E561" s="26" t="str">
        <f>CHAR(34)&amp;VLOOKUP(C561,SOURCE!$S$3:$Z$2839,6,0)&amp;CHAR(34)</f>
        <v>"DOTD"</v>
      </c>
      <c r="F561" s="22" t="str">
        <f>VLOOKUP(C561,SOURCE!$S$3:$AA$2839,9,0)&amp;"           {"&amp;D561&amp;",   "&amp;E561&amp;"},"</f>
        <v xml:space="preserve">           {ITM_dotD,   "DOTD"},</v>
      </c>
      <c r="H561" t="b">
        <f>ISNA(VLOOKUP(J561,J$823:J885,1,0))</f>
        <v>1</v>
      </c>
      <c r="I561" s="27">
        <f>VLOOKUP(C561,SOURCE!S$6:Y$10018,7,0)</f>
        <v>1741</v>
      </c>
      <c r="J561" s="28" t="str">
        <f>VLOOKUP(C561,SOURCE!S$6:Y$10018,6,0)</f>
        <v>DOTD</v>
      </c>
      <c r="K561" s="30" t="str">
        <f t="shared" si="40"/>
        <v>.d</v>
      </c>
      <c r="L561" s="40">
        <f>VLOOKUP(C561,SOURCE!S$6:Y$10018,2,0)</f>
        <v>0</v>
      </c>
      <c r="M561" t="str">
        <f>IF(VLOOKUP(I561,SOURCE!B:M,2,0)="/  { itemToBeCoded","To be coded","")</f>
        <v/>
      </c>
      <c r="N561" s="22"/>
      <c r="Q561" s="26" t="str">
        <f>VLOOKUP(I561,SOURCE!B:M,5,0)</f>
        <v>".d"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ITM_SHOW</v>
      </c>
      <c r="E562" s="26" t="str">
        <f>CHAR(34)&amp;VLOOKUP(C562,SOURCE!$S$3:$Z$2839,6,0)&amp;CHAR(34)</f>
        <v>"SHOW"</v>
      </c>
      <c r="F562" s="22" t="str">
        <f>VLOOKUP(C562,SOURCE!$S$3:$AA$2839,9,0)&amp;"           {"&amp;D562&amp;",   "&amp;E562&amp;"},"</f>
        <v>//           {ITM_SHOW,   "SHOW"},</v>
      </c>
      <c r="H562" t="b">
        <f>ISNA(VLOOKUP(J562,J$823:J886,1,0))</f>
        <v>1</v>
      </c>
      <c r="I562" s="27">
        <f>VLOOKUP(C562,SOURCE!S$6:Y$10018,7,0)</f>
        <v>1742</v>
      </c>
      <c r="J562" s="28" t="str">
        <f>VLOOKUP(C562,SOURCE!S$6:Y$10018,6,0)</f>
        <v>SHOW</v>
      </c>
      <c r="K562" s="30" t="str">
        <f t="shared" si="40"/>
        <v>SHOW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"SHOW"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ITM_SYSTEM</v>
      </c>
      <c r="E563" s="26" t="str">
        <f>CHAR(34)&amp;VLOOKUP(C563,SOURCE!$S$3:$Z$2839,6,0)&amp;CHAR(34)</f>
        <v>"SYSTEM"</v>
      </c>
      <c r="F563" s="22" t="str">
        <f>VLOOKUP(C563,SOURCE!$S$3:$AA$2839,9,0)&amp;"           {"&amp;D563&amp;",   "&amp;E563&amp;"},"</f>
        <v>//           {ITM_SYSTEM,   "SYSTEM"},</v>
      </c>
      <c r="H563" t="b">
        <f>ISNA(VLOOKUP(J563,J$823:J887,1,0))</f>
        <v>1</v>
      </c>
      <c r="I563" s="27">
        <f>VLOOKUP(C563,SOURCE!S$6:Y$10018,7,0)</f>
        <v>1743</v>
      </c>
      <c r="J563" s="28" t="str">
        <f>VLOOKUP(C563,SOURCE!S$6:Y$10018,6,0)</f>
        <v>SYSTEM</v>
      </c>
      <c r="K563" s="30" t="str">
        <f t="shared" si="40"/>
        <v>SYSTEM</v>
      </c>
      <c r="L563" s="40" t="str">
        <f>VLOOKUP(C563,SOURCE!S$6:Y$10018,2,0)</f>
        <v/>
      </c>
      <c r="M563" t="str">
        <f>IF(VLOOKUP(I563,SOURCE!B:M,2,0)="/  { itemToBeCoded","To be coded","")</f>
        <v/>
      </c>
      <c r="N563" s="22"/>
      <c r="Q563" s="26" t="str">
        <f>VLOOKUP(I563,SOURCE!B:M,5,0)</f>
        <v>"SYSTEM"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ITM_DMStoD</v>
      </c>
      <c r="E564" s="26" t="str">
        <f>CHAR(34)&amp;VLOOKUP(C564,SOURCE!$S$3:$Z$2839,6,0)&amp;CHAR(34)</f>
        <v>"D.MS&gt;D"</v>
      </c>
      <c r="F564" s="22" t="str">
        <f>VLOOKUP(C564,SOURCE!$S$3:$AA$2839,9,0)&amp;"           {"&amp;D564&amp;",   "&amp;E564&amp;"},"</f>
        <v>//           {ITM_DMStoD,   "D.MS&gt;D"},</v>
      </c>
      <c r="H564" t="b">
        <f>ISNA(VLOOKUP(J564,J$823:J888,1,0))</f>
        <v>1</v>
      </c>
      <c r="I564" s="27">
        <f>VLOOKUP(C564,SOURCE!S$6:Y$10018,7,0)</f>
        <v>1744</v>
      </c>
      <c r="J564" s="28" t="str">
        <f>VLOOKUP(C564,SOURCE!S$6:Y$10018,6,0)</f>
        <v>D.MS&gt;D</v>
      </c>
      <c r="K564" s="30" t="str">
        <f t="shared" si="40"/>
        <v>D.MS&gt;D</v>
      </c>
      <c r="L564" s="40" t="str">
        <f>VLOOKUP(C564,SOURCE!S$6:Y$10018,2,0)</f>
        <v>Trig</v>
      </c>
      <c r="M564" t="str">
        <f>IF(VLOOKUP(I564,SOURCE!B:M,2,0)="/  { itemToBeCoded","To be coded","")</f>
        <v/>
      </c>
      <c r="N564" s="22"/>
      <c r="Q564" s="26" t="str">
        <f>VLOOKUP(I564,SOURCE!B:M,5,0)</f>
        <v>"D.MS" STD_RIGHT_ARROW "D"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ITM_XH</v>
      </c>
      <c r="E565" s="26" t="str">
        <f>CHAR(34)&amp;VLOOKUP(C565,SOURCE!$S$3:$Z$2839,6,0)&amp;CHAR(34)</f>
        <v>"X_HARM"</v>
      </c>
      <c r="F565" s="22" t="str">
        <f>VLOOKUP(C565,SOURCE!$S$3:$AA$2839,9,0)&amp;"           {"&amp;D565&amp;",   "&amp;E565&amp;"},"</f>
        <v>//           {ITM_XH,   "X_HARM"},</v>
      </c>
      <c r="H565" t="b">
        <f>ISNA(VLOOKUP(J565,J$823:J889,1,0))</f>
        <v>1</v>
      </c>
      <c r="I565" s="27">
        <f>VLOOKUP(C565,SOURCE!S$6:Y$10018,7,0)</f>
        <v>1746</v>
      </c>
      <c r="J565" s="28" t="str">
        <f>VLOOKUP(C565,SOURCE!S$6:Y$10018,6,0)</f>
        <v>X_HARM</v>
      </c>
      <c r="K565" s="30" t="str">
        <f t="shared" si="40"/>
        <v>x_BARH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STD_SUB_H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ITM_XRMS</v>
      </c>
      <c r="E566" s="26" t="str">
        <f>CHAR(34)&amp;VLOOKUP(C566,SOURCE!$S$3:$Z$2839,6,0)&amp;CHAR(34)</f>
        <v>"X_RMS"</v>
      </c>
      <c r="F566" s="22" t="str">
        <f>VLOOKUP(C566,SOURCE!$S$3:$AA$2839,9,0)&amp;"           {"&amp;D566&amp;",   "&amp;E566&amp;"},"</f>
        <v>//           {ITM_XRMS,   "X_RMS"},</v>
      </c>
      <c r="H566" t="b">
        <f>ISNA(VLOOKUP(J566,J$823:J890,1,0))</f>
        <v>1</v>
      </c>
      <c r="I566" s="27">
        <f>VLOOKUP(C566,SOURCE!S$6:Y$10018,7,0)</f>
        <v>1747</v>
      </c>
      <c r="J566" s="28" t="str">
        <f>VLOOKUP(C566,SOURCE!S$6:Y$10018,6,0)</f>
        <v>X_RMS</v>
      </c>
      <c r="K566" s="30" t="str">
        <f t="shared" si="40"/>
        <v>x_BARRMS</v>
      </c>
      <c r="L566" s="40" t="str">
        <f>VLOOKUP(C566,SOURCE!S$6:Y$10018,2,0)</f>
        <v>Stat</v>
      </c>
      <c r="M566" t="str">
        <f>IF(VLOOKUP(I566,SOURCE!B:M,2,0)="/  { itemToBeCoded","To be coded","")</f>
        <v/>
      </c>
      <c r="N566" s="22"/>
      <c r="Q566" s="26" t="str">
        <f>VLOOKUP(I566,SOURCE!B:M,5,0)</f>
        <v>STD_x_BAR STD_SUB_R STD_SUB_M STD_SUB_S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ITM_DET</v>
      </c>
      <c r="E567" s="26" t="str">
        <f>CHAR(34)&amp;VLOOKUP(C567,SOURCE!$S$3:$Z$2839,6,0)&amp;CHAR(34)</f>
        <v>"DET"</v>
      </c>
      <c r="F567" s="22" t="str">
        <f>VLOOKUP(C567,SOURCE!$S$3:$AA$2839,9,0)&amp;"           {"&amp;D567&amp;",   "&amp;E567&amp;"},"</f>
        <v>//           {ITM_DET,   "DET"},</v>
      </c>
      <c r="H567" t="b">
        <f>ISNA(VLOOKUP(J567,J$823:J891,1,0))</f>
        <v>1</v>
      </c>
      <c r="I567" s="27">
        <f>VLOOKUP(C567,SOURCE!S$6:Y$10018,7,0)</f>
        <v>1751</v>
      </c>
      <c r="J567" s="28" t="str">
        <f>VLOOKUP(C567,SOURCE!S$6:Y$10018,6,0)</f>
        <v>DET</v>
      </c>
      <c r="K567" s="30" t="str">
        <f t="shared" si="40"/>
        <v>DET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"DET"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ITM_INVRT</v>
      </c>
      <c r="E568" s="26" t="str">
        <f>CHAR(34)&amp;VLOOKUP(C568,SOURCE!$S$3:$Z$2839,6,0)&amp;CHAR(34)</f>
        <v>"INVRT"</v>
      </c>
      <c r="F568" s="22" t="str">
        <f>VLOOKUP(C568,SOURCE!$S$3:$AA$2839,9,0)&amp;"           {"&amp;D568&amp;",   "&amp;E568&amp;"},"</f>
        <v>//           {ITM_INVRT,   "INVRT"},</v>
      </c>
      <c r="H568" t="b">
        <f>ISNA(VLOOKUP(J568,J$823:J892,1,0))</f>
        <v>1</v>
      </c>
      <c r="I568" s="27">
        <f>VLOOKUP(C568,SOURCE!S$6:Y$10018,7,0)</f>
        <v>1752</v>
      </c>
      <c r="J568" s="28" t="str">
        <f>VLOOKUP(C568,SOURCE!S$6:Y$10018,6,0)</f>
        <v>INVRT</v>
      </c>
      <c r="K568" s="30" t="str">
        <f t="shared" si="40"/>
        <v>INVRT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"INVRT"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ITM_TRANS</v>
      </c>
      <c r="E569" s="26" t="str">
        <f>CHAR(34)&amp;VLOOKUP(C569,SOURCE!$S$3:$Z$2839,6,0)&amp;CHAR(34)</f>
        <v>"TRANS"</v>
      </c>
      <c r="F569" s="22" t="str">
        <f>VLOOKUP(C569,SOURCE!$S$3:$AA$2839,9,0)&amp;"           {"&amp;D569&amp;",   "&amp;E569&amp;"},"</f>
        <v>//           {ITM_TRANS,   "TRANS"},</v>
      </c>
      <c r="H569" t="b">
        <f>ISNA(VLOOKUP(J569,J$823:J893,1,0))</f>
        <v>1</v>
      </c>
      <c r="I569" s="27">
        <f>VLOOKUP(C569,SOURCE!S$6:Y$10018,7,0)</f>
        <v>1753</v>
      </c>
      <c r="J569" s="28" t="str">
        <f>VLOOKUP(C569,SOURCE!S$6:Y$10018,6,0)</f>
        <v>TRANS</v>
      </c>
      <c r="K569" s="30" t="str">
        <f t="shared" si="40"/>
        <v>TRANS</v>
      </c>
      <c r="L569" s="40" t="str">
        <f>VLOOKUP(C569,SOURCE!S$6:Y$10018,2,0)</f>
        <v>Math</v>
      </c>
      <c r="M569" t="str">
        <f>IF(VLOOKUP(I569,SOURCE!B:M,2,0)="/  { itemToBeCoded","To be coded","")</f>
        <v/>
      </c>
      <c r="N569" s="22"/>
      <c r="Q569" s="26" t="str">
        <f>VLOOKUP(I569,SOURCE!B:M,5,0)</f>
        <v>"TRANS"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ITM_Fphik</v>
      </c>
      <c r="E570" s="26" t="str">
        <f>CHAR(34)&amp;VLOOKUP(C570,SOURCE!$S$3:$Z$2839,6,0)&amp;CHAR(34)</f>
        <v>"F(PHI,M)"</v>
      </c>
      <c r="F570" s="22" t="str">
        <f>VLOOKUP(C570,SOURCE!$S$3:$AA$2839,9,0)&amp;"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VLOOKUP(C570,SOURCE!S$6:Y$10018,7,0)</f>
        <v>1763</v>
      </c>
      <c r="J570" s="28" t="str">
        <f>VLOOKUP(C570,SOURCE!S$6:Y$10018,6,0)</f>
        <v>F(PHI,M)</v>
      </c>
      <c r="K570" s="30" t="str">
        <f t="shared" si="40"/>
        <v>F(phi,m)</v>
      </c>
      <c r="L570" s="40" t="str">
        <f>VLOOKUP(C570,SOURCE!S$6:Y$10018,2,0)</f>
        <v/>
      </c>
      <c r="M570" t="str">
        <f>IF(VLOOKUP(I570,SOURCE!B:M,2,0)="/  { itemToBeCoded","To be coded","")</f>
        <v/>
      </c>
      <c r="N570" s="22"/>
      <c r="Q570" s="26" t="str">
        <f>VLOOKUP(I570,SOURCE!B:M,5,0)</f>
        <v>"F(" STD_phi ",m)"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ITM_Ephik</v>
      </c>
      <c r="E571" s="26" t="str">
        <f>CHAR(34)&amp;VLOOKUP(C571,SOURCE!$S$3:$Z$2839,6,0)&amp;CHAR(34)</f>
        <v>"E(PHI,M)"</v>
      </c>
      <c r="F571" s="22" t="str">
        <f>VLOOKUP(C571,SOURCE!$S$3:$AA$2839,9,0)&amp;"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VLOOKUP(C571,SOURCE!S$6:Y$10018,7,0)</f>
        <v>1764</v>
      </c>
      <c r="J571" s="28" t="str">
        <f>VLOOKUP(C571,SOURCE!S$6:Y$10018,6,0)</f>
        <v>E(PHI,M)</v>
      </c>
      <c r="K571" s="30" t="str">
        <f t="shared" si="40"/>
        <v>E(phi,m)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"E("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ITM_ZETAphik</v>
      </c>
      <c r="E572" s="26" t="str">
        <f>CHAR(34)&amp;VLOOKUP(C572,SOURCE!$S$3:$Z$2839,6,0)&amp;CHAR(34)</f>
        <v>"ZETA(PHI,M)"</v>
      </c>
      <c r="F572" s="22" t="str">
        <f>VLOOKUP(C572,SOURCE!$S$3:$AA$2839,9,0)&amp;"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VLOOKUP(C572,SOURCE!S$6:Y$10018,7,0)</f>
        <v>1765</v>
      </c>
      <c r="J572" s="28" t="str">
        <f>VLOOKUP(C572,SOURCE!S$6:Y$10018,6,0)</f>
        <v>ZETA(PHI,M)</v>
      </c>
      <c r="K572" s="30" t="str">
        <f t="shared" si="40"/>
        <v>ZETA(phi,m)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STD_ZETA "("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ITM_GETHIDE</v>
      </c>
      <c r="E573" s="26" t="str">
        <f>CHAR(34)&amp;VLOOKUP(C573,SOURCE!$S$3:$Z$2839,6,0)&amp;CHAR(34)</f>
        <v>"HIDE?"</v>
      </c>
      <c r="F573" s="22" t="str">
        <f>VLOOKUP(C573,SOURCE!$S$3:$AA$2839,9,0)&amp;"           {"&amp;D573&amp;",   "&amp;E573&amp;"},"</f>
        <v>//           {ITM_GETHIDE,   "HIDE?"},</v>
      </c>
      <c r="H573" t="b">
        <f>ISNA(VLOOKUP(J573,J$823:J897,1,0))</f>
        <v>1</v>
      </c>
      <c r="I573" s="27">
        <f>VLOOKUP(C573,SOURCE!S$6:Y$10018,7,0)</f>
        <v>1766</v>
      </c>
      <c r="J573" s="28" t="str">
        <f>VLOOKUP(C573,SOURCE!S$6:Y$10018,6,0)</f>
        <v>HIDE?</v>
      </c>
      <c r="K573" s="30" t="str">
        <f t="shared" si="40"/>
        <v>HIDE?</v>
      </c>
      <c r="L573" s="40" t="str">
        <f>VLOOKUP(C573,SOURCE!S$6:Y$10018,2,0)</f>
        <v>CONF</v>
      </c>
      <c r="M573" t="str">
        <f>IF(VLOOKUP(I573,SOURCE!B:M,2,0)="/  { itemToBeCoded","To be coded","")</f>
        <v/>
      </c>
      <c r="N573" s="22"/>
      <c r="Q573" s="26" t="str">
        <f>VLOOKUP(I573,SOURCE!B:M,5,0)</f>
        <v>"HIDE?"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ITM_EE_D2Y</v>
      </c>
      <c r="E574" s="26" t="str">
        <f>CHAR(34)&amp;VLOOKUP(C574,SOURCE!$S$3:$Z$2839,6,0)&amp;CHAR(34)</f>
        <v>"D&gt;Y"</v>
      </c>
      <c r="F574" s="22" t="str">
        <f>VLOOKUP(C574,SOURCE!$S$3:$AA$2839,9,0)&amp;"           {"&amp;D574&amp;",   "&amp;E574&amp;"},"</f>
        <v>//           {ITM_EE_D2Y,   "D&gt;Y"},</v>
      </c>
      <c r="H574" t="b">
        <f>ISNA(VLOOKUP(J574,J$823:J898,1,0))</f>
        <v>1</v>
      </c>
      <c r="I574" s="27">
        <f>VLOOKUP(C574,SOURCE!S$6:Y$10018,7,0)</f>
        <v>1786</v>
      </c>
      <c r="J574" s="28" t="str">
        <f>VLOOKUP(C574,SOURCE!S$6:Y$10018,6,0)</f>
        <v>D&gt;Y</v>
      </c>
      <c r="K574" s="30" t="str">
        <f t="shared" si="40"/>
        <v>Y&gt;DELTA</v>
      </c>
      <c r="L574" s="40" t="str">
        <f>VLOOKUP(C574,SOURCE!S$6:Y$10018,2,0)</f>
        <v>Elec</v>
      </c>
      <c r="M574" t="str">
        <f>IF(VLOOKUP(I574,SOURCE!B:M,2,0)="/  { itemToBeCoded","To be coded","")</f>
        <v/>
      </c>
      <c r="N574" s="22"/>
      <c r="Q574" s="26" t="str">
        <f>VLOOKUP(I574,SOURCE!B:M,5,0)</f>
        <v>"Y" STD_SPACE_3_PER_EM STD_RIGHT_ARROW STD_SPACE_3_PER_EM STD_DELTA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ITM_EE_Y2D</v>
      </c>
      <c r="E575" s="26" t="str">
        <f>CHAR(34)&amp;VLOOKUP(C575,SOURCE!$S$3:$Z$2839,6,0)&amp;CHAR(34)</f>
        <v>"Y&gt;D"</v>
      </c>
      <c r="F575" s="22" t="str">
        <f>VLOOKUP(C575,SOURCE!$S$3:$AA$2839,9,0)&amp;"           {"&amp;D575&amp;",   "&amp;E575&amp;"},"</f>
        <v>//           {ITM_EE_Y2D,   "Y&gt;D"},</v>
      </c>
      <c r="H575" t="b">
        <f>ISNA(VLOOKUP(J575,J$823:J899,1,0))</f>
        <v>1</v>
      </c>
      <c r="I575" s="27">
        <f>VLOOKUP(C575,SOURCE!S$6:Y$10018,7,0)</f>
        <v>1787</v>
      </c>
      <c r="J575" s="28" t="str">
        <f>VLOOKUP(C575,SOURCE!S$6:Y$10018,6,0)</f>
        <v>Y&gt;D</v>
      </c>
      <c r="K575" s="30" t="str">
        <f t="shared" si="40"/>
        <v>DELTA&gt;Y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STD_DELTA STD_SPACE_3_PER_EM STD_RIGHT_ARROW STD_SPACE_3_PER_EM "Y"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ITM_EE_A2S</v>
      </c>
      <c r="E576" s="26" t="str">
        <f>CHAR(34)&amp;VLOOKUP(C576,SOURCE!$S$3:$Z$2839,6,0)&amp;CHAR(34)</f>
        <v>"ATOSYM"</v>
      </c>
      <c r="F576" s="22" t="str">
        <f>VLOOKUP(C576,SOURCE!$S$3:$AA$2839,9,0)&amp;"           {"&amp;D576&amp;",   "&amp;E576&amp;"},"</f>
        <v>//           {ITM_EE_A2S,   "ATOSYM"},</v>
      </c>
      <c r="H576" t="b">
        <f>ISNA(VLOOKUP(J576,J$823:J900,1,0))</f>
        <v>1</v>
      </c>
      <c r="I576" s="27">
        <f>VLOOKUP(C576,SOURCE!S$6:Y$10018,7,0)</f>
        <v>1788</v>
      </c>
      <c r="J576" s="28" t="str">
        <f>VLOOKUP(C576,SOURCE!S$6:Y$10018,6,0)</f>
        <v>ATOSYM</v>
      </c>
      <c r="K576" s="30" t="str">
        <f t="shared" si="40"/>
        <v>&gt;012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STD_RIGHT_ARROW STD_SPACE_3_PER_EM "012"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ITM_EE_S2A</v>
      </c>
      <c r="E577" s="26" t="str">
        <f>CHAR(34)&amp;VLOOKUP(C577,SOURCE!$S$3:$Z$2839,6,0)&amp;CHAR(34)</f>
        <v>"SYMTOA"</v>
      </c>
      <c r="F577" s="22" t="str">
        <f>VLOOKUP(C577,SOURCE!$S$3:$AA$2839,9,0)&amp;"           {"&amp;D577&amp;",   "&amp;E577&amp;"},"</f>
        <v>//           {ITM_EE_S2A,   "SYMTOA"},</v>
      </c>
      <c r="H577" t="b">
        <f>ISNA(VLOOKUP(J577,J$823:J901,1,0))</f>
        <v>1</v>
      </c>
      <c r="I577" s="27">
        <f>VLOOKUP(C577,SOURCE!S$6:Y$10018,7,0)</f>
        <v>1789</v>
      </c>
      <c r="J577" s="28" t="str">
        <f>VLOOKUP(C577,SOURCE!S$6:Y$10018,6,0)</f>
        <v>SYMTOA</v>
      </c>
      <c r="K577" s="30" t="str">
        <f t="shared" si="40"/>
        <v>&gt;abc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STD_RIGHT_ARROW STD_SPACE_3_PER_EM "abc"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ITM_EE_EXP_TH</v>
      </c>
      <c r="E578" s="26" t="str">
        <f>CHAR(34)&amp;VLOOKUP(C578,SOURCE!$S$3:$Z$2839,6,0)&amp;CHAR(34)</f>
        <v>"E^THETAJ"</v>
      </c>
      <c r="F578" s="22" t="str">
        <f>VLOOKUP(C578,SOURCE!$S$3:$AA$2839,9,0)&amp;"           {"&amp;D578&amp;",   "&amp;E578&amp;"},"</f>
        <v>//           {ITM_EE_EXP_TH,   "E^THETAJ"},</v>
      </c>
      <c r="H578" t="b">
        <f>ISNA(VLOOKUP(J578,J$823:J902,1,0))</f>
        <v>1</v>
      </c>
      <c r="I578" s="27">
        <f>VLOOKUP(C578,SOURCE!S$6:Y$10018,7,0)</f>
        <v>1790</v>
      </c>
      <c r="J578" s="28" t="str">
        <f>VLOOKUP(C578,SOURCE!S$6:Y$10018,6,0)</f>
        <v>E^THETAJ</v>
      </c>
      <c r="K578" s="30" t="str">
        <f t="shared" si="40"/>
        <v>e^THETAj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"e^" STD_THETA "j"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ITM_EE_STO_Z</v>
      </c>
      <c r="E579" s="26" t="str">
        <f>CHAR(34)&amp;VLOOKUP(C579,SOURCE!$S$3:$Z$2839,6,0)&amp;CHAR(34)</f>
        <v>"STO3Z"</v>
      </c>
      <c r="F579" s="22" t="str">
        <f>VLOOKUP(C579,SOURCE!$S$3:$AA$2839,9,0)&amp;"           {"&amp;D579&amp;",   "&amp;E579&amp;"},"</f>
        <v>//           {ITM_EE_STO_Z,   "STO3Z"},</v>
      </c>
      <c r="H579" t="b">
        <f>ISNA(VLOOKUP(J579,J$823:J903,1,0))</f>
        <v>1</v>
      </c>
      <c r="I579" s="27">
        <f>VLOOKUP(C579,SOURCE!S$6:Y$10018,7,0)</f>
        <v>1791</v>
      </c>
      <c r="J579" s="28" t="str">
        <f>VLOOKUP(C579,SOURCE!S$6:Y$10018,6,0)</f>
        <v>STO3Z</v>
      </c>
      <c r="K579" s="30" t="str">
        <f t="shared" si="40"/>
        <v>STO3Z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"STO" STD_SPACE_3_PER_EM "3Z"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ITM_EE_RCL_Z</v>
      </c>
      <c r="E580" s="26" t="str">
        <f>CHAR(34)&amp;VLOOKUP(C580,SOURCE!$S$3:$Z$2839,6,0)&amp;CHAR(34)</f>
        <v>"RCL3Z"</v>
      </c>
      <c r="F580" s="22" t="str">
        <f>VLOOKUP(C580,SOURCE!$S$3:$AA$2839,9,0)&amp;"           {"&amp;D580&amp;",   "&amp;E580&amp;"},"</f>
        <v>//           {ITM_EE_RCL_Z,   "RCL3Z"},</v>
      </c>
      <c r="H580" t="b">
        <f>ISNA(VLOOKUP(J580,J$823:J904,1,0))</f>
        <v>1</v>
      </c>
      <c r="I580" s="27">
        <f>VLOOKUP(C580,SOURCE!S$6:Y$10018,7,0)</f>
        <v>1792</v>
      </c>
      <c r="J580" s="28" t="str">
        <f>VLOOKUP(C580,SOURCE!S$6:Y$10018,6,0)</f>
        <v>RCL3Z</v>
      </c>
      <c r="K580" s="30" t="str">
        <f t="shared" si="40"/>
        <v>RCL3Z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"RCL" STD_SPACE_3_PER_EM "3Z"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ITM_EE_STO_V</v>
      </c>
      <c r="E581" s="26" t="str">
        <f>CHAR(34)&amp;VLOOKUP(C581,SOURCE!$S$3:$Z$2839,6,0)&amp;CHAR(34)</f>
        <v>"STO3V"</v>
      </c>
      <c r="F581" s="22" t="str">
        <f>VLOOKUP(C581,SOURCE!$S$3:$AA$2839,9,0)&amp;"           {"&amp;D581&amp;",   "&amp;E581&amp;"},"</f>
        <v>//           {ITM_EE_STO_V,   "STO3V"},</v>
      </c>
      <c r="H581" t="b">
        <f>ISNA(VLOOKUP(J581,J$823:J905,1,0))</f>
        <v>1</v>
      </c>
      <c r="I581" s="27">
        <f>VLOOKUP(C581,SOURCE!S$6:Y$10018,7,0)</f>
        <v>1793</v>
      </c>
      <c r="J581" s="28" t="str">
        <f>VLOOKUP(C581,SOURCE!S$6:Y$10018,6,0)</f>
        <v>STO3V</v>
      </c>
      <c r="K581" s="30" t="str">
        <f t="shared" si="40"/>
        <v>STO3V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"STO" STD_SPACE_3_PER_EM "3V"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ITM_EE_RCL_V</v>
      </c>
      <c r="E582" s="26" t="str">
        <f>CHAR(34)&amp;VLOOKUP(C582,SOURCE!$S$3:$Z$2839,6,0)&amp;CHAR(34)</f>
        <v>"RCL3V"</v>
      </c>
      <c r="F582" s="22" t="str">
        <f>VLOOKUP(C582,SOURCE!$S$3:$AA$2839,9,0)&amp;"           {"&amp;D582&amp;",   "&amp;E582&amp;"},"</f>
        <v>//           {ITM_EE_RCL_V,   "RCL3V"},</v>
      </c>
      <c r="H582" t="b">
        <f>ISNA(VLOOKUP(J582,J$823:J906,1,0))</f>
        <v>1</v>
      </c>
      <c r="I582" s="27">
        <f>VLOOKUP(C582,SOURCE!S$6:Y$10018,7,0)</f>
        <v>1794</v>
      </c>
      <c r="J582" s="28" t="str">
        <f>VLOOKUP(C582,SOURCE!S$6:Y$10018,6,0)</f>
        <v>RCL3V</v>
      </c>
      <c r="K582" s="30" t="str">
        <f t="shared" si="40"/>
        <v>RCL3V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"RCL" STD_SPACE_3_PER_EM "3V"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ITM_EE_STO_I</v>
      </c>
      <c r="E583" s="26" t="str">
        <f>CHAR(34)&amp;VLOOKUP(C583,SOURCE!$S$3:$Z$2839,6,0)&amp;CHAR(34)</f>
        <v>"STO3I"</v>
      </c>
      <c r="F583" s="22" t="str">
        <f>VLOOKUP(C583,SOURCE!$S$3:$AA$2839,9,0)&amp;"           {"&amp;D583&amp;",   "&amp;E583&amp;"},"</f>
        <v>//           {ITM_EE_STO_I,   "STO3I"},</v>
      </c>
      <c r="H583" t="b">
        <f>ISNA(VLOOKUP(J583,J$823:J907,1,0))</f>
        <v>1</v>
      </c>
      <c r="I583" s="27">
        <f>VLOOKUP(C583,SOURCE!S$6:Y$10018,7,0)</f>
        <v>1795</v>
      </c>
      <c r="J583" s="28" t="str">
        <f>VLOOKUP(C583,SOURCE!S$6:Y$10018,6,0)</f>
        <v>STO3I</v>
      </c>
      <c r="K583" s="30" t="str">
        <f t="shared" si="40"/>
        <v>STO3I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"STO" STD_SPACE_3_PER_EM "3I"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ITM_EE_RCL_I</v>
      </c>
      <c r="E584" s="26" t="str">
        <f>CHAR(34)&amp;VLOOKUP(C584,SOURCE!$S$3:$Z$2839,6,0)&amp;CHAR(34)</f>
        <v>"RCL3I"</v>
      </c>
      <c r="F584" s="22" t="str">
        <f>VLOOKUP(C584,SOURCE!$S$3:$AA$2839,9,0)&amp;"           {"&amp;D584&amp;",   "&amp;E584&amp;"},"</f>
        <v>//           {ITM_EE_RCL_I,   "RCL3I"},</v>
      </c>
      <c r="H584" t="b">
        <f>ISNA(VLOOKUP(J584,J$823:J908,1,0))</f>
        <v>1</v>
      </c>
      <c r="I584" s="27">
        <f>VLOOKUP(C584,SOURCE!S$6:Y$10018,7,0)</f>
        <v>1796</v>
      </c>
      <c r="J584" s="28" t="str">
        <f>VLOOKUP(C584,SOURCE!S$6:Y$10018,6,0)</f>
        <v>RCL3I</v>
      </c>
      <c r="K584" s="30" t="str">
        <f t="shared" si="40"/>
        <v>RCL3I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"RCL" STD_SPACE_3_PER_EM "3I"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ITM_EE_STO_V_I</v>
      </c>
      <c r="E585" s="26" t="str">
        <f>CHAR(34)&amp;VLOOKUP(C585,SOURCE!$S$3:$Z$2839,6,0)&amp;CHAR(34)</f>
        <v>"3V/3I"</v>
      </c>
      <c r="F585" s="22" t="str">
        <f>VLOOKUP(C585,SOURCE!$S$3:$AA$2839,9,0)&amp;"           {"&amp;D585&amp;",   "&amp;E585&amp;"},"</f>
        <v>//           {ITM_EE_STO_V_I,   "3V/3I"},</v>
      </c>
      <c r="H585" t="b">
        <f>ISNA(VLOOKUP(J585,J$823:J909,1,0))</f>
        <v>1</v>
      </c>
      <c r="I585" s="27">
        <f>VLOOKUP(C585,SOURCE!S$6:Y$10018,7,0)</f>
        <v>1797</v>
      </c>
      <c r="J585" s="28" t="str">
        <f>VLOOKUP(C585,SOURCE!S$6:Y$10018,6,0)</f>
        <v>3V/3I</v>
      </c>
      <c r="K585" s="30" t="str">
        <f t="shared" si="40"/>
        <v>V/I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"V" STD_DIVIDE "I"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ITM_EE_STO_IR</v>
      </c>
      <c r="E586" s="26" t="str">
        <f>CHAR(34)&amp;VLOOKUP(C586,SOURCE!$S$3:$Z$2839,6,0)&amp;CHAR(34)</f>
        <v>"3Ix3Z"</v>
      </c>
      <c r="F586" s="22" t="str">
        <f>VLOOKUP(C586,SOURCE!$S$3:$AA$2839,9,0)&amp;"           {"&amp;D586&amp;",   "&amp;E586&amp;"},"</f>
        <v>//           {ITM_EE_STO_IR,   "3Ix3Z"},</v>
      </c>
      <c r="H586" t="b">
        <f>ISNA(VLOOKUP(J586,J$823:J910,1,0))</f>
        <v>1</v>
      </c>
      <c r="I586" s="27">
        <f>VLOOKUP(C586,SOURCE!S$6:Y$10018,7,0)</f>
        <v>1798</v>
      </c>
      <c r="J586" s="28" t="str">
        <f>VLOOKUP(C586,SOURCE!S$6:Y$10018,6,0)</f>
        <v>3Ix3Z</v>
      </c>
      <c r="K586" s="30" t="str">
        <f t="shared" si="40"/>
        <v>ICROSSZ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"I" STD_CROSS "Z"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ITM_EE_STO_V_Z</v>
      </c>
      <c r="E587" s="26" t="str">
        <f>CHAR(34)&amp;VLOOKUP(C587,SOURCE!$S$3:$Z$2839,6,0)&amp;CHAR(34)</f>
        <v>"3V/3Z"</v>
      </c>
      <c r="F587" s="22" t="str">
        <f>VLOOKUP(C587,SOURCE!$S$3:$AA$2839,9,0)&amp;"           {"&amp;D587&amp;",   "&amp;E587&amp;"},"</f>
        <v>//           {ITM_EE_STO_V_Z,   "3V/3Z"},</v>
      </c>
      <c r="H587" t="b">
        <f>ISNA(VLOOKUP(J587,J$823:J911,1,0))</f>
        <v>1</v>
      </c>
      <c r="I587" s="27">
        <f>VLOOKUP(C587,SOURCE!S$6:Y$10018,7,0)</f>
        <v>1799</v>
      </c>
      <c r="J587" s="28" t="str">
        <f>VLOOKUP(C587,SOURCE!S$6:Y$10018,6,0)</f>
        <v>3V/3Z</v>
      </c>
      <c r="K587" s="30" t="str">
        <f t="shared" si="40"/>
        <v>V/Z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"V" STD_DIVIDE "Z"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ITM_EE_X2BAL</v>
      </c>
      <c r="E588" s="26" t="str">
        <f>CHAR(34)&amp;VLOOKUP(C588,SOURCE!$S$3:$Z$2839,6,0)&amp;CHAR(34)</f>
        <v>"X&gt;BAL"</v>
      </c>
      <c r="F588" s="22" t="str">
        <f>VLOOKUP(C588,SOURCE!$S$3:$AA$2839,9,0)&amp;"           {"&amp;D588&amp;",   "&amp;E588&amp;"},"</f>
        <v>//           {ITM_EE_X2BAL,   "X&gt;BAL"},</v>
      </c>
      <c r="H588" t="b">
        <f>ISNA(VLOOKUP(J588,J$823:J912,1,0))</f>
        <v>1</v>
      </c>
      <c r="I588" s="27">
        <f>VLOOKUP(C588,SOURCE!S$6:Y$10018,7,0)</f>
        <v>1800</v>
      </c>
      <c r="J588" s="28" t="str">
        <f>VLOOKUP(C588,SOURCE!S$6:Y$10018,6,0)</f>
        <v>X&gt;BAL</v>
      </c>
      <c r="K588" s="30" t="str">
        <f t="shared" si="40"/>
        <v>X&gt;BAL</v>
      </c>
      <c r="L588" s="40" t="str">
        <f>VLOOKUP(C588,SOURCE!S$6:Y$10018,2,0)</f>
        <v>Elec</v>
      </c>
      <c r="M588" t="str">
        <f>IF(VLOOKUP(I588,SOURCE!B:M,2,0)="/  { itemToBeCoded","To be coded","")</f>
        <v/>
      </c>
      <c r="N588" s="22"/>
      <c r="Q588" s="26" t="str">
        <f>VLOOKUP(I588,SOURCE!B:M,5,0)</f>
        <v>"X" STD_SPACE_3_PER_EM STD_RIGHT_ARROW STD_SPACE_3_PER_EM "BAL"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ITM_MATX_A</v>
      </c>
      <c r="E589" s="26" t="str">
        <f>CHAR(34)&amp;VLOOKUP(C589,SOURCE!$S$3:$Z$2839,6,0)&amp;CHAR(34)</f>
        <v>"M.A"</v>
      </c>
      <c r="F589" s="22" t="str">
        <f>VLOOKUP(C589,SOURCE!$S$3:$AA$2839,9,0)&amp;"           {"&amp;D589&amp;",   "&amp;E589&amp;"},"</f>
        <v>//           {ITM_MATX_A,   "M.A"},</v>
      </c>
      <c r="H589" t="b">
        <f>ISNA(VLOOKUP(J589,J$823:J913,1,0))</f>
        <v>1</v>
      </c>
      <c r="I589" s="27">
        <f>VLOOKUP(C589,SOURCE!S$6:Y$10018,7,0)</f>
        <v>1801</v>
      </c>
      <c r="J589" s="28" t="str">
        <f>VLOOKUP(C589,SOURCE!S$6:Y$10018,6,0)</f>
        <v>M.A</v>
      </c>
      <c r="K589" s="30" t="str">
        <f t="shared" si="40"/>
        <v>A</v>
      </c>
      <c r="L589" s="40" t="str">
        <f>VLOOKUP(C589,SOURCE!S$6:Y$10018,2,0)</f>
        <v>CUSTOM TEMP</v>
      </c>
      <c r="M589" t="str">
        <f>IF(VLOOKUP(I589,SOURCE!B:M,2,0)="/  { itemToBeCoded","To be coded","")</f>
        <v/>
      </c>
      <c r="N589" s="22"/>
      <c r="Q589" s="26" t="str">
        <f>VLOOKUP(I589,SOURCE!B:M,5,0)</f>
        <v>"A"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ITM_op_a</v>
      </c>
      <c r="E590" s="26" t="str">
        <f>CHAR(34)&amp;VLOOKUP(C590,SOURCE!$S$3:$Z$2839,6,0)&amp;CHAR(34)</f>
        <v>"OP_A"</v>
      </c>
      <c r="F590" s="22" t="str">
        <f>VLOOKUP(C590,SOURCE!$S$3:$AA$2839,9,0)&amp;"           {"&amp;D590&amp;",   "&amp;E590&amp;"},"</f>
        <v>//           {ITM_op_a,   "OP_A"},</v>
      </c>
      <c r="H590" t="b">
        <f>ISNA(VLOOKUP(J590,J$823:J914,1,0))</f>
        <v>1</v>
      </c>
      <c r="I590" s="27">
        <f>VLOOKUP(C590,SOURCE!S$6:Y$10018,7,0)</f>
        <v>1802</v>
      </c>
      <c r="J590" s="28" t="str">
        <f>VLOOKUP(C590,SOURCE!S$6:Y$10018,6,0)</f>
        <v>OP_A</v>
      </c>
      <c r="K590" s="30" t="str">
        <f t="shared" si="40"/>
        <v>a</v>
      </c>
      <c r="L590" s="40" t="str">
        <f>VLOOKUP(C590,SOURCE!S$6:Y$10018,2,0)</f>
        <v>Elec</v>
      </c>
      <c r="M590" t="str">
        <f>IF(VLOOKUP(I590,SOURCE!B:M,2,0)="/  { itemToBeCoded","To be coded","")</f>
        <v/>
      </c>
      <c r="N590" s="22"/>
      <c r="Q590" s="26" t="str">
        <f>VLOOKUP(I590,SOURCE!B:M,5,0)</f>
        <v>"a"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ITM_op_a2</v>
      </c>
      <c r="E591" s="26" t="str">
        <f>CHAR(34)&amp;VLOOKUP(C591,SOURCE!$S$3:$Z$2839,6,0)&amp;CHAR(34)</f>
        <v>"OP_A^2"</v>
      </c>
      <c r="F591" s="22" t="str">
        <f>VLOOKUP(C591,SOURCE!$S$3:$AA$2839,9,0)&amp;"           {"&amp;D591&amp;",   "&amp;E591&amp;"},"</f>
        <v>//           {ITM_op_a2,   "OP_A^2"},</v>
      </c>
      <c r="H591" t="b">
        <f>ISNA(VLOOKUP(J591,J$823:J915,1,0))</f>
        <v>1</v>
      </c>
      <c r="I591" s="27">
        <f>VLOOKUP(C591,SOURCE!S$6:Y$10018,7,0)</f>
        <v>1803</v>
      </c>
      <c r="J591" s="28" t="str">
        <f>VLOOKUP(C591,SOURCE!S$6:Y$10018,6,0)</f>
        <v>OP_A^2</v>
      </c>
      <c r="K591" s="30" t="str">
        <f t="shared" si="40"/>
        <v>a^2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"a" STD_SUP_2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ITM_op_j</v>
      </c>
      <c r="E592" s="26" t="str">
        <f>CHAR(34)&amp;VLOOKUP(C592,SOURCE!$S$3:$Z$2839,6,0)&amp;CHAR(34)</f>
        <v>"OP_J"</v>
      </c>
      <c r="F592" s="22" t="str">
        <f>VLOOKUP(C592,SOURCE!$S$3:$AA$2839,9,0)&amp;"           {"&amp;D592&amp;",   "&amp;E592&amp;"},"</f>
        <v>//           {ITM_op_j,   "OP_J"},</v>
      </c>
      <c r="H592" t="b">
        <f>ISNA(VLOOKUP(J592,J$823:J916,1,0))</f>
        <v>1</v>
      </c>
      <c r="I592" s="27">
        <f>VLOOKUP(C592,SOURCE!S$6:Y$10018,7,0)</f>
        <v>1804</v>
      </c>
      <c r="J592" s="28" t="str">
        <f>VLOOKUP(C592,SOURCE!S$6:Y$10018,6,0)</f>
        <v>OP_J</v>
      </c>
      <c r="K592" s="30" t="str">
        <f t="shared" si="40"/>
        <v>j</v>
      </c>
      <c r="L592" s="40" t="str">
        <f>VLOOKUP(C592,SOURCE!S$6:Y$10018,2,0)</f>
        <v>Elec</v>
      </c>
      <c r="M592" t="str">
        <f>IF(VLOOKUP(I592,SOURCE!B:M,2,0)="/  { itemToBeCoded","To be coded","")</f>
        <v/>
      </c>
      <c r="N592" s="22"/>
      <c r="Q592" s="26" t="str">
        <f>VLOOKUP(I592,SOURCE!B:M,5,0)</f>
        <v>"j"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ITM_2BIN</v>
      </c>
      <c r="E593" s="26" t="str">
        <f>CHAR(34)&amp;VLOOKUP(C593,SOURCE!$S$3:$Z$2839,6,0)&amp;CHAR(34)</f>
        <v>"&gt;BIN"</v>
      </c>
      <c r="F593" s="22" t="str">
        <f>VLOOKUP(C593,SOURCE!$S$3:$AA$2839,9,0)&amp;"           {"&amp;D593&amp;",   "&amp;E593&amp;"},"</f>
        <v>//           {ITM_2BIN,   "&gt;BIN"},</v>
      </c>
      <c r="H593" t="b">
        <f>ISNA(VLOOKUP(J593,J$823:J917,1,0))</f>
        <v>1</v>
      </c>
      <c r="I593" s="27">
        <f>VLOOKUP(C593,SOURCE!S$6:Y$10018,7,0)</f>
        <v>1805</v>
      </c>
      <c r="J593" s="28" t="str">
        <f>VLOOKUP(C593,SOURCE!S$6:Y$10018,6,0)</f>
        <v>&gt;BIN</v>
      </c>
      <c r="K593" s="30" t="str">
        <f t="shared" si="40"/>
        <v>BIN</v>
      </c>
      <c r="L593" s="40" t="str">
        <f>VLOOKUP(C593,SOURCE!S$6:Y$10018,2,0)</f>
        <v>FN SH_INT</v>
      </c>
      <c r="M593" t="str">
        <f>IF(VLOOKUP(I593,SOURCE!B:M,2,0)="/  { itemToBeCoded","To be coded","")</f>
        <v/>
      </c>
      <c r="N593" s="22"/>
      <c r="Q593" s="26" t="str">
        <f>VLOOKUP(I593,SOURCE!B:M,5,0)</f>
        <v>"BIN"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ITM_2OCT</v>
      </c>
      <c r="E594" s="26" t="str">
        <f>CHAR(34)&amp;VLOOKUP(C594,SOURCE!$S$3:$Z$2839,6,0)&amp;CHAR(34)</f>
        <v>"&gt;OCT"</v>
      </c>
      <c r="F594" s="22" t="str">
        <f>VLOOKUP(C594,SOURCE!$S$3:$AA$2839,9,0)&amp;"           {"&amp;D594&amp;",   "&amp;E594&amp;"},"</f>
        <v>//           {ITM_2OCT,   "&gt;OCT"},</v>
      </c>
      <c r="H594" t="b">
        <f>ISNA(VLOOKUP(J594,J$823:J918,1,0))</f>
        <v>1</v>
      </c>
      <c r="I594" s="27">
        <f>VLOOKUP(C594,SOURCE!S$6:Y$10018,7,0)</f>
        <v>1806</v>
      </c>
      <c r="J594" s="28" t="str">
        <f>VLOOKUP(C594,SOURCE!S$6:Y$10018,6,0)</f>
        <v>&gt;OCT</v>
      </c>
      <c r="K594" s="30" t="str">
        <f t="shared" si="40"/>
        <v>OCT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"OCT"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ITM_2DEC</v>
      </c>
      <c r="E595" s="26" t="str">
        <f>CHAR(34)&amp;VLOOKUP(C595,SOURCE!$S$3:$Z$2839,6,0)&amp;CHAR(34)</f>
        <v>"&gt;DEC"</v>
      </c>
      <c r="F595" s="22" t="str">
        <f>VLOOKUP(C595,SOURCE!$S$3:$AA$2839,9,0)&amp;"           {"&amp;D595&amp;",   "&amp;E595&amp;"},"</f>
        <v>//           {ITM_2DEC,   "&gt;DEC"},</v>
      </c>
      <c r="H595" t="b">
        <f>ISNA(VLOOKUP(J595,J$823:J919,1,0))</f>
        <v>1</v>
      </c>
      <c r="I595" s="27">
        <f>VLOOKUP(C595,SOURCE!S$6:Y$10018,7,0)</f>
        <v>1807</v>
      </c>
      <c r="J595" s="28" t="str">
        <f>VLOOKUP(C595,SOURCE!S$6:Y$10018,6,0)</f>
        <v>&gt;DEC</v>
      </c>
      <c r="K595" s="30" t="str">
        <f t="shared" si="40"/>
        <v>DEC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"DEC"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ITM_2HEX</v>
      </c>
      <c r="E596" s="26" t="str">
        <f>CHAR(34)&amp;VLOOKUP(C596,SOURCE!$S$3:$Z$2839,6,0)&amp;CHAR(34)</f>
        <v>"&gt;HEX"</v>
      </c>
      <c r="F596" s="22" t="str">
        <f>VLOOKUP(C596,SOURCE!$S$3:$AA$2839,9,0)&amp;"           {"&amp;D596&amp;",   "&amp;E596&amp;"},"</f>
        <v>//           {ITM_2HEX,   "&gt;HEX"},</v>
      </c>
      <c r="H596" t="b">
        <f>ISNA(VLOOKUP(J596,J$823:J920,1,0))</f>
        <v>1</v>
      </c>
      <c r="I596" s="27">
        <f>VLOOKUP(C596,SOURCE!S$6:Y$10018,7,0)</f>
        <v>1808</v>
      </c>
      <c r="J596" s="28" t="str">
        <f>VLOOKUP(C596,SOURCE!S$6:Y$10018,6,0)</f>
        <v>&gt;HEX</v>
      </c>
      <c r="K596" s="30" t="str">
        <f t="shared" si="40"/>
        <v>HEX</v>
      </c>
      <c r="L596" s="40" t="str">
        <f>VLOOKUP(C596,SOURCE!S$6:Y$10018,2,0)</f>
        <v>FN SH_INT</v>
      </c>
      <c r="M596" t="str">
        <f>IF(VLOOKUP(I596,SOURCE!B:M,2,0)="/  { itemToBeCoded","To be coded","")</f>
        <v/>
      </c>
      <c r="N596" s="22"/>
      <c r="Q596" s="26" t="str">
        <f>VLOOKUP(I596,SOURCE!B:M,5,0)</f>
        <v>"HEX"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ITM_HR_DEG</v>
      </c>
      <c r="E597" s="26" t="str">
        <f>CHAR(34)&amp;VLOOKUP(C597,SOURCE!$S$3:$Z$2839,6,0)&amp;CHAR(34)</f>
        <v>"HOUR"</v>
      </c>
      <c r="F597" s="22" t="str">
        <f>VLOOKUP(C597,SOURCE!$S$3:$AA$2839,9,0)&amp;"           {"&amp;D597&amp;",   "&amp;E597&amp;"},"</f>
        <v>//           {ITM_HR_DEG,   "HOUR"},</v>
      </c>
      <c r="H597" t="b">
        <f>ISNA(VLOOKUP(J597,J$823:J921,1,0))</f>
        <v>1</v>
      </c>
      <c r="I597" s="27">
        <f>VLOOKUP(C597,SOURCE!S$6:Y$10018,7,0)</f>
        <v>1813</v>
      </c>
      <c r="J597" s="28" t="str">
        <f>VLOOKUP(C597,SOURCE!S$6:Y$10018,6,0)</f>
        <v>HOUR</v>
      </c>
      <c r="K597" s="30" t="str">
        <f t="shared" si="40"/>
        <v>HOUR</v>
      </c>
      <c r="L597" s="40" t="str">
        <f>VLOOKUP(C597,SOURCE!S$6:Y$10018,2,0)</f>
        <v/>
      </c>
      <c r="M597" t="str">
        <f>IF(VLOOKUP(I597,SOURCE!B:M,2,0)="/  { itemToBeCoded","To be coded","")</f>
        <v/>
      </c>
      <c r="N597" s="22"/>
      <c r="Q597" s="26" t="str">
        <f>VLOOKUP(I597,SOURCE!B:M,5,0)</f>
        <v>"HOUR"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ITM_MINUTE</v>
      </c>
      <c r="E598" s="26" t="str">
        <f>CHAR(34)&amp;VLOOKUP(C598,SOURCE!$S$3:$Z$2839,6,0)&amp;CHAR(34)</f>
        <v>"MIN"</v>
      </c>
      <c r="F598" s="22" t="str">
        <f>VLOOKUP(C598,SOURCE!$S$3:$AA$2839,9,0)&amp;"           {"&amp;D598&amp;",   "&amp;E598&amp;"},"</f>
        <v xml:space="preserve">           {ITM_MINUTE,   "MIN"},</v>
      </c>
      <c r="H598" t="b">
        <f>ISNA(VLOOKUP(J598,J$823:J922,1,0))</f>
        <v>1</v>
      </c>
      <c r="I598" s="27">
        <f>VLOOKUP(C598,SOURCE!S$6:Y$10018,7,0)</f>
        <v>1814</v>
      </c>
      <c r="J598" s="28" t="str">
        <f>VLOOKUP(C598,SOURCE!S$6:Y$10018,6,0)</f>
        <v>MIN</v>
      </c>
      <c r="K598" s="30" t="str">
        <f t="shared" si="40"/>
        <v>MIN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"MIN"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ITM_SECOND</v>
      </c>
      <c r="E599" s="26" t="str">
        <f>CHAR(34)&amp;VLOOKUP(C599,SOURCE!$S$3:$Z$2839,6,0)&amp;CHAR(34)</f>
        <v>"SEC"</v>
      </c>
      <c r="F599" s="22" t="str">
        <f>VLOOKUP(C599,SOURCE!$S$3:$AA$2839,9,0)&amp;"           {"&amp;D599&amp;",   "&amp;E599&amp;"},"</f>
        <v>//           {ITM_SECOND,   "SEC"},</v>
      </c>
      <c r="H599" t="b">
        <f>ISNA(VLOOKUP(J599,J$823:J923,1,0))</f>
        <v>1</v>
      </c>
      <c r="I599" s="27">
        <f>VLOOKUP(C599,SOURCE!S$6:Y$10018,7,0)</f>
        <v>1815</v>
      </c>
      <c r="J599" s="28" t="str">
        <f>VLOOKUP(C599,SOURCE!S$6:Y$10018,6,0)</f>
        <v>SEC</v>
      </c>
      <c r="K599" s="30" t="str">
        <f t="shared" si="40"/>
        <v>SEC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"SEC"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ITM_toTIME</v>
      </c>
      <c r="E600" s="26" t="str">
        <f>CHAR(34)&amp;VLOOKUP(C600,SOURCE!$S$3:$Z$2839,6,0)&amp;CHAR(34)</f>
        <v>"&gt;TIME"</v>
      </c>
      <c r="F600" s="22" t="str">
        <f>VLOOKUP(C600,SOURCE!$S$3:$AA$2839,9,0)&amp;"           {"&amp;D600&amp;",   "&amp;E600&amp;"},"</f>
        <v>//           {ITM_toTIME,   "&gt;TIME"},</v>
      </c>
      <c r="H600" t="b">
        <f>ISNA(VLOOKUP(J600,J$823:J924,1,0))</f>
        <v>1</v>
      </c>
      <c r="I600" s="27">
        <f>VLOOKUP(C600,SOURCE!S$6:Y$10018,7,0)</f>
        <v>1816</v>
      </c>
      <c r="J600" s="28" t="str">
        <f>VLOOKUP(C600,SOURCE!S$6:Y$10018,6,0)</f>
        <v>&gt;TIME</v>
      </c>
      <c r="K600" s="30" t="str">
        <f t="shared" si="40"/>
        <v>&gt;TIME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STD_RIGHT_ARROW "TIME"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ITM_TIMEto</v>
      </c>
      <c r="E601" s="26" t="str">
        <f>CHAR(34)&amp;VLOOKUP(C601,SOURCE!$S$3:$Z$2839,6,0)&amp;CHAR(34)</f>
        <v>"TIME&gt;"</v>
      </c>
      <c r="F601" s="22" t="str">
        <f>VLOOKUP(C601,SOURCE!$S$3:$AA$2839,9,0)&amp;"           {"&amp;D601&amp;",   "&amp;E601&amp;"},"</f>
        <v>//           {ITM_TIMEto,   "TIME&gt;"},</v>
      </c>
      <c r="H601" t="b">
        <f>ISNA(VLOOKUP(J601,J$823:J925,1,0))</f>
        <v>1</v>
      </c>
      <c r="I601" s="27">
        <f>VLOOKUP(C601,SOURCE!S$6:Y$10018,7,0)</f>
        <v>1817</v>
      </c>
      <c r="J601" s="28" t="str">
        <f>VLOOKUP(C601,SOURCE!S$6:Y$10018,6,0)</f>
        <v>TIME&gt;</v>
      </c>
      <c r="K601" s="30" t="str">
        <f t="shared" si="40"/>
        <v>TIME&gt;</v>
      </c>
      <c r="L601" s="40" t="str">
        <f>VLOOKUP(C601,SOURCE!S$6:Y$10018,2,0)</f>
        <v/>
      </c>
      <c r="M601" t="str">
        <f>IF(VLOOKUP(I601,SOURCE!B:M,2,0)="/  { itemToBeCoded","To be coded","")</f>
        <v/>
      </c>
      <c r="N601" s="22"/>
      <c r="Q601" s="26" t="str">
        <f>VLOOKUP(I601,SOURCE!B:M,5,0)</f>
        <v>"TIME" STD_RIGHT_ARROW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KEY_COMPLEX</v>
      </c>
      <c r="E602" s="26" t="str">
        <f>CHAR(34)&amp;VLOOKUP(C602,SOURCE!$S$3:$Z$2839,6,0)&amp;CHAR(34)</f>
        <v>"COMPLEX"</v>
      </c>
      <c r="F602" s="22" t="str">
        <f>VLOOKUP(C602,SOURCE!$S$3:$AA$2839,9,0)&amp;"           {"&amp;D602&amp;",   "&amp;E602&amp;"},"</f>
        <v xml:space="preserve">           {KEY_COMPLEX,   "COMPLEX"},</v>
      </c>
      <c r="H602" t="b">
        <f>ISNA(VLOOKUP(J602,J$823:J926,1,0))</f>
        <v>1</v>
      </c>
      <c r="I602" s="27">
        <f>VLOOKUP(C602,SOURCE!S$6:Y$10018,7,0)</f>
        <v>1822</v>
      </c>
      <c r="J602" s="28" t="str">
        <f>VLOOKUP(C602,SOURCE!S$6:Y$10018,6,0)</f>
        <v>COMPLEX</v>
      </c>
      <c r="K602" s="30" t="str">
        <f t="shared" si="40"/>
        <v>COMPLEX</v>
      </c>
      <c r="L602" s="40" t="str">
        <f>VLOOKUP(C602,SOURCE!S$6:Y$10018,2,0)</f>
        <v>Complex</v>
      </c>
      <c r="M602" t="str">
        <f>IF(VLOOKUP(I602,SOURCE!B:M,2,0)="/  { itemToBeCoded","To be coded","")</f>
        <v/>
      </c>
      <c r="N602" s="22"/>
      <c r="Q602" s="26" t="str">
        <f>VLOOKUP(I602,SOURCE!B:M,5,0)</f>
        <v>"COMPLEX"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ITM_toPOL2</v>
      </c>
      <c r="E603" s="26" t="str">
        <f>CHAR(34)&amp;VLOOKUP(C603,SOURCE!$S$3:$Z$2839,6,0)&amp;CHAR(34)</f>
        <v>"&gt;POLAR"</v>
      </c>
      <c r="F603" s="22" t="str">
        <f>VLOOKUP(C603,SOURCE!$S$3:$AA$2839,9,0)&amp;"           {"&amp;D603&amp;",   "&amp;E603&amp;"},"</f>
        <v xml:space="preserve">           {ITM_toPOL2,   "&gt;POLAR"},</v>
      </c>
      <c r="H603" t="b">
        <f>ISNA(VLOOKUP(J603,J$823:J927,1,0))</f>
        <v>1</v>
      </c>
      <c r="I603" s="27">
        <f>VLOOKUP(C603,SOURCE!S$6:Y$10018,7,0)</f>
        <v>1823</v>
      </c>
      <c r="J603" s="28" t="str">
        <f>VLOOKUP(C603,SOURCE!S$6:Y$10018,6,0)</f>
        <v>&gt;POLAR</v>
      </c>
      <c r="K603" s="30" t="str">
        <f t="shared" si="40"/>
        <v>&gt;P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STD_RIGHT_ARROW "P"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ITM_toREC2</v>
      </c>
      <c r="E604" s="26" t="str">
        <f>CHAR(34)&amp;VLOOKUP(C604,SOURCE!$S$3:$Z$2839,6,0)&amp;CHAR(34)</f>
        <v>"&gt;RECT"</v>
      </c>
      <c r="F604" s="22" t="str">
        <f>VLOOKUP(C604,SOURCE!$S$3:$AA$2839,9,0)&amp;"           {"&amp;D604&amp;",   "&amp;E604&amp;"},"</f>
        <v xml:space="preserve">           {ITM_toREC2,   "&gt;RECT"},</v>
      </c>
      <c r="H604" t="b">
        <f>ISNA(VLOOKUP(J604,J$823:J928,1,0))</f>
        <v>1</v>
      </c>
      <c r="I604" s="27">
        <f>VLOOKUP(C604,SOURCE!S$6:Y$10018,7,0)</f>
        <v>1824</v>
      </c>
      <c r="J604" s="28" t="str">
        <f>VLOOKUP(C604,SOURCE!S$6:Y$10018,6,0)</f>
        <v>&gt;RECT</v>
      </c>
      <c r="K604" s="30" t="str">
        <f t="shared" si="40"/>
        <v>&gt;R</v>
      </c>
      <c r="L604" s="40" t="str">
        <f>VLOOKUP(C604,SOURCE!S$6:Y$10018,2,0)</f>
        <v>Complex</v>
      </c>
      <c r="M604" t="str">
        <f>IF(VLOOKUP(I604,SOURCE!B:M,2,0)="/  { itemToBeCoded","To be coded","")</f>
        <v/>
      </c>
      <c r="N604" s="22"/>
      <c r="Q604" s="26" t="str">
        <f>VLOOKUP(I604,SOURCE!B:M,5,0)</f>
        <v>STD_RIGHT_ARROW "R"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ITM_eRPN_ON</v>
      </c>
      <c r="E605" s="26" t="str">
        <f>CHAR(34)&amp;VLOOKUP(C605,SOURCE!$S$3:$Z$2839,6,0)&amp;CHAR(34)</f>
        <v>"ERPN"</v>
      </c>
      <c r="F605" s="22" t="str">
        <f>VLOOKUP(C605,SOURCE!$S$3:$AA$2839,9,0)&amp;"           {"&amp;D605&amp;",   "&amp;E605&amp;"},"</f>
        <v xml:space="preserve">           {ITM_eRPN_ON,   "ERPN"},</v>
      </c>
      <c r="H605" t="b">
        <f>ISNA(VLOOKUP(J605,J$823:J929,1,0))</f>
        <v>1</v>
      </c>
      <c r="I605" s="27">
        <f>VLOOKUP(C605,SOURCE!S$6:Y$10018,7,0)</f>
        <v>1825</v>
      </c>
      <c r="J605" s="28" t="str">
        <f>VLOOKUP(C605,SOURCE!S$6:Y$10018,6,0)</f>
        <v>ERPN</v>
      </c>
      <c r="K605" s="30" t="str">
        <f t="shared" si="40"/>
        <v>eRPN</v>
      </c>
      <c r="L605" s="40" t="str">
        <f>VLOOKUP(C605,SOURCE!S$6:Y$10018,2,0)</f>
        <v>CONF</v>
      </c>
      <c r="M605" t="str">
        <f>IF(VLOOKUP(I605,SOURCE!B:M,2,0)="/  { itemToBeCoded","To be coded","")</f>
        <v/>
      </c>
      <c r="N605" s="22"/>
      <c r="Q605" s="26" t="str">
        <f>VLOOKUP(I605,SOURCE!B:M,5,0)</f>
        <v>"eRPN"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ITM_eRPN_OFF</v>
      </c>
      <c r="E606" s="26" t="str">
        <f>CHAR(34)&amp;VLOOKUP(C606,SOURCE!$S$3:$Z$2839,6,0)&amp;CHAR(34)</f>
        <v>"RPN"</v>
      </c>
      <c r="F606" s="22" t="str">
        <f>VLOOKUP(C606,SOURCE!$S$3:$AA$2839,9,0)&amp;"           {"&amp;D606&amp;",   "&amp;E606&amp;"},"</f>
        <v xml:space="preserve">           {ITM_eRPN_OFF,   "RPN"},</v>
      </c>
      <c r="H606" t="b">
        <f>ISNA(VLOOKUP(J606,J$823:J930,1,0))</f>
        <v>1</v>
      </c>
      <c r="I606" s="27">
        <f>VLOOKUP(C606,SOURCE!S$6:Y$10018,7,0)</f>
        <v>1826</v>
      </c>
      <c r="J606" s="28" t="str">
        <f>VLOOKUP(C606,SOURCE!S$6:Y$10018,6,0)</f>
        <v>RPN</v>
      </c>
      <c r="K606" s="30" t="str">
        <f t="shared" si="40"/>
        <v>RPN</v>
      </c>
      <c r="L606" s="40" t="str">
        <f>VLOOKUP(C606,SOURCE!S$6:Y$10018,2,0)</f>
        <v>CONF</v>
      </c>
      <c r="M606" t="str">
        <f>IF(VLOOKUP(I606,SOURCE!B:M,2,0)="/  { itemToBeCoded","To be coded","")</f>
        <v/>
      </c>
      <c r="N606" s="22"/>
      <c r="Q606" s="26" t="str">
        <f>VLOOKUP(I606,SOURCE!B:M,5,0)</f>
        <v>"RPN"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ITM_SIGFIG</v>
      </c>
      <c r="E607" s="26" t="str">
        <f>CHAR(34)&amp;VLOOKUP(C607,SOURCE!$S$3:$Z$2839,6,0)&amp;CHAR(34)</f>
        <v>"SIG"</v>
      </c>
      <c r="F607" s="22" t="str">
        <f>VLOOKUP(C607,SOURCE!$S$3:$AA$2839,9,0)&amp;"           {"&amp;D607&amp;",   "&amp;E607&amp;"},"</f>
        <v xml:space="preserve">           {ITM_SIGFIG,   "SIG"},</v>
      </c>
      <c r="H607" t="b">
        <f>ISNA(VLOOKUP(J607,J$823:J931,1,0))</f>
        <v>1</v>
      </c>
      <c r="I607" s="27">
        <f>VLOOKUP(C607,SOURCE!S$6:Y$10018,7,0)</f>
        <v>1840</v>
      </c>
      <c r="J607" s="28" t="str">
        <f>VLOOKUP(C607,SOURCE!S$6:Y$10018,6,0)</f>
        <v>SIG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SIG</v>
      </c>
      <c r="L607" s="40" t="str">
        <f>VLOOKUP(C607,SOURCE!S$6:Y$10018,2,0)</f>
        <v>DISP</v>
      </c>
      <c r="M607" t="str">
        <f>IF(VLOOKUP(I607,SOURCE!B:M,2,0)="/  { itemToBeCoded","To be coded","")</f>
        <v/>
      </c>
      <c r="N607" s="22"/>
      <c r="Q607" s="26" t="str">
        <f>VLOOKUP(I607,SOURCE!B:M,5,0)</f>
        <v>"SIG"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ITM_UNIT</v>
      </c>
      <c r="E608" s="26" t="str">
        <f>CHAR(34)&amp;VLOOKUP(C608,SOURCE!$S$3:$Z$2839,6,0)&amp;CHAR(34)</f>
        <v>"UNIT"</v>
      </c>
      <c r="F608" s="22" t="str">
        <f>VLOOKUP(C608,SOURCE!$S$3:$AA$2839,9,0)&amp;"           {"&amp;D608&amp;",   "&amp;E608&amp;"},"</f>
        <v>//           {ITM_UNIT,   "UNIT"},</v>
      </c>
      <c r="H608" t="b">
        <f>ISNA(VLOOKUP(J608,J$823:J932,1,0))</f>
        <v>1</v>
      </c>
      <c r="I608" s="27">
        <f>VLOOKUP(C608,SOURCE!S$6:Y$10018,7,0)</f>
        <v>1841</v>
      </c>
      <c r="J608" s="28" t="str">
        <f>VLOOKUP(C608,SOURCE!S$6:Y$10018,6,0)</f>
        <v>UNIT</v>
      </c>
      <c r="K608" s="30" t="str">
        <f t="shared" si="44"/>
        <v>UNIT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"UNIT"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ITM_ROUND2</v>
      </c>
      <c r="E609" s="26" t="str">
        <f>CHAR(34)&amp;VLOOKUP(C609,SOURCE!$S$3:$Z$2839,6,0)&amp;CHAR(34)</f>
        <v>"ROUND"</v>
      </c>
      <c r="F609" s="22" t="str">
        <f>VLOOKUP(C609,SOURCE!$S$3:$AA$2839,9,0)&amp;"           {"&amp;D609&amp;",   "&amp;E609&amp;"},"</f>
        <v xml:space="preserve">           {ITM_ROUND2,   "ROUND"},</v>
      </c>
      <c r="H609" t="b">
        <f>ISNA(VLOOKUP(J609,J$823:J933,1,0))</f>
        <v>1</v>
      </c>
      <c r="I609" s="27">
        <f>VLOOKUP(C609,SOURCE!S$6:Y$10018,7,0)</f>
        <v>1842</v>
      </c>
      <c r="J609" s="28" t="str">
        <f>VLOOKUP(C609,SOURCE!S$6:Y$10018,6,0)</f>
        <v>ROUND</v>
      </c>
      <c r="K609" s="30" t="str">
        <f t="shared" si="44"/>
        <v>ROUND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"ROUND"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ITM_ROUNDI2</v>
      </c>
      <c r="E610" s="26" t="str">
        <f>CHAR(34)&amp;VLOOKUP(C610,SOURCE!$S$3:$Z$2839,6,0)&amp;CHAR(34)</f>
        <v>"ROUNDI"</v>
      </c>
      <c r="F610" s="22" t="str">
        <f>VLOOKUP(C610,SOURCE!$S$3:$AA$2839,9,0)&amp;"           {"&amp;D610&amp;",   "&amp;E610&amp;"},"</f>
        <v xml:space="preserve">           {ITM_ROUNDI2,   "ROUNDI"},</v>
      </c>
      <c r="H610" t="b">
        <f>ISNA(VLOOKUP(J610,J$823:J934,1,0))</f>
        <v>1</v>
      </c>
      <c r="I610" s="27">
        <f>VLOOKUP(C610,SOURCE!S$6:Y$10018,7,0)</f>
        <v>1843</v>
      </c>
      <c r="J610" s="28" t="str">
        <f>VLOOKUP(C610,SOURCE!S$6:Y$10018,6,0)</f>
        <v>ROUNDI</v>
      </c>
      <c r="K610" s="30" t="str">
        <f t="shared" si="44"/>
        <v>ROUNDI</v>
      </c>
      <c r="L610" s="40" t="str">
        <f>VLOOKUP(C610,SOURCE!S$6:Y$10018,2,0)</f>
        <v>DISP</v>
      </c>
      <c r="M610" t="str">
        <f>IF(VLOOKUP(I610,SOURCE!B:M,2,0)="/  { itemToBeCoded","To be coded","")</f>
        <v/>
      </c>
      <c r="N610" s="22"/>
      <c r="Q610" s="26" t="str">
        <f>VLOOKUP(I610,SOURCE!B:M,5,0)</f>
        <v>"ROUNDI"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ITM_RI</v>
      </c>
      <c r="E611" s="26" t="str">
        <f>CHAR(34)&amp;VLOOKUP(C611,SOURCE!$S$3:$Z$2839,6,0)&amp;CHAR(34)</f>
        <v>"&gt;I"</v>
      </c>
      <c r="F611" s="22" t="str">
        <f>VLOOKUP(C611,SOURCE!$S$3:$AA$2839,9,0)&amp;"           {"&amp;D611&amp;",   "&amp;E611&amp;"},"</f>
        <v>//           {ITM_RI,   "&gt;I"},</v>
      </c>
      <c r="H611" t="b">
        <f>ISNA(VLOOKUP(J611,J$823:J935,1,0))</f>
        <v>1</v>
      </c>
      <c r="I611" s="27">
        <f>VLOOKUP(C611,SOURCE!S$6:Y$10018,7,0)</f>
        <v>1845</v>
      </c>
      <c r="J611" s="28" t="str">
        <f>VLOOKUP(C611,SOURCE!S$6:Y$10018,6,0)</f>
        <v>&gt;I</v>
      </c>
      <c r="K611" s="30" t="str">
        <f t="shared" si="44"/>
        <v>&gt;I</v>
      </c>
      <c r="L611" s="40" t="str">
        <f>VLOOKUP(C611,SOURCE!S$6:Y$10018,2,0)</f>
        <v>FN SH_INT</v>
      </c>
      <c r="M611" t="str">
        <f>IF(VLOOKUP(I611,SOURCE!B:M,2,0)="/  { itemToBeCoded","To be coded","")</f>
        <v/>
      </c>
      <c r="N611" s="22"/>
      <c r="Q611" s="26" t="str">
        <f>VLOOKUP(I611,SOURCE!B:M,5,0)</f>
        <v>STD_RIGHT_ARROW "I"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ITM_DRG</v>
      </c>
      <c r="E612" s="26" t="str">
        <f>CHAR(34)&amp;VLOOKUP(C612,SOURCE!$S$3:$Z$2839,6,0)&amp;CHAR(34)</f>
        <v>"DRG"</v>
      </c>
      <c r="F612" s="22" t="str">
        <f>VLOOKUP(C612,SOURCE!$S$3:$AA$2839,9,0)&amp;"           {"&amp;D612&amp;",   "&amp;E612&amp;"},"</f>
        <v>//           {ITM_DRG,   "DRG"},</v>
      </c>
      <c r="H612" t="b">
        <f>ISNA(VLOOKUP(J612,J$823:J936,1,0))</f>
        <v>1</v>
      </c>
      <c r="I612" s="27">
        <f>VLOOKUP(C612,SOURCE!S$6:Y$10018,7,0)</f>
        <v>1847</v>
      </c>
      <c r="J612" s="28" t="str">
        <f>VLOOKUP(C612,SOURCE!S$6:Y$10018,6,0)</f>
        <v>DRG</v>
      </c>
      <c r="K612" s="30" t="str">
        <f t="shared" si="44"/>
        <v>DRG</v>
      </c>
      <c r="L612" s="40" t="str">
        <f>VLOOKUP(C612,SOURCE!S$6:Y$10018,2,0)</f>
        <v>Trig</v>
      </c>
      <c r="M612" t="str">
        <f>IF(VLOOKUP(I612,SOURCE!B:M,2,0)="/  { itemToBeCoded","To be coded","")</f>
        <v/>
      </c>
      <c r="N612" s="22"/>
      <c r="Q612" s="26" t="str">
        <f>VLOOKUP(I612,SOURCE!B:M,5,0)</f>
        <v>"DRG"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CHR_caseUP</v>
      </c>
      <c r="E613" s="26" t="str">
        <f>CHAR(34)&amp;VLOOKUP(C613,SOURCE!$S$3:$Z$2839,6,0)&amp;CHAR(34)</f>
        <v>"CASEUP"</v>
      </c>
      <c r="F613" s="22" t="str">
        <f>VLOOKUP(C613,SOURCE!$S$3:$AA$2839,9,0)&amp;"           {"&amp;D613&amp;",   "&amp;E613&amp;"},"</f>
        <v xml:space="preserve">           {CHR_caseUP,   "CASEUP"},</v>
      </c>
      <c r="H613" t="b">
        <f>ISNA(VLOOKUP(J613,J$823:J937,1,0))</f>
        <v>1</v>
      </c>
      <c r="I613" s="27">
        <f>VLOOKUP(C613,SOURCE!S$6:Y$10018,7,0)</f>
        <v>1852</v>
      </c>
      <c r="J613" s="28" t="str">
        <f>VLOOKUP(C613,SOURCE!S$6:Y$10018,6,0)</f>
        <v>CASEUP</v>
      </c>
      <c r="K613" s="30" t="str">
        <f t="shared" si="44"/>
        <v>CASEUP</v>
      </c>
      <c r="L613" s="40" t="str">
        <f>VLOOKUP(C613,SOURCE!S$6:Y$10018,2,0)</f>
        <v>CONF</v>
      </c>
      <c r="M613" t="str">
        <f>IF(VLOOKUP(I613,SOURCE!B:M,2,0)="/  { itemToBeCoded","To be coded","")</f>
        <v>To be coded</v>
      </c>
      <c r="N613" s="22"/>
      <c r="Q613" s="26" t="str">
        <f>VLOOKUP(I613,SOURCE!B:M,5,0)</f>
        <v>"CASE UP"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CHR_caseDN</v>
      </c>
      <c r="E614" s="26" t="str">
        <f>CHAR(34)&amp;VLOOKUP(C614,SOURCE!$S$3:$Z$2839,6,0)&amp;CHAR(34)</f>
        <v>"CASEDN"</v>
      </c>
      <c r="F614" s="22" t="str">
        <f>VLOOKUP(C614,SOURCE!$S$3:$AA$2839,9,0)&amp;"           {"&amp;D614&amp;",   "&amp;E614&amp;"},"</f>
        <v xml:space="preserve">           {CHR_caseDN,   "CASEDN"},</v>
      </c>
      <c r="H614" t="b">
        <f>ISNA(VLOOKUP(J614,J$823:J938,1,0))</f>
        <v>1</v>
      </c>
      <c r="I614" s="27">
        <f>VLOOKUP(C614,SOURCE!S$6:Y$10018,7,0)</f>
        <v>1853</v>
      </c>
      <c r="J614" s="28" t="str">
        <f>VLOOKUP(C614,SOURCE!S$6:Y$10018,6,0)</f>
        <v>CASEDN</v>
      </c>
      <c r="K614" s="30" t="str">
        <f t="shared" si="44"/>
        <v>CASEDN</v>
      </c>
      <c r="L614" s="40" t="str">
        <f>VLOOKUP(C614,SOURCE!S$6:Y$10018,2,0)</f>
        <v>CONF</v>
      </c>
      <c r="M614" t="str">
        <f>IF(VLOOKUP(I614,SOURCE!B:M,2,0)="/  { itemToBeCoded","To be coded","")</f>
        <v>To be coded</v>
      </c>
      <c r="N614" s="22"/>
      <c r="Q614" s="26" t="str">
        <f>VLOOKUP(I614,SOURCE!B:M,5,0)</f>
        <v>"CASE DN"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ITM_LISTXY</v>
      </c>
      <c r="E615" s="26" t="str">
        <f>CHAR(34)&amp;VLOOKUP(C615,SOURCE!$S$3:$Z$2839,6,0)&amp;CHAR(34)</f>
        <v>"LISTXY"</v>
      </c>
      <c r="F615" s="22" t="str">
        <f>VLOOKUP(C615,SOURCE!$S$3:$AA$2839,9,0)&amp;"           {"&amp;D615&amp;",   "&amp;E615&amp;"},"</f>
        <v xml:space="preserve">           {ITM_LISTXY,   "LISTXY"},</v>
      </c>
      <c r="H615" t="b">
        <f>ISNA(VLOOKUP(J615,J$823:J939,1,0))</f>
        <v>1</v>
      </c>
      <c r="I615" s="27">
        <f>VLOOKUP(C615,SOURCE!S$6:Y$10018,7,0)</f>
        <v>1854</v>
      </c>
      <c r="J615" s="28" t="str">
        <f>VLOOKUP(C615,SOURCE!S$6:Y$10018,6,0)</f>
        <v>LISTXY</v>
      </c>
      <c r="K615" s="30" t="str">
        <f t="shared" si="44"/>
        <v>LISTXY</v>
      </c>
      <c r="L615" s="40">
        <f>VLOOKUP(C615,SOURCE!S$6:Y$10018,2,0)</f>
        <v>0</v>
      </c>
      <c r="M615" t="str">
        <f>IF(VLOOKUP(I615,SOURCE!B:M,2,0)="/  { itemToBeCoded","To be coded","")</f>
        <v/>
      </c>
      <c r="N615" s="22"/>
      <c r="Q615" s="26" t="str">
        <f>VLOOKUP(I615,SOURCE!B:M,5,0)</f>
        <v>"LISTXY"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ITM_SH_ERPN</v>
      </c>
      <c r="E616" s="26" t="str">
        <f>CHAR(34)&amp;VLOOKUP(C616,SOURCE!$S$3:$Z$2839,6,0)&amp;CHAR(34)</f>
        <v>"ERPN?"</v>
      </c>
      <c r="F616" s="22" t="str">
        <f>VLOOKUP(C616,SOURCE!$S$3:$AA$2839,9,0)&amp;"           {"&amp;D616&amp;",   "&amp;E616&amp;"},"</f>
        <v>//           {ITM_SH_ERPN,   "ERPN?"},</v>
      </c>
      <c r="H616" t="b">
        <f>ISNA(VLOOKUP(J616,J$823:J940,1,0))</f>
        <v>1</v>
      </c>
      <c r="I616" s="27">
        <f>VLOOKUP(C616,SOURCE!S$6:Y$10018,7,0)</f>
        <v>1855</v>
      </c>
      <c r="J616" s="28" t="str">
        <f>VLOOKUP(C616,SOURCE!S$6:Y$10018,6,0)</f>
        <v>ERPN?</v>
      </c>
      <c r="K616" s="30" t="str">
        <f t="shared" si="44"/>
        <v>eRPN?</v>
      </c>
      <c r="L616" s="40" t="str">
        <f>VLOOKUP(C616,SOURCE!S$6:Y$10018,2,0)</f>
        <v>INFO</v>
      </c>
      <c r="M616" t="str">
        <f>IF(VLOOKUP(I616,SOURCE!B:M,2,0)="/  { itemToBeCoded","To be coded","")</f>
        <v/>
      </c>
      <c r="N616" s="22"/>
      <c r="Q616" s="26" t="str">
        <f>VLOOKUP(I616,SOURCE!B:M,5,0)</f>
        <v>"eRPN?"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ITM_XXEQ</v>
      </c>
      <c r="E617" s="26" t="str">
        <f>CHAR(34)&amp;VLOOKUP(C617,SOURCE!$S$3:$Z$2839,6,0)&amp;CHAR(34)</f>
        <v>"X.XEQ"</v>
      </c>
      <c r="F617" s="22" t="str">
        <f>VLOOKUP(C617,SOURCE!$S$3:$AA$2839,9,0)&amp;"           {"&amp;D617&amp;",   "&amp;E617&amp;"},"</f>
        <v>//           {ITM_XXEQ,   "X.XEQ"},</v>
      </c>
      <c r="H617" t="b">
        <f>ISNA(VLOOKUP(J617,J$823:J941,1,0))</f>
        <v>1</v>
      </c>
      <c r="I617" s="27">
        <f>VLOOKUP(C617,SOURCE!S$6:Y$10018,7,0)</f>
        <v>1886</v>
      </c>
      <c r="J617" s="28" t="str">
        <f>VLOOKUP(C617,SOURCE!S$6:Y$10018,6,0)</f>
        <v>X.XEQ</v>
      </c>
      <c r="K617" s="30" t="str">
        <f t="shared" si="44"/>
        <v>X.XEQ</v>
      </c>
      <c r="L617" s="40" t="str">
        <f>VLOOKUP(C617,SOURCE!S$6:Y$10018,2,0)</f>
        <v>KEYS</v>
      </c>
      <c r="M617" t="str">
        <f>IF(VLOOKUP(I617,SOURCE!B:M,2,0)="/  { itemToBeCoded","To be coded","")</f>
        <v/>
      </c>
      <c r="N617" s="22"/>
      <c r="Q617" s="26" t="str">
        <f>VLOOKUP(I617,SOURCE!B:M,5,0)</f>
        <v>"X.XEQ"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ITM_STKTO3x1</v>
      </c>
      <c r="E618" s="26" t="str">
        <f>CHAR(34)&amp;VLOOKUP(C618,SOURCE!$S$3:$Z$2839,6,0)&amp;CHAR(34)</f>
        <v>"ZYX&gt;M"</v>
      </c>
      <c r="F618" s="22" t="str">
        <f>VLOOKUP(C618,SOURCE!$S$3:$AA$2839,9,0)&amp;"           {"&amp;D618&amp;",   "&amp;E618&amp;"},"</f>
        <v xml:space="preserve">           {ITM_STKTO3x1,   "ZYX&gt;M"},</v>
      </c>
      <c r="H618" t="b">
        <f>ISNA(VLOOKUP(J618,J$823:J942,1,0))</f>
        <v>1</v>
      </c>
      <c r="I618" s="27">
        <f>VLOOKUP(C618,SOURCE!S$6:Y$10018,7,0)</f>
        <v>1905</v>
      </c>
      <c r="J618" s="28" t="str">
        <f>VLOOKUP(C618,SOURCE!S$6:Y$10018,6,0)</f>
        <v>ZYX&gt;M</v>
      </c>
      <c r="K618" s="30" t="str">
        <f t="shared" si="44"/>
        <v>zyx&gt;M</v>
      </c>
      <c r="L618" s="40" t="str">
        <f>VLOOKUP(C618,SOURCE!S$6:Y$10018,2,0)</f>
        <v>CUSTOM TEMP</v>
      </c>
      <c r="M618" t="str">
        <f>IF(VLOOKUP(I618,SOURCE!B:M,2,0)="/  { itemToBeCoded","To be coded","")</f>
        <v/>
      </c>
      <c r="N618" s="22"/>
      <c r="Q618" s="26" t="str">
        <f>VLOOKUP(I618,SOURCE!B:M,5,0)</f>
        <v>"zyx" STD_RIGHT_ARROW "M"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ITM_FLGSV</v>
      </c>
      <c r="E619" s="26" t="str">
        <f>CHAR(34)&amp;VLOOKUP(C619,SOURCE!$S$3:$Z$2839,6,0)&amp;CHAR(34)</f>
        <v>"FLAGS.V"</v>
      </c>
      <c r="F619" s="22" t="str">
        <f>VLOOKUP(C619,SOURCE!$S$3:$AA$2839,9,0)&amp;"           {"&amp;D619&amp;",   "&amp;E619&amp;"},"</f>
        <v>//           {ITM_FLGSV,   "FLAGS.V"},</v>
      </c>
      <c r="H619" t="b">
        <f>ISNA(VLOOKUP(J619,J$823:J943,1,0))</f>
        <v>1</v>
      </c>
      <c r="I619" s="27">
        <f>VLOOKUP(C619,SOURCE!S$6:Y$10018,7,0)</f>
        <v>1909</v>
      </c>
      <c r="J619" s="28" t="str">
        <f>VLOOKUP(C619,SOURCE!S$6:Y$10018,6,0)</f>
        <v>FLAGS.V</v>
      </c>
      <c r="K619" s="30" t="str">
        <f t="shared" si="44"/>
        <v>FLGS</v>
      </c>
      <c r="L619" s="40" t="str">
        <f>VLOOKUP(C619,SOURCE!S$6:Y$10018,2,0)</f>
        <v>SYS</v>
      </c>
      <c r="M619" t="str">
        <f>IF(VLOOKUP(I619,SOURCE!B:M,2,0)="/  { itemToBeCoded","To be coded","")</f>
        <v/>
      </c>
      <c r="N619" s="22"/>
      <c r="Q619" s="26" t="str">
        <f>VLOOKUP(I619,SOURCE!B:M,5,0)</f>
        <v>"FLGS"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ITM_CPXI</v>
      </c>
      <c r="E620" s="26" t="str">
        <f>CHAR(34)&amp;VLOOKUP(C620,SOURCE!$S$3:$Z$2839,6,0)&amp;CHAR(34)</f>
        <v>"CPXI"</v>
      </c>
      <c r="F620" s="22" t="str">
        <f>VLOOKUP(C620,SOURCE!$S$3:$AA$2839,9,0)&amp;"           {"&amp;D620&amp;",   "&amp;E620&amp;"},"</f>
        <v>//           {ITM_CPXI,   "CPXI"},</v>
      </c>
      <c r="H620" t="b">
        <f>ISNA(VLOOKUP(J620,J$823:J944,1,0))</f>
        <v>1</v>
      </c>
      <c r="I620" s="27">
        <f>VLOOKUP(C620,SOURCE!S$6:Y$10018,7,0)</f>
        <v>1910</v>
      </c>
      <c r="J620" s="28" t="str">
        <f>VLOOKUP(C620,SOURCE!S$6:Y$10018,6,0)</f>
        <v>CPXI</v>
      </c>
      <c r="K620" s="30" t="str">
        <f t="shared" si="44"/>
        <v>CPXi</v>
      </c>
      <c r="L620" s="40" t="str">
        <f>VLOOKUP(C620,SOURCE!S$6:Y$10018,2,0)</f>
        <v>SYSFL</v>
      </c>
      <c r="M620" t="str">
        <f>IF(VLOOKUP(I620,SOURCE!B:M,2,0)="/  { itemToBeCoded","To be coded","")</f>
        <v/>
      </c>
      <c r="N620" s="22"/>
      <c r="Q620" s="26" t="str">
        <f>VLOOKUP(I620,SOURCE!B:M,5,0)</f>
        <v>"CPXi"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ITM_CPXJ</v>
      </c>
      <c r="E621" s="26" t="str">
        <f>CHAR(34)&amp;VLOOKUP(C621,SOURCE!$S$3:$Z$2839,6,0)&amp;CHAR(34)</f>
        <v>"CPXJ"</v>
      </c>
      <c r="F621" s="22" t="str">
        <f>VLOOKUP(C621,SOURCE!$S$3:$AA$2839,9,0)&amp;"           {"&amp;D621&amp;",   "&amp;E621&amp;"},"</f>
        <v>//           {ITM_CPXJ,   "CPXJ"},</v>
      </c>
      <c r="H621" t="b">
        <f>ISNA(VLOOKUP(J621,J$823:J945,1,0))</f>
        <v>1</v>
      </c>
      <c r="I621" s="27">
        <f>VLOOKUP(C621,SOURCE!S$6:Y$10018,7,0)</f>
        <v>1911</v>
      </c>
      <c r="J621" s="28" t="str">
        <f>VLOOKUP(C621,SOURCE!S$6:Y$10018,6,0)</f>
        <v>CPXJ</v>
      </c>
      <c r="K621" s="30" t="str">
        <f t="shared" si="44"/>
        <v>CPXj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"CPXj"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ITM_SSIZE4</v>
      </c>
      <c r="E622" s="26" t="str">
        <f>CHAR(34)&amp;VLOOKUP(C622,SOURCE!$S$3:$Z$2839,6,0)&amp;CHAR(34)</f>
        <v>"SSIZE4"</v>
      </c>
      <c r="F622" s="22" t="str">
        <f>VLOOKUP(C622,SOURCE!$S$3:$AA$2839,9,0)&amp;"           {"&amp;D622&amp;",   "&amp;E622&amp;"},"</f>
        <v>//           {ITM_SSIZE4,   "SSIZE4"},</v>
      </c>
      <c r="H622" t="b">
        <f>ISNA(VLOOKUP(J622,J$823:J946,1,0))</f>
        <v>1</v>
      </c>
      <c r="I622" s="27">
        <f>VLOOKUP(C622,SOURCE!S$6:Y$10018,7,0)</f>
        <v>1912</v>
      </c>
      <c r="J622" s="28" t="str">
        <f>VLOOKUP(C622,SOURCE!S$6:Y$10018,6,0)</f>
        <v>SSIZE4</v>
      </c>
      <c r="K622" s="30" t="str">
        <f t="shared" si="44"/>
        <v>SSIZE4</v>
      </c>
      <c r="L622" s="40" t="str">
        <f>VLOOKUP(C622,SOURCE!S$6:Y$10018,2,0)</f>
        <v>SYSFL</v>
      </c>
      <c r="M622" t="str">
        <f>IF(VLOOKUP(I622,SOURCE!B:M,2,0)="/  { itemToBeCoded","To be coded","")</f>
        <v/>
      </c>
      <c r="N622" s="22"/>
      <c r="Q622" s="26" t="str">
        <f>VLOOKUP(I622,SOURCE!B:M,5,0)</f>
        <v>"SSIZE4"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ITM_SSIZE8</v>
      </c>
      <c r="E623" s="26" t="str">
        <f>CHAR(34)&amp;VLOOKUP(C623,SOURCE!$S$3:$Z$2839,6,0)&amp;CHAR(34)</f>
        <v>"SSIZE8"</v>
      </c>
      <c r="F623" s="22" t="str">
        <f>VLOOKUP(C623,SOURCE!$S$3:$AA$2839,9,0)&amp;"           {"&amp;D623&amp;",   "&amp;E623&amp;"},"</f>
        <v>//           {ITM_SSIZE8,   "SSIZE8"},</v>
      </c>
      <c r="H623" t="b">
        <f>ISNA(VLOOKUP(J623,J$823:J947,1,0))</f>
        <v>1</v>
      </c>
      <c r="I623" s="27">
        <f>VLOOKUP(C623,SOURCE!S$6:Y$10018,7,0)</f>
        <v>1913</v>
      </c>
      <c r="J623" s="28" t="str">
        <f>VLOOKUP(C623,SOURCE!S$6:Y$10018,6,0)</f>
        <v>SSIZE8</v>
      </c>
      <c r="K623" s="30" t="str">
        <f t="shared" si="44"/>
        <v>SSIZE8</v>
      </c>
      <c r="L623" s="40" t="str">
        <f>VLOOKUP(C623,SOURCE!S$6:Y$10018,2,0)</f>
        <v>SYSFL</v>
      </c>
      <c r="M623" t="str">
        <f>IF(VLOOKUP(I623,SOURCE!B:M,2,0)="/  { itemToBeCoded","To be coded","")</f>
        <v/>
      </c>
      <c r="N623" s="22"/>
      <c r="Q623" s="26" t="str">
        <f>VLOOKUP(I623,SOURCE!B:M,5,0)</f>
        <v>"SSIZE8"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ITM_POLAR</v>
      </c>
      <c r="E624" s="26" t="str">
        <f>CHAR(34)&amp;VLOOKUP(C624,SOURCE!$S$3:$Z$2839,6,0)&amp;CHAR(34)</f>
        <v>"POLAR"</v>
      </c>
      <c r="F624" s="22" t="str">
        <f>VLOOKUP(C624,SOURCE!$S$3:$AA$2839,9,0)&amp;"           {"&amp;D624&amp;",   "&amp;E624&amp;"},"</f>
        <v xml:space="preserve">           {ITM_POLAR,   "POLAR"},</v>
      </c>
      <c r="H624" t="b">
        <f>ISNA(VLOOKUP(J624,J$823:J948,1,0))</f>
        <v>1</v>
      </c>
      <c r="I624" s="27">
        <f>VLOOKUP(C624,SOURCE!S$6:Y$10018,7,0)</f>
        <v>1920</v>
      </c>
      <c r="J624" s="28" t="str">
        <f>VLOOKUP(C624,SOURCE!S$6:Y$10018,6,0)</f>
        <v>POLAR</v>
      </c>
      <c r="K624" s="30" t="str">
        <f t="shared" si="44"/>
        <v>POLAR</v>
      </c>
      <c r="L624" s="40" t="str">
        <f>VLOOKUP(C624,SOURCE!S$6:Y$10018,2,0)</f>
        <v>SYSFL</v>
      </c>
      <c r="M624" t="str">
        <f>IF(VLOOKUP(I624,SOURCE!B:M,2,0)="/  { itemToBeCoded","To be coded","")</f>
        <v/>
      </c>
      <c r="N624" s="22"/>
      <c r="Q624" s="26" t="str">
        <f>VLOOKUP(I624,SOURCE!B:M,5,0)</f>
        <v>"POLAR"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ITM_RECT</v>
      </c>
      <c r="E625" s="26" t="str">
        <f>CHAR(34)&amp;VLOOKUP(C625,SOURCE!$S$3:$Z$2839,6,0)&amp;CHAR(34)</f>
        <v>"RECT"</v>
      </c>
      <c r="F625" s="22" t="str">
        <f>VLOOKUP(C625,SOURCE!$S$3:$AA$2839,9,0)&amp;"           {"&amp;D625&amp;",   "&amp;E625&amp;"},"</f>
        <v xml:space="preserve">           {ITM_RECT,   "RECT"},</v>
      </c>
      <c r="H625" t="b">
        <f>ISNA(VLOOKUP(J625,J$823:J949,1,0))</f>
        <v>1</v>
      </c>
      <c r="I625" s="27">
        <f>VLOOKUP(C625,SOURCE!S$6:Y$10018,7,0)</f>
        <v>1923</v>
      </c>
      <c r="J625" s="28" t="str">
        <f>VLOOKUP(C625,SOURCE!S$6:Y$10018,6,0)</f>
        <v>RECT</v>
      </c>
      <c r="K625" s="30" t="str">
        <f t="shared" si="44"/>
        <v>RECT</v>
      </c>
      <c r="L625" s="40" t="str">
        <f>VLOOKUP(C625,SOURCE!S$6:Y$10018,2,0)</f>
        <v>SYSFL</v>
      </c>
      <c r="M625" t="str">
        <f>IF(VLOOKUP(I625,SOURCE!B:M,2,0)="/  { itemToBeCoded","To be coded","")</f>
        <v/>
      </c>
      <c r="N625" s="22"/>
      <c r="Q625" s="26" t="str">
        <f>VLOOKUP(I625,SOURCE!B:M,5,0)</f>
        <v>"RECT"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ITM_ms</v>
      </c>
      <c r="E626" s="26" t="str">
        <f>CHAR(34)&amp;VLOOKUP(C626,SOURCE!$S$3:$Z$2839,6,0)&amp;CHAR(34)</f>
        <v>".MS"</v>
      </c>
      <c r="F626" s="22" t="str">
        <f>VLOOKUP(C626,SOURCE!$S$3:$AA$2839,9,0)&amp;"           {"&amp;D626&amp;",   "&amp;E626&amp;"},"</f>
        <v>//           {ITM_ms,   ".MS"},</v>
      </c>
      <c r="H626" t="b">
        <f>ISNA(VLOOKUP(J626,J$823:J950,1,0))</f>
        <v>1</v>
      </c>
      <c r="I626" s="27">
        <f>VLOOKUP(C626,SOURCE!S$6:Y$10018,7,0)</f>
        <v>1932</v>
      </c>
      <c r="J626" s="28" t="str">
        <f>VLOOKUP(C626,SOURCE!S$6:Y$10018,6,0)</f>
        <v>.MS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.ms</v>
      </c>
      <c r="L626" s="40" t="str">
        <f>VLOOKUP(C626,SOURCE!S$6:Y$10018,2,0)</f>
        <v>Trig</v>
      </c>
      <c r="M626" t="str">
        <f>IF(VLOOKUP(I626,SOURCE!B:M,2,0)="/  { itemToBeCoded","To be coded","")</f>
        <v/>
      </c>
      <c r="N626" s="22"/>
      <c r="Q626" s="26" t="str">
        <f>VLOOKUP(I626,SOURCE!B:M,5,0)</f>
        <v>".ms"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ITM_DEG2</v>
      </c>
      <c r="E627" s="26" t="str">
        <f>CHAR(34)&amp;VLOOKUP(C627,SOURCE!$S$3:$Z$2839,6,0)&amp;CHAR(34)</f>
        <v>"&gt;&gt;DEG"</v>
      </c>
      <c r="F627" s="22" t="str">
        <f>VLOOKUP(C627,SOURCE!$S$3:$AA$2839,9,0)&amp;"           {"&amp;D627&amp;",   "&amp;E627&amp;"},"</f>
        <v>//           {ITM_DEG2,   "&gt;&gt;DEG"},</v>
      </c>
      <c r="H627" t="b">
        <f>ISNA(VLOOKUP(J627,J$823:J951,1,0))</f>
        <v>1</v>
      </c>
      <c r="I627" s="27">
        <f>VLOOKUP(C627,SOURCE!S$6:Y$10018,7,0)</f>
        <v>1933</v>
      </c>
      <c r="J627" s="28" t="str">
        <f>VLOOKUP(C627,SOURCE!S$6:Y$10018,6,0)</f>
        <v>&gt;&gt;DEG</v>
      </c>
      <c r="K627" s="30" t="str">
        <f t="shared" si="48"/>
        <v>RIGHT_DOUBLE_ANGLEDEG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STD_RIGHT_DOUBLE_ANGLE "DEG"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ITM_DMS2</v>
      </c>
      <c r="E628" s="26" t="str">
        <f>CHAR(34)&amp;VLOOKUP(C628,SOURCE!$S$3:$Z$2839,6,0)&amp;CHAR(34)</f>
        <v>"&gt;&gt;D.MS"</v>
      </c>
      <c r="F628" s="22" t="str">
        <f>VLOOKUP(C628,SOURCE!$S$3:$AA$2839,9,0)&amp;"           {"&amp;D628&amp;",   "&amp;E628&amp;"},"</f>
        <v>//           {ITM_DMS2,   "&gt;&gt;D.MS"},</v>
      </c>
      <c r="H628" t="b">
        <f>ISNA(VLOOKUP(J628,J$823:J952,1,0))</f>
        <v>1</v>
      </c>
      <c r="I628" s="27">
        <f>VLOOKUP(C628,SOURCE!S$6:Y$10018,7,0)</f>
        <v>1934</v>
      </c>
      <c r="J628" s="28" t="str">
        <f>VLOOKUP(C628,SOURCE!S$6:Y$10018,6,0)</f>
        <v>&gt;&gt;D.MS</v>
      </c>
      <c r="K628" s="30" t="str">
        <f t="shared" si="48"/>
        <v>RIGHT_DOUBLE_ANGLED.MS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"D.MS"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ITM_GRAD2</v>
      </c>
      <c r="E629" s="26" t="str">
        <f>CHAR(34)&amp;VLOOKUP(C629,SOURCE!$S$3:$Z$2839,6,0)&amp;CHAR(34)</f>
        <v>"&gt;&gt;GRAD"</v>
      </c>
      <c r="F629" s="22" t="str">
        <f>VLOOKUP(C629,SOURCE!$S$3:$AA$2839,9,0)&amp;"           {"&amp;D629&amp;",   "&amp;E629&amp;"},"</f>
        <v>//           {ITM_GRAD2,   "&gt;&gt;GRAD"},</v>
      </c>
      <c r="H629" t="b">
        <f>ISNA(VLOOKUP(J629,J$823:J953,1,0))</f>
        <v>1</v>
      </c>
      <c r="I629" s="27">
        <f>VLOOKUP(C629,SOURCE!S$6:Y$10018,7,0)</f>
        <v>1935</v>
      </c>
      <c r="J629" s="28" t="str">
        <f>VLOOKUP(C629,SOURCE!S$6:Y$10018,6,0)</f>
        <v>&gt;&gt;GRAD</v>
      </c>
      <c r="K629" s="30" t="str">
        <f t="shared" si="48"/>
        <v>RIGHT_DOUBLE_ANGLEGRAD</v>
      </c>
      <c r="L629" s="40" t="str">
        <f>VLOOKUP(C629,SOURCE!S$6:Y$10018,2,0)</f>
        <v>Trig</v>
      </c>
      <c r="M629" t="str">
        <f>IF(VLOOKUP(I629,SOURCE!B:M,2,0)="/  { itemToBeCoded","To be coded","")</f>
        <v/>
      </c>
      <c r="N629" s="22"/>
      <c r="Q629" s="26" t="str">
        <f>VLOOKUP(I629,SOURCE!B:M,5,0)</f>
        <v>STD_RIGHT_DOUBLE_ANGLE "GRAD"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ITM_MULPI2</v>
      </c>
      <c r="E630" s="26" t="str">
        <f>CHAR(34)&amp;VLOOKUP(C630,SOURCE!$S$3:$Z$2839,6,0)&amp;CHAR(34)</f>
        <v>"&gt;&gt;MULPI"</v>
      </c>
      <c r="F630" s="22" t="str">
        <f>VLOOKUP(C630,SOURCE!$S$3:$AA$2839,9,0)&amp;"           {"&amp;D630&amp;",   "&amp;E630&amp;"},"</f>
        <v>//           {ITM_MULPI2,   "&gt;&gt;MULPI"},</v>
      </c>
      <c r="H630" t="b">
        <f>ISNA(VLOOKUP(J630,J$823:J954,1,0))</f>
        <v>1</v>
      </c>
      <c r="I630" s="27">
        <f>VLOOKUP(C630,SOURCE!S$6:Y$10018,7,0)</f>
        <v>1936</v>
      </c>
      <c r="J630" s="28" t="str">
        <f>VLOOKUP(C630,SOURCE!S$6:Y$10018,6,0)</f>
        <v>&gt;&gt;MULPI</v>
      </c>
      <c r="K630" s="30" t="str">
        <f t="shared" si="48"/>
        <v>RIGHT_DOUBLE_ANGLEMULpi</v>
      </c>
      <c r="L630" s="40" t="str">
        <f>VLOOKUP(C630,SOURCE!S$6:Y$10018,2,0)</f>
        <v>Trig</v>
      </c>
      <c r="M630" t="str">
        <f>IF(VLOOKUP(I630,SOURCE!B:M,2,0)="/  { itemToBeCoded","To be coded","")</f>
        <v/>
      </c>
      <c r="N630" s="22"/>
      <c r="Q630" s="26" t="str">
        <f>VLOOKUP(I630,SOURCE!B:M,5,0)</f>
        <v>STD_RIGHT_DOUBLE_ANGLE "MUL" STD_pi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ITM_RAD2</v>
      </c>
      <c r="E631" s="26" t="str">
        <f>CHAR(34)&amp;VLOOKUP(C631,SOURCE!$S$3:$Z$2839,6,0)&amp;CHAR(34)</f>
        <v>"&gt;&gt;RAD"</v>
      </c>
      <c r="F631" s="22" t="str">
        <f>VLOOKUP(C631,SOURCE!$S$3:$AA$2839,9,0)&amp;"           {"&amp;D631&amp;",   "&amp;E631&amp;"},"</f>
        <v>//           {ITM_RAD2,   "&gt;&gt;RAD"},</v>
      </c>
      <c r="H631" t="b">
        <f>ISNA(VLOOKUP(J631,J$823:J955,1,0))</f>
        <v>1</v>
      </c>
      <c r="I631" s="27">
        <f>VLOOKUP(C631,SOURCE!S$6:Y$10018,7,0)</f>
        <v>1937</v>
      </c>
      <c r="J631" s="28" t="str">
        <f>VLOOKUP(C631,SOURCE!S$6:Y$10018,6,0)</f>
        <v>&gt;&gt;RAD</v>
      </c>
      <c r="K631" s="30" t="str">
        <f t="shared" si="48"/>
        <v>RIGHT_DOUBLE_ANGLERAD</v>
      </c>
      <c r="L631" s="40" t="str">
        <f>VLOOKUP(C631,SOURCE!S$6:Y$10018,2,0)</f>
        <v>Trig</v>
      </c>
      <c r="M631" t="str">
        <f>IF(VLOOKUP(I631,SOURCE!B:M,2,0)="/  { itemToBeCoded","To be coded","")</f>
        <v/>
      </c>
      <c r="N631" s="22"/>
      <c r="Q631" s="26" t="str">
        <f>VLOOKUP(I631,SOURCE!B:M,5,0)</f>
        <v>STD_RIGHT_DOUBLE_ANGLE "RAD"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ITM_HMS2</v>
      </c>
      <c r="E632" s="26" t="str">
        <f>CHAR(34)&amp;VLOOKUP(C632,SOURCE!$S$3:$Z$2839,6,0)&amp;CHAR(34)</f>
        <v>"&gt;&gt;H.MS"</v>
      </c>
      <c r="F632" s="22" t="str">
        <f>VLOOKUP(C632,SOURCE!$S$3:$AA$2839,9,0)&amp;"           {"&amp;D632&amp;",   "&amp;E632&amp;"},"</f>
        <v>//           {ITM_HMS2,   "&gt;&gt;H.MS"},</v>
      </c>
      <c r="H632" t="b">
        <f>ISNA(VLOOKUP(J632,J$823:J956,1,0))</f>
        <v>1</v>
      </c>
      <c r="I632" s="27">
        <f>VLOOKUP(C632,SOURCE!S$6:Y$10018,7,0)</f>
        <v>1938</v>
      </c>
      <c r="J632" s="28" t="str">
        <f>VLOOKUP(C632,SOURCE!S$6:Y$10018,6,0)</f>
        <v>&gt;&gt;H.MS</v>
      </c>
      <c r="K632" s="30" t="str">
        <f t="shared" si="48"/>
        <v>RIGHT_DOUBLE_ANGLEh.ms</v>
      </c>
      <c r="L632" s="40" t="str">
        <f>VLOOKUP(C632,SOURCE!S$6:Y$10018,2,0)</f>
        <v>Trig</v>
      </c>
      <c r="M632" t="str">
        <f>IF(VLOOKUP(I632,SOURCE!B:M,2,0)="/  { itemToBeCoded","To be coded","")</f>
        <v/>
      </c>
      <c r="N632" s="22"/>
      <c r="Q632" s="26" t="str">
        <f>VLOOKUP(I632,SOURCE!B:M,5,0)</f>
        <v>STD_RIGHT_DOUBLE_ANGLE "h.ms"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ITM_X_P1</v>
      </c>
      <c r="E633" s="26" t="str">
        <f>CHAR(34)&amp;VLOOKUP(C633,SOURCE!$S$3:$Z$2839,6,0)&amp;CHAR(34)</f>
        <v>"XEQM01"</v>
      </c>
      <c r="F633" s="22" t="str">
        <f>VLOOKUP(C633,SOURCE!$S$3:$AA$2839,9,0)&amp;"           {"&amp;D633&amp;",   "&amp;E633&amp;"},"</f>
        <v>//           {ITM_X_P1,   "XEQM01"},</v>
      </c>
      <c r="H633" t="b">
        <f>ISNA(VLOOKUP(J633,J$823:J957,1,0))</f>
        <v>1</v>
      </c>
      <c r="I633" s="27">
        <f>VLOOKUP(C633,SOURCE!S$6:Y$10018,7,0)</f>
        <v>1957</v>
      </c>
      <c r="J633" s="28" t="str">
        <f>VLOOKUP(C633,SOURCE!S$6:Y$10018,6,0)</f>
        <v>XEQM01</v>
      </c>
      <c r="K633" s="30" t="str">
        <f t="shared" si="48"/>
        <v>XEQM01</v>
      </c>
      <c r="L633" s="40" t="str">
        <f>VLOOKUP(C633,SOURCE!S$6:Y$10018,2,0)</f>
        <v>XXEQ</v>
      </c>
      <c r="M633" t="str">
        <f>IF(VLOOKUP(I633,SOURCE!B:M,2,0)="/  { itemToBeCoded","To be coded","")</f>
        <v/>
      </c>
      <c r="N633" s="22"/>
      <c r="Q633" s="26" t="str">
        <f>VLOOKUP(I633,SOURCE!B:M,5,0)</f>
        <v>"XEQM01"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ITM_X_P2</v>
      </c>
      <c r="E634" s="26" t="str">
        <f>CHAR(34)&amp;VLOOKUP(C634,SOURCE!$S$3:$Z$2839,6,0)&amp;CHAR(34)</f>
        <v>"XEQM02"</v>
      </c>
      <c r="F634" s="22" t="str">
        <f>VLOOKUP(C634,SOURCE!$S$3:$AA$2839,9,0)&amp;"           {"&amp;D634&amp;",   "&amp;E634&amp;"},"</f>
        <v>//           {ITM_X_P2,   "XEQM02"},</v>
      </c>
      <c r="H634" t="b">
        <f>ISNA(VLOOKUP(J634,J$823:J958,1,0))</f>
        <v>1</v>
      </c>
      <c r="I634" s="27">
        <f>VLOOKUP(C634,SOURCE!S$6:Y$10018,7,0)</f>
        <v>1958</v>
      </c>
      <c r="J634" s="28" t="str">
        <f>VLOOKUP(C634,SOURCE!S$6:Y$10018,6,0)</f>
        <v>XEQM02</v>
      </c>
      <c r="K634" s="30" t="str">
        <f t="shared" si="48"/>
        <v>XEQM02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"XEQM02"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ITM_X_P3</v>
      </c>
      <c r="E635" s="26" t="str">
        <f>CHAR(34)&amp;VLOOKUP(C635,SOURCE!$S$3:$Z$2839,6,0)&amp;CHAR(34)</f>
        <v>"XEQM03"</v>
      </c>
      <c r="F635" s="22" t="str">
        <f>VLOOKUP(C635,SOURCE!$S$3:$AA$2839,9,0)&amp;"           {"&amp;D635&amp;",   "&amp;E635&amp;"},"</f>
        <v>//           {ITM_X_P3,   "XEQM03"},</v>
      </c>
      <c r="H635" t="b">
        <f>ISNA(VLOOKUP(J635,J$823:J959,1,0))</f>
        <v>1</v>
      </c>
      <c r="I635" s="27">
        <f>VLOOKUP(C635,SOURCE!S$6:Y$10018,7,0)</f>
        <v>1959</v>
      </c>
      <c r="J635" s="28" t="str">
        <f>VLOOKUP(C635,SOURCE!S$6:Y$10018,6,0)</f>
        <v>XEQM03</v>
      </c>
      <c r="K635" s="30" t="str">
        <f t="shared" si="48"/>
        <v>XEQM03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"XEQM03"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ITM_X_P4</v>
      </c>
      <c r="E636" s="26" t="str">
        <f>CHAR(34)&amp;VLOOKUP(C636,SOURCE!$S$3:$Z$2839,6,0)&amp;CHAR(34)</f>
        <v>"XEQM04"</v>
      </c>
      <c r="F636" s="22" t="str">
        <f>VLOOKUP(C636,SOURCE!$S$3:$AA$2839,9,0)&amp;"           {"&amp;D636&amp;",   "&amp;E636&amp;"},"</f>
        <v>//           {ITM_X_P4,   "XEQM04"},</v>
      </c>
      <c r="H636" t="b">
        <f>ISNA(VLOOKUP(J636,J$823:J960,1,0))</f>
        <v>1</v>
      </c>
      <c r="I636" s="27">
        <f>VLOOKUP(C636,SOURCE!S$6:Y$10018,7,0)</f>
        <v>1960</v>
      </c>
      <c r="J636" s="28" t="str">
        <f>VLOOKUP(C636,SOURCE!S$6:Y$10018,6,0)</f>
        <v>XEQM04</v>
      </c>
      <c r="K636" s="30" t="str">
        <f t="shared" si="48"/>
        <v>XEQM04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"XEQM04"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ITM_X_P5</v>
      </c>
      <c r="E637" s="26" t="str">
        <f>CHAR(34)&amp;VLOOKUP(C637,SOURCE!$S$3:$Z$2839,6,0)&amp;CHAR(34)</f>
        <v>"XEQM05"</v>
      </c>
      <c r="F637" s="22" t="str">
        <f>VLOOKUP(C637,SOURCE!$S$3:$AA$2839,9,0)&amp;"           {"&amp;D637&amp;",   "&amp;E637&amp;"},"</f>
        <v>//           {ITM_X_P5,   "XEQM05"},</v>
      </c>
      <c r="H637" t="b">
        <f>ISNA(VLOOKUP(J637,J$823:J961,1,0))</f>
        <v>1</v>
      </c>
      <c r="I637" s="27">
        <f>VLOOKUP(C637,SOURCE!S$6:Y$10018,7,0)</f>
        <v>1961</v>
      </c>
      <c r="J637" s="28" t="str">
        <f>VLOOKUP(C637,SOURCE!S$6:Y$10018,6,0)</f>
        <v>XEQM05</v>
      </c>
      <c r="K637" s="30" t="str">
        <f t="shared" si="48"/>
        <v>XEQM05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"XEQM05"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ITM_X_P6</v>
      </c>
      <c r="E638" s="26" t="str">
        <f>CHAR(34)&amp;VLOOKUP(C638,SOURCE!$S$3:$Z$2839,6,0)&amp;CHAR(34)</f>
        <v>"XEQM06"</v>
      </c>
      <c r="F638" s="22" t="str">
        <f>VLOOKUP(C638,SOURCE!$S$3:$AA$2839,9,0)&amp;"           {"&amp;D638&amp;",   "&amp;E638&amp;"},"</f>
        <v>//           {ITM_X_P6,   "XEQM06"},</v>
      </c>
      <c r="H638" t="b">
        <f>ISNA(VLOOKUP(J638,J$823:J962,1,0))</f>
        <v>1</v>
      </c>
      <c r="I638" s="27">
        <f>VLOOKUP(C638,SOURCE!S$6:Y$10018,7,0)</f>
        <v>1962</v>
      </c>
      <c r="J638" s="28" t="str">
        <f>VLOOKUP(C638,SOURCE!S$6:Y$10018,6,0)</f>
        <v>XEQM06</v>
      </c>
      <c r="K638" s="30" t="str">
        <f t="shared" si="48"/>
        <v>XEQM06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"XEQM06"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ITM_X_f1</v>
      </c>
      <c r="E639" s="26" t="str">
        <f>CHAR(34)&amp;VLOOKUP(C639,SOURCE!$S$3:$Z$2839,6,0)&amp;CHAR(34)</f>
        <v>"XEQM07"</v>
      </c>
      <c r="F639" s="22" t="str">
        <f>VLOOKUP(C639,SOURCE!$S$3:$AA$2839,9,0)&amp;"           {"&amp;D639&amp;",   "&amp;E639&amp;"},"</f>
        <v>//           {ITM_X_f1,   "XEQM07"},</v>
      </c>
      <c r="H639" t="b">
        <f>ISNA(VLOOKUP(J639,J$823:J963,1,0))</f>
        <v>1</v>
      </c>
      <c r="I639" s="27">
        <f>VLOOKUP(C639,SOURCE!S$6:Y$10018,7,0)</f>
        <v>1963</v>
      </c>
      <c r="J639" s="28" t="str">
        <f>VLOOKUP(C639,SOURCE!S$6:Y$10018,6,0)</f>
        <v>XEQM07</v>
      </c>
      <c r="K639" s="30" t="str">
        <f t="shared" si="48"/>
        <v>XEQM07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"XEQM07"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ITM_X_f2</v>
      </c>
      <c r="E640" s="26" t="str">
        <f>CHAR(34)&amp;VLOOKUP(C640,SOURCE!$S$3:$Z$2839,6,0)&amp;CHAR(34)</f>
        <v>"XEQM08"</v>
      </c>
      <c r="F640" s="22" t="str">
        <f>VLOOKUP(C640,SOURCE!$S$3:$AA$2839,9,0)&amp;"           {"&amp;D640&amp;",   "&amp;E640&amp;"},"</f>
        <v>//           {ITM_X_f2,   "XEQM08"},</v>
      </c>
      <c r="H640" t="b">
        <f>ISNA(VLOOKUP(J640,J$823:J964,1,0))</f>
        <v>1</v>
      </c>
      <c r="I640" s="27">
        <f>VLOOKUP(C640,SOURCE!S$6:Y$10018,7,0)</f>
        <v>1964</v>
      </c>
      <c r="J640" s="28" t="str">
        <f>VLOOKUP(C640,SOURCE!S$6:Y$10018,6,0)</f>
        <v>XEQM08</v>
      </c>
      <c r="K640" s="30" t="str">
        <f t="shared" si="48"/>
        <v>XEQM08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"XEQM08"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ITM_X_f3</v>
      </c>
      <c r="E641" s="26" t="str">
        <f>CHAR(34)&amp;VLOOKUP(C641,SOURCE!$S$3:$Z$2839,6,0)&amp;CHAR(34)</f>
        <v>"XEQM09"</v>
      </c>
      <c r="F641" s="22" t="str">
        <f>VLOOKUP(C641,SOURCE!$S$3:$AA$2839,9,0)&amp;"           {"&amp;D641&amp;",   "&amp;E641&amp;"},"</f>
        <v>//           {ITM_X_f3,   "XEQM09"},</v>
      </c>
      <c r="H641" t="b">
        <f>ISNA(VLOOKUP(J641,J$823:J965,1,0))</f>
        <v>1</v>
      </c>
      <c r="I641" s="27">
        <f>VLOOKUP(C641,SOURCE!S$6:Y$10018,7,0)</f>
        <v>1965</v>
      </c>
      <c r="J641" s="28" t="str">
        <f>VLOOKUP(C641,SOURCE!S$6:Y$10018,6,0)</f>
        <v>XEQM09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XEQM09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"XEQM09"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ITM_X_f4</v>
      </c>
      <c r="E642" s="26" t="str">
        <f>CHAR(34)&amp;VLOOKUP(C642,SOURCE!$S$3:$Z$2839,6,0)&amp;CHAR(34)</f>
        <v>"XEQM10"</v>
      </c>
      <c r="F642" s="22" t="str">
        <f>VLOOKUP(C642,SOURCE!$S$3:$AA$2839,9,0)&amp;"           {"&amp;D642&amp;",   "&amp;E642&amp;"},"</f>
        <v>//           {ITM_X_f4,   "XEQM10"},</v>
      </c>
      <c r="H642" t="b">
        <f>ISNA(VLOOKUP(J642,J$823:J966,1,0))</f>
        <v>1</v>
      </c>
      <c r="I642" s="27">
        <f>VLOOKUP(C642,SOURCE!S$6:Y$10018,7,0)</f>
        <v>1966</v>
      </c>
      <c r="J642" s="28" t="str">
        <f>VLOOKUP(C642,SOURCE!S$6:Y$10018,6,0)</f>
        <v>XEQM10</v>
      </c>
      <c r="K642" s="30" t="str">
        <f t="shared" si="52"/>
        <v>XEQM10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"XEQM10"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ITM_X_f5</v>
      </c>
      <c r="E643" s="26" t="str">
        <f>CHAR(34)&amp;VLOOKUP(C643,SOURCE!$S$3:$Z$2839,6,0)&amp;CHAR(34)</f>
        <v>"XEQM11"</v>
      </c>
      <c r="F643" s="22" t="str">
        <f>VLOOKUP(C643,SOURCE!$S$3:$AA$2839,9,0)&amp;"           {"&amp;D643&amp;",   "&amp;E643&amp;"},"</f>
        <v>//           {ITM_X_f5,   "XEQM11"},</v>
      </c>
      <c r="H643" t="b">
        <f>ISNA(VLOOKUP(J643,J$823:J967,1,0))</f>
        <v>1</v>
      </c>
      <c r="I643" s="27">
        <f>VLOOKUP(C643,SOURCE!S$6:Y$10018,7,0)</f>
        <v>1967</v>
      </c>
      <c r="J643" s="28" t="str">
        <f>VLOOKUP(C643,SOURCE!S$6:Y$10018,6,0)</f>
        <v>XEQM11</v>
      </c>
      <c r="K643" s="30" t="str">
        <f t="shared" si="52"/>
        <v>XEQM11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"XEQM11"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ITM_X_f6</v>
      </c>
      <c r="E644" s="26" t="str">
        <f>CHAR(34)&amp;VLOOKUP(C644,SOURCE!$S$3:$Z$2839,6,0)&amp;CHAR(34)</f>
        <v>"XEQM12"</v>
      </c>
      <c r="F644" s="22" t="str">
        <f>VLOOKUP(C644,SOURCE!$S$3:$AA$2839,9,0)&amp;"           {"&amp;D644&amp;",   "&amp;E644&amp;"},"</f>
        <v>//           {ITM_X_f6,   "XEQM12"},</v>
      </c>
      <c r="H644" t="b">
        <f>ISNA(VLOOKUP(J644,J$823:J968,1,0))</f>
        <v>1</v>
      </c>
      <c r="I644" s="27">
        <f>VLOOKUP(C644,SOURCE!S$6:Y$10018,7,0)</f>
        <v>1968</v>
      </c>
      <c r="J644" s="28" t="str">
        <f>VLOOKUP(C644,SOURCE!S$6:Y$10018,6,0)</f>
        <v>XEQM12</v>
      </c>
      <c r="K644" s="30" t="str">
        <f t="shared" si="52"/>
        <v>XEQM12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"XEQM12"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ITM_X_g1</v>
      </c>
      <c r="E645" s="26" t="str">
        <f>CHAR(34)&amp;VLOOKUP(C645,SOURCE!$S$3:$Z$2839,6,0)&amp;CHAR(34)</f>
        <v>"XEQM13"</v>
      </c>
      <c r="F645" s="22" t="str">
        <f>VLOOKUP(C645,SOURCE!$S$3:$AA$2839,9,0)&amp;"           {"&amp;D645&amp;",   "&amp;E645&amp;"},"</f>
        <v>//           {ITM_X_g1,   "XEQM13"},</v>
      </c>
      <c r="H645" t="b">
        <f>ISNA(VLOOKUP(J645,J$823:J969,1,0))</f>
        <v>1</v>
      </c>
      <c r="I645" s="27">
        <f>VLOOKUP(C645,SOURCE!S$6:Y$10018,7,0)</f>
        <v>1969</v>
      </c>
      <c r="J645" s="28" t="str">
        <f>VLOOKUP(C645,SOURCE!S$6:Y$10018,6,0)</f>
        <v>XEQM13</v>
      </c>
      <c r="K645" s="30" t="str">
        <f t="shared" si="52"/>
        <v>XEQM13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"XEQM13"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ITM_X_g2</v>
      </c>
      <c r="E646" s="26" t="str">
        <f>CHAR(34)&amp;VLOOKUP(C646,SOURCE!$S$3:$Z$2839,6,0)&amp;CHAR(34)</f>
        <v>"XEQM14"</v>
      </c>
      <c r="F646" s="22" t="str">
        <f>VLOOKUP(C646,SOURCE!$S$3:$AA$2839,9,0)&amp;"           {"&amp;D646&amp;",   "&amp;E646&amp;"},"</f>
        <v>//           {ITM_X_g2,   "XEQM14"},</v>
      </c>
      <c r="H646" t="b">
        <f>ISNA(VLOOKUP(J646,J$823:J970,1,0))</f>
        <v>1</v>
      </c>
      <c r="I646" s="27">
        <f>VLOOKUP(C646,SOURCE!S$6:Y$10018,7,0)</f>
        <v>1970</v>
      </c>
      <c r="J646" s="28" t="str">
        <f>VLOOKUP(C646,SOURCE!S$6:Y$10018,6,0)</f>
        <v>XEQM14</v>
      </c>
      <c r="K646" s="30" t="str">
        <f t="shared" si="52"/>
        <v>XEQM14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"XEQM14"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ITM_X_g3</v>
      </c>
      <c r="E647" s="26" t="str">
        <f>CHAR(34)&amp;VLOOKUP(C647,SOURCE!$S$3:$Z$2839,6,0)&amp;CHAR(34)</f>
        <v>"XEQM15"</v>
      </c>
      <c r="F647" s="22" t="str">
        <f>VLOOKUP(C647,SOURCE!$S$3:$AA$2839,9,0)&amp;"           {"&amp;D647&amp;",   "&amp;E647&amp;"},"</f>
        <v>//           {ITM_X_g3,   "XEQM15"},</v>
      </c>
      <c r="H647" t="b">
        <f>ISNA(VLOOKUP(J647,J$823:J971,1,0))</f>
        <v>1</v>
      </c>
      <c r="I647" s="27">
        <f>VLOOKUP(C647,SOURCE!S$6:Y$10018,7,0)</f>
        <v>1971</v>
      </c>
      <c r="J647" s="28" t="str">
        <f>VLOOKUP(C647,SOURCE!S$6:Y$10018,6,0)</f>
        <v>XEQM15</v>
      </c>
      <c r="K647" s="30" t="str">
        <f t="shared" si="52"/>
        <v>XEQM15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"XEQM15"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ITM_X_g4</v>
      </c>
      <c r="E648" s="26" t="str">
        <f>CHAR(34)&amp;VLOOKUP(C648,SOURCE!$S$3:$Z$2839,6,0)&amp;CHAR(34)</f>
        <v>"XEQM16"</v>
      </c>
      <c r="F648" s="22" t="str">
        <f>VLOOKUP(C648,SOURCE!$S$3:$AA$2839,9,0)&amp;"           {"&amp;D648&amp;",   "&amp;E648&amp;"},"</f>
        <v>//           {ITM_X_g4,   "XEQM16"},</v>
      </c>
      <c r="H648" t="b">
        <f>ISNA(VLOOKUP(J648,J$823:J972,1,0))</f>
        <v>1</v>
      </c>
      <c r="I648" s="27">
        <f>VLOOKUP(C648,SOURCE!S$6:Y$10018,7,0)</f>
        <v>1972</v>
      </c>
      <c r="J648" s="28" t="str">
        <f>VLOOKUP(C648,SOURCE!S$6:Y$10018,6,0)</f>
        <v>XEQM16</v>
      </c>
      <c r="K648" s="30" t="str">
        <f t="shared" si="52"/>
        <v>XEQM16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"XEQM16"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ITM_X_g5</v>
      </c>
      <c r="E649" s="26" t="str">
        <f>CHAR(34)&amp;VLOOKUP(C649,SOURCE!$S$3:$Z$2839,6,0)&amp;CHAR(34)</f>
        <v>"XEQM17"</v>
      </c>
      <c r="F649" s="22" t="str">
        <f>VLOOKUP(C649,SOURCE!$S$3:$AA$2839,9,0)&amp;"           {"&amp;D649&amp;",   "&amp;E649&amp;"},"</f>
        <v>//           {ITM_X_g5,   "XEQM17"},</v>
      </c>
      <c r="H649" t="b">
        <f>ISNA(VLOOKUP(J649,J$823:J973,1,0))</f>
        <v>1</v>
      </c>
      <c r="I649" s="27">
        <f>VLOOKUP(C649,SOURCE!S$6:Y$10018,7,0)</f>
        <v>1973</v>
      </c>
      <c r="J649" s="28" t="str">
        <f>VLOOKUP(C649,SOURCE!S$6:Y$10018,6,0)</f>
        <v>XEQM17</v>
      </c>
      <c r="K649" s="30" t="str">
        <f t="shared" si="52"/>
        <v>XEQM17</v>
      </c>
      <c r="L649" s="40" t="str">
        <f>VLOOKUP(C649,SOURCE!S$6:Y$10018,2,0)</f>
        <v>XXEQ</v>
      </c>
      <c r="M649" t="str">
        <f>IF(VLOOKUP(I649,SOURCE!B:M,2,0)="/  { itemToBeCoded","To be coded","")</f>
        <v/>
      </c>
      <c r="N649" s="22"/>
      <c r="Q649" s="26" t="str">
        <f>VLOOKUP(I649,SOURCE!B:M,5,0)</f>
        <v>"XEQM17"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ITM_X_g6</v>
      </c>
      <c r="E650" s="26" t="str">
        <f>CHAR(34)&amp;VLOOKUP(C650,SOURCE!$S$3:$Z$2839,6,0)&amp;CHAR(34)</f>
        <v>"XEQM18"</v>
      </c>
      <c r="F650" s="22" t="str">
        <f>VLOOKUP(C650,SOURCE!$S$3:$AA$2839,9,0)&amp;"           {"&amp;D650&amp;",   "&amp;E650&amp;"},"</f>
        <v>//           {ITM_X_g6,   "XEQM18"},</v>
      </c>
      <c r="H650" t="b">
        <f>ISNA(VLOOKUP(J650,J$823:J974,1,0))</f>
        <v>1</v>
      </c>
      <c r="I650" s="27">
        <f>VLOOKUP(C650,SOURCE!S$6:Y$10018,7,0)</f>
        <v>1974</v>
      </c>
      <c r="J650" s="28" t="str">
        <f>VLOOKUP(C650,SOURCE!S$6:Y$10018,6,0)</f>
        <v>XEQM18</v>
      </c>
      <c r="K650" s="30" t="str">
        <f t="shared" si="52"/>
        <v>XEQM18</v>
      </c>
      <c r="L650" s="40" t="str">
        <f>VLOOKUP(C650,SOURCE!S$6:Y$10018,2,0)</f>
        <v>XXEQ</v>
      </c>
      <c r="M650" t="str">
        <f>IF(VLOOKUP(I650,SOURCE!B:M,2,0)="/  { itemToBeCoded","To be coded","")</f>
        <v/>
      </c>
      <c r="N650" s="22"/>
      <c r="Q650" s="26" t="str">
        <f>VLOOKUP(I650,SOURCE!B:M,5,0)</f>
        <v>"XEQM18"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ITM_XSAVE</v>
      </c>
      <c r="E651" s="26" t="str">
        <f>CHAR(34)&amp;VLOOKUP(C651,SOURCE!$S$3:$Z$2839,6,0)&amp;CHAR(34)</f>
        <v>"X.SAVE"</v>
      </c>
      <c r="F651" s="22" t="str">
        <f>VLOOKUP(C651,SOURCE!$S$3:$AA$2839,9,0)&amp;"           {"&amp;D651&amp;",   "&amp;E651&amp;"},"</f>
        <v>//           {ITM_XSAVE,   "X.SAVE"},</v>
      </c>
      <c r="H651" t="b">
        <f>ISNA(VLOOKUP(J651,J$823:J975,1,0))</f>
        <v>1</v>
      </c>
      <c r="I651" s="27">
        <f>VLOOKUP(C651,SOURCE!S$6:Y$10018,7,0)</f>
        <v>1975</v>
      </c>
      <c r="J651" s="28" t="str">
        <f>VLOOKUP(C651,SOURCE!S$6:Y$10018,6,0)</f>
        <v>X.SAVE</v>
      </c>
      <c r="K651" s="30" t="str">
        <f t="shared" si="52"/>
        <v>X.SAVE</v>
      </c>
      <c r="L651" s="40" t="str">
        <f>VLOOKUP(C651,SOURCE!S$6:Y$10018,2,0)</f>
        <v>XXEQ</v>
      </c>
      <c r="M651" t="str">
        <f>IF(VLOOKUP(I651,SOURCE!B:M,2,0)="/  { itemToBeCoded","To be coded","")</f>
        <v/>
      </c>
      <c r="N651" s="22"/>
      <c r="Q651" s="26" t="str">
        <f>VLOOKUP(I651,SOURCE!B:M,5,0)</f>
        <v>"X.SAVE"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ITM_XLOAD</v>
      </c>
      <c r="E652" s="26" t="str">
        <f>CHAR(34)&amp;VLOOKUP(C652,SOURCE!$S$3:$Z$2839,6,0)&amp;CHAR(34)</f>
        <v>"X.LOAD"</v>
      </c>
      <c r="F652" s="22" t="str">
        <f>VLOOKUP(C652,SOURCE!$S$3:$AA$2839,9,0)&amp;"           {"&amp;D652&amp;",   "&amp;E652&amp;"},"</f>
        <v>//           {ITM_XLOAD,   "X.LOAD"},</v>
      </c>
      <c r="H652" t="b">
        <f>ISNA(VLOOKUP(J652,J$823:J976,1,0))</f>
        <v>1</v>
      </c>
      <c r="I652" s="27">
        <f>VLOOKUP(C652,SOURCE!S$6:Y$10018,7,0)</f>
        <v>1976</v>
      </c>
      <c r="J652" s="28" t="str">
        <f>VLOOKUP(C652,SOURCE!S$6:Y$10018,6,0)</f>
        <v>X.LOAD</v>
      </c>
      <c r="K652" s="30" t="str">
        <f t="shared" si="52"/>
        <v>X.LOAD</v>
      </c>
      <c r="L652" s="40" t="str">
        <f>VLOOKUP(C652,SOURCE!S$6:Y$10018,2,0)</f>
        <v>XXEQ</v>
      </c>
      <c r="M652" t="str">
        <f>IF(VLOOKUP(I652,SOURCE!B:M,2,0)="/  { itemToBeCoded","To be coded","")</f>
        <v/>
      </c>
      <c r="N652" s="22"/>
      <c r="Q652" s="26" t="str">
        <f>VLOOKUP(I652,SOURCE!B:M,5,0)</f>
        <v>"X.LOAD"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ITM_CLAIM</v>
      </c>
      <c r="E653" s="26" t="str">
        <f>CHAR(34)&amp;VLOOKUP(C653,SOURCE!$S$3:$Z$2839,6,0)&amp;CHAR(34)</f>
        <v>"EXITCLR"</v>
      </c>
      <c r="F653" s="22" t="str">
        <f>VLOOKUP(C653,SOURCE!$S$3:$AA$2839,9,0)&amp;"           {"&amp;D653&amp;",   "&amp;E653&amp;"},"</f>
        <v>//           {ITM_CLAIM,   "EXITCLR"},</v>
      </c>
      <c r="H653" t="b">
        <f>ISNA(VLOOKUP(J653,J$823:J977,1,0))</f>
        <v>1</v>
      </c>
      <c r="I653" s="27">
        <f>VLOOKUP(C653,SOURCE!S$6:Y$10018,7,0)</f>
        <v>1997</v>
      </c>
      <c r="J653" s="28" t="str">
        <f>VLOOKUP(C653,SOURCE!S$6:Y$10018,6,0)</f>
        <v>EXITCLR</v>
      </c>
      <c r="K653" s="30" t="str">
        <f t="shared" si="52"/>
        <v>EXITCLR</v>
      </c>
      <c r="L653" s="40" t="str">
        <f>VLOOKUP(C653,SOURCE!S$6:Y$10018,2,0)</f>
        <v>Clear</v>
      </c>
      <c r="M653" t="str">
        <f>IF(VLOOKUP(I653,SOURCE!B:M,2,0)="/  { itemToBeCoded","To be coded","")</f>
        <v/>
      </c>
      <c r="N653" s="22"/>
      <c r="Q653" s="26" t="str">
        <f>VLOOKUP(I653,SOURCE!B:M,5,0)</f>
        <v>"EXITCLR"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ITM_PLOTLS</v>
      </c>
      <c r="E654" s="26" t="str">
        <f>CHAR(34)&amp;VLOOKUP(C654,SOURCE!$S$3:$Z$2839,6,0)&amp;CHAR(34)</f>
        <v>"PLOTLS"</v>
      </c>
      <c r="F654" s="22" t="str">
        <f>VLOOKUP(C654,SOURCE!$S$3:$AA$2839,9,0)&amp;"           {"&amp;D654&amp;",   "&amp;E654&amp;"},"</f>
        <v xml:space="preserve">           {ITM_PLOTLS,   "PLOTLS"},</v>
      </c>
      <c r="H654" t="b">
        <f>ISNA(VLOOKUP(J654,J$823:J978,1,0))</f>
        <v>1</v>
      </c>
      <c r="I654" s="27">
        <f>VLOOKUP(C654,SOURCE!S$6:Y$10018,7,0)</f>
        <v>2000</v>
      </c>
      <c r="J654" s="28" t="str">
        <f>VLOOKUP(C654,SOURCE!S$6:Y$10018,6,0)</f>
        <v>PLOTLS</v>
      </c>
      <c r="K654" s="30" t="str">
        <f t="shared" si="52"/>
        <v>PLOTLS</v>
      </c>
      <c r="L654" s="40" t="str">
        <f>VLOOKUP(C654,SOURCE!S$6:Y$10018,2,0)</f>
        <v>STAT</v>
      </c>
      <c r="M654" t="str">
        <f>IF(VLOOKUP(I654,SOURCE!B:M,2,0)="/  { itemToBeCoded","To be coded","")</f>
        <v/>
      </c>
      <c r="N654" s="22"/>
      <c r="Q654" s="26" t="str">
        <f>VLOOKUP(I654,SOURCE!B:M,5,0)</f>
        <v>"PLOTLS"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ITM_INTG</v>
      </c>
      <c r="E655" s="26" t="str">
        <f>CHAR(34)&amp;VLOOKUP(C655,SOURCE!$S$3:$Z$2839,6,0)&amp;CHAR(34)</f>
        <v>"P_INT"</v>
      </c>
      <c r="F655" s="22" t="str">
        <f>VLOOKUP(C655,SOURCE!$S$3:$AA$2839,9,0)&amp;"           {"&amp;D655&amp;",   "&amp;E655&amp;"},"</f>
        <v xml:space="preserve">           {ITM_INTG,   "P_INT"},</v>
      </c>
      <c r="H655" t="b">
        <f>ISNA(VLOOKUP(J655,J$823:J979,1,0))</f>
        <v>1</v>
      </c>
      <c r="I655" s="27">
        <f>VLOOKUP(C655,SOURCE!S$6:Y$10018,7,0)</f>
        <v>2016</v>
      </c>
      <c r="J655" s="28" t="str">
        <f>VLOOKUP(C655,SOURCE!S$6:Y$10018,6,0)</f>
        <v>P_INT</v>
      </c>
      <c r="K655" s="30" t="str">
        <f t="shared" si="52"/>
        <v>SUMy_BARDELTAx</v>
      </c>
      <c r="L655" s="40" t="str">
        <f>VLOOKUP(C655,SOURCE!S$6:Y$10018,2,0)</f>
        <v>GRF</v>
      </c>
      <c r="M655" t="str">
        <f>IF(VLOOKUP(I655,SOURCE!B:M,2,0)="/  { itemToBeCoded","To be coded","")</f>
        <v/>
      </c>
      <c r="N655" s="22"/>
      <c r="Q655" s="26" t="str">
        <f>VLOOKUP(I655,SOURCE!B:M,5,0)</f>
        <v>STD_SIGMA STD_y_BAR STD_DELTA "x"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ITM_DIFF</v>
      </c>
      <c r="E656" s="26" t="str">
        <f>CHAR(34)&amp;VLOOKUP(C656,SOURCE!$S$3:$Z$2839,6,0)&amp;CHAR(34)</f>
        <v>"P_DIFF"</v>
      </c>
      <c r="F656" s="22" t="str">
        <f>VLOOKUP(C656,SOURCE!$S$3:$AA$2839,9,0)&amp;"           {"&amp;D656&amp;",   "&amp;E656&amp;"},"</f>
        <v xml:space="preserve">           {ITM_DIFF,   "P_DIFF"},</v>
      </c>
      <c r="H656" t="b">
        <f>ISNA(VLOOKUP(J656,J$823:J980,1,0))</f>
        <v>1</v>
      </c>
      <c r="I656" s="27">
        <f>VLOOKUP(C656,SOURCE!S$6:Y$10018,7,0)</f>
        <v>2017</v>
      </c>
      <c r="J656" s="28" t="str">
        <f>VLOOKUP(C656,SOURCE!S$6:Y$10018,6,0)</f>
        <v>P_DIFF</v>
      </c>
      <c r="K656" s="30" t="str">
        <f t="shared" si="52"/>
        <v>DELTAy/DELTAx</v>
      </c>
      <c r="L656" s="40" t="str">
        <f>VLOOKUP(C656,SOURCE!S$6:Y$10018,2,0)</f>
        <v>GRF</v>
      </c>
      <c r="M656" t="str">
        <f>IF(VLOOKUP(I656,SOURCE!B:M,2,0)="/  { itemToBeCoded","To be coded","")</f>
        <v/>
      </c>
      <c r="N656" s="22"/>
      <c r="Q656" s="26" t="str">
        <f>VLOOKUP(I656,SOURCE!B:M,5,0)</f>
        <v>STD_DELTA "y/" STD_DELTA "x"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ITM_RMS</v>
      </c>
      <c r="E657" s="26" t="str">
        <f>CHAR(34)&amp;VLOOKUP(C657,SOURCE!$S$3:$Z$2839,6,0)&amp;CHAR(34)</f>
        <v>"P_RMS"</v>
      </c>
      <c r="F657" s="22" t="str">
        <f>VLOOKUP(C657,SOURCE!$S$3:$AA$2839,9,0)&amp;"           {"&amp;D657&amp;",   "&amp;E657&amp;"},"</f>
        <v xml:space="preserve">           {ITM_RMS,   "P_RMS"},</v>
      </c>
      <c r="H657" t="b">
        <f>ISNA(VLOOKUP(J657,J$823:J981,1,0))</f>
        <v>1</v>
      </c>
      <c r="I657" s="27">
        <f>VLOOKUP(C657,SOURCE!S$6:Y$10018,7,0)</f>
        <v>2018</v>
      </c>
      <c r="J657" s="28" t="str">
        <f>VLOOKUP(C657,SOURCE!S$6:Y$10018,6,0)</f>
        <v>P_RMS</v>
      </c>
      <c r="K657" s="30" t="str">
        <f t="shared" si="52"/>
        <v>RMS</v>
      </c>
      <c r="L657" s="40" t="str">
        <f>VLOOKUP(C657,SOURCE!S$6:Y$10018,2,0)</f>
        <v>GRF</v>
      </c>
      <c r="M657" t="str">
        <f>IF(VLOOKUP(I657,SOURCE!B:M,2,0)="/  { itemToBeCoded","To be coded","")</f>
        <v/>
      </c>
      <c r="N657" s="22"/>
      <c r="Q657" s="26" t="str">
        <f>VLOOKUP(I657,SOURCE!B:M,5,0)</f>
        <v>"RMS"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ITM_SHADE</v>
      </c>
      <c r="E658" s="26" t="str">
        <f>CHAR(34)&amp;VLOOKUP(C658,SOURCE!$S$3:$Z$2839,6,0)&amp;CHAR(34)</f>
        <v>"P_SHADE"</v>
      </c>
      <c r="F658" s="22" t="str">
        <f>VLOOKUP(C658,SOURCE!$S$3:$AA$2839,9,0)&amp;"           {"&amp;D658&amp;",   "&amp;E658&amp;"},"</f>
        <v xml:space="preserve">           {ITM_SHADE,   "P_SHADE"},</v>
      </c>
      <c r="H658" t="b">
        <f>ISNA(VLOOKUP(J658,J$823:J982,1,0))</f>
        <v>1</v>
      </c>
      <c r="I658" s="27">
        <f>VLOOKUP(C658,SOURCE!S$6:Y$10018,7,0)</f>
        <v>2019</v>
      </c>
      <c r="J658" s="28" t="str">
        <f>VLOOKUP(C658,SOURCE!S$6:Y$10018,6,0)</f>
        <v>P_SHADE</v>
      </c>
      <c r="K658" s="30" t="str">
        <f t="shared" si="52"/>
        <v>INTEGRALAREA</v>
      </c>
      <c r="L658" s="40" t="str">
        <f>VLOOKUP(C658,SOURCE!S$6:Y$10018,2,0)</f>
        <v>GRF</v>
      </c>
      <c r="M658" t="str">
        <f>IF(VLOOKUP(I658,SOURCE!B:M,2,0)="/  { itemToBeCoded","To be coded","")</f>
        <v/>
      </c>
      <c r="N658" s="22"/>
      <c r="Q658" s="26" t="str">
        <f>VLOOKUP(I658,SOURCE!B:M,5,0)</f>
        <v>STD_INTEGRAL "AREA"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ITM_CLGRF</v>
      </c>
      <c r="E659" s="26" t="str">
        <f>CHAR(34)&amp;VLOOKUP(C659,SOURCE!$S$3:$Z$2839,6,0)&amp;CHAR(34)</f>
        <v>"CLGRF"</v>
      </c>
      <c r="F659" s="22" t="str">
        <f>VLOOKUP(C659,SOURCE!$S$3:$AA$2839,9,0)&amp;"           {"&amp;D659&amp;",   "&amp;E659&amp;"},"</f>
        <v xml:space="preserve">           {ITM_CLGRF,   "CLGRF"},</v>
      </c>
      <c r="H659" t="b">
        <f>ISNA(VLOOKUP(J659,J$823:J983,1,0))</f>
        <v>1</v>
      </c>
      <c r="I659" s="27">
        <f>VLOOKUP(C659,SOURCE!S$6:Y$10018,7,0)</f>
        <v>2025</v>
      </c>
      <c r="J659" s="28" t="str">
        <f>VLOOKUP(C659,SOURCE!S$6:Y$10018,6,0)</f>
        <v>CLGRF</v>
      </c>
      <c r="K659" s="30" t="str">
        <f t="shared" si="52"/>
        <v>CLGRF</v>
      </c>
      <c r="L659" s="40" t="str">
        <f>VLOOKUP(C659,SOURCE!S$6:Y$10018,2,0)</f>
        <v>Clear</v>
      </c>
      <c r="M659" t="str">
        <f>IF(VLOOKUP(I659,SOURCE!B:M,2,0)="/  { itemToBeCoded","To be coded","")</f>
        <v/>
      </c>
      <c r="N659" s="22"/>
      <c r="Q659" s="26" t="str">
        <f>VLOOKUP(I659,SOURCE!B:M,5,0)</f>
        <v>"CLGRF"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ITM_PLOT_XY</v>
      </c>
      <c r="E660" s="26" t="str">
        <f>CHAR(34)&amp;VLOOKUP(C660,SOURCE!$S$3:$Z$2839,6,0)&amp;CHAR(34)</f>
        <v>"PLOTXY"</v>
      </c>
      <c r="F660" s="22" t="str">
        <f>VLOOKUP(C660,SOURCE!$S$3:$AA$2839,9,0)&amp;"           {"&amp;D660&amp;",   "&amp;E660&amp;"},"</f>
        <v xml:space="preserve">           {ITM_PLOT_XY,   "PLOTXY"},</v>
      </c>
      <c r="H660" t="b">
        <f>ISNA(VLOOKUP(J660,J$823:J984,1,0))</f>
        <v>1</v>
      </c>
      <c r="I660" s="27">
        <f>VLOOKUP(C660,SOURCE!S$6:Y$10018,7,0)</f>
        <v>2032</v>
      </c>
      <c r="J660" s="28" t="str">
        <f>VLOOKUP(C660,SOURCE!S$6:Y$10018,6,0)</f>
        <v>PLOTXY</v>
      </c>
      <c r="K660" s="30" t="str">
        <f t="shared" si="52"/>
        <v>PLOTXY</v>
      </c>
      <c r="L660" s="40" t="str">
        <f>VLOOKUP(C660,SOURCE!S$6:Y$10018,2,0)</f>
        <v>STAT</v>
      </c>
      <c r="M660" t="str">
        <f>IF(VLOOKUP(I660,SOURCE!B:M,2,0)="/  { itemToBeCoded","To be coded","")</f>
        <v/>
      </c>
      <c r="N660" s="22"/>
      <c r="Q660" s="26" t="str">
        <f>VLOOKUP(I660,SOURCE!B:M,5,0)</f>
        <v>"PLOTXY"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ITM_3x1TOSTK</v>
      </c>
      <c r="E661" s="26" t="str">
        <f>CHAR(34)&amp;VLOOKUP(C661,SOURCE!$S$3:$Z$2839,6,0)&amp;CHAR(34)</f>
        <v>"M&gt;ZYX"</v>
      </c>
      <c r="F661" s="22" t="str">
        <f>VLOOKUP(C661,SOURCE!$S$3:$AA$2839,9,0)&amp;"           {"&amp;D661&amp;",   "&amp;E661&amp;"},"</f>
        <v xml:space="preserve">           {ITM_3x1TOSTK,   "M&gt;ZYX"},</v>
      </c>
      <c r="H661" t="b">
        <f>ISNA(VLOOKUP(J661,J$823:J985,1,0))</f>
        <v>1</v>
      </c>
      <c r="I661" s="27">
        <f>VLOOKUP(C661,SOURCE!S$6:Y$10018,7,0)</f>
        <v>2033</v>
      </c>
      <c r="J661" s="28" t="str">
        <f>VLOOKUP(C661,SOURCE!S$6:Y$10018,6,0)</f>
        <v>M&gt;ZYX</v>
      </c>
      <c r="K661" s="30" t="str">
        <f t="shared" si="52"/>
        <v>M&gt;zyx</v>
      </c>
      <c r="L661" s="40" t="str">
        <f>VLOOKUP(C661,SOURCE!S$6:Y$10018,2,0)</f>
        <v>CUSTOM TEMP</v>
      </c>
      <c r="M661" t="str">
        <f>IF(VLOOKUP(I661,SOURCE!B:M,2,0)="/  { itemToBeCoded","To be coded","")</f>
        <v/>
      </c>
      <c r="N661" s="22"/>
      <c r="Q661" s="26" t="str">
        <f>VLOOKUP(I661,SOURCE!B:M,5,0)</f>
        <v>"M" STD_RIGHT_ARROW "zyx"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ITM_PLOTRST</v>
      </c>
      <c r="E662" s="26" t="str">
        <f>CHAR(34)&amp;VLOOKUP(C662,SOURCE!$S$3:$Z$2839,6,0)&amp;CHAR(34)</f>
        <v>"PLTRST"</v>
      </c>
      <c r="F662" s="22" t="str">
        <f>VLOOKUP(C662,SOURCE!$S$3:$AA$2839,9,0)&amp;"           {"&amp;D662&amp;",   "&amp;E662&amp;"},"</f>
        <v xml:space="preserve">           {ITM_PLOTRST,   "PLTRST"},</v>
      </c>
      <c r="H662" t="b">
        <f>ISNA(VLOOKUP(J662,J$823:J986,1,0))</f>
        <v>1</v>
      </c>
      <c r="I662" s="27">
        <f>VLOOKUP(C662,SOURCE!S$6:Y$10018,7,0)</f>
        <v>2034</v>
      </c>
      <c r="J662" s="28" t="str">
        <f>VLOOKUP(C662,SOURCE!S$6:Y$10018,6,0)</f>
        <v>PLTRST</v>
      </c>
      <c r="K662" s="30" t="str">
        <f t="shared" si="52"/>
        <v>PLTRST</v>
      </c>
      <c r="L662" s="40" t="str">
        <f>VLOOKUP(C662,SOURCE!S$6:Y$10018,2,0)</f>
        <v>STAT</v>
      </c>
      <c r="M662" t="str">
        <f>IF(VLOOKUP(I662,SOURCE!B:M,2,0)="/  { itemToBeCoded","To be coded","")</f>
        <v/>
      </c>
      <c r="N662" s="22"/>
      <c r="Q662" s="26" t="str">
        <f>VLOOKUP(I662,SOURCE!B:M,5,0)</f>
        <v>"PLTRST"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ITM_T_EXPF</v>
      </c>
      <c r="E663" s="26" t="str">
        <f>CHAR(34)&amp;VLOOKUP(C663,SOURCE!$S$3:$Z$2839,6,0)&amp;CHAR(34)</f>
        <v>"EXPF"</v>
      </c>
      <c r="F663" s="22" t="str">
        <f>VLOOKUP(C663,SOURCE!$S$3:$AA$2839,9,0)&amp;"           {"&amp;D663&amp;",   "&amp;E663&amp;"},"</f>
        <v>//           {ITM_T_EXPF,   "EXPF"},</v>
      </c>
      <c r="H663" t="b">
        <f>ISNA(VLOOKUP(J663,J$823:J987,1,0))</f>
        <v>1</v>
      </c>
      <c r="I663" s="27">
        <f>VLOOKUP(C663,SOURCE!S$6:Y$10018,7,0)</f>
        <v>2041</v>
      </c>
      <c r="J663" s="28" t="str">
        <f>VLOOKUP(C663,SOURCE!S$6:Y$10018,6,0)</f>
        <v>EXPF</v>
      </c>
      <c r="K663" s="30" t="str">
        <f t="shared" si="52"/>
        <v>ExpF</v>
      </c>
      <c r="L663" s="40" t="str">
        <f>VLOOKUP(C663,SOURCE!S$6:Y$10018,2,0)</f>
        <v/>
      </c>
      <c r="M663" t="str">
        <f>IF(VLOOKUP(I663,SOURCE!B:M,2,0)="/  { itemToBeCoded","To be coded","")</f>
        <v/>
      </c>
      <c r="N663" s="22"/>
      <c r="Q663" s="26" t="str">
        <f>VLOOKUP(I663,SOURCE!B:M,5,0)</f>
        <v>"ExpF"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ITM_T_LINF</v>
      </c>
      <c r="E664" s="26" t="str">
        <f>CHAR(34)&amp;VLOOKUP(C664,SOURCE!$S$3:$Z$2839,6,0)&amp;CHAR(34)</f>
        <v>"LINF"</v>
      </c>
      <c r="F664" s="22" t="str">
        <f>VLOOKUP(C664,SOURCE!$S$3:$AA$2839,9,0)&amp;"           {"&amp;D664&amp;",   "&amp;E664&amp;"},"</f>
        <v>//           {ITM_T_LINF,   "LINF"},</v>
      </c>
      <c r="H664" t="b">
        <f>ISNA(VLOOKUP(J664,J$823:J988,1,0))</f>
        <v>1</v>
      </c>
      <c r="I664" s="27">
        <f>VLOOKUP(C664,SOURCE!S$6:Y$10018,7,0)</f>
        <v>2042</v>
      </c>
      <c r="J664" s="28" t="str">
        <f>VLOOKUP(C664,SOURCE!S$6:Y$10018,6,0)</f>
        <v>LINF</v>
      </c>
      <c r="K664" s="30" t="str">
        <f t="shared" si="52"/>
        <v>LinF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"LinF"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ITM_T_LOGF</v>
      </c>
      <c r="E665" s="26" t="str">
        <f>CHAR(34)&amp;VLOOKUP(C665,SOURCE!$S$3:$Z$2839,6,0)&amp;CHAR(34)</f>
        <v>"LOGF"</v>
      </c>
      <c r="F665" s="22" t="str">
        <f>VLOOKUP(C665,SOURCE!$S$3:$AA$2839,9,0)&amp;"           {"&amp;D665&amp;",   "&amp;E665&amp;"},"</f>
        <v>//           {ITM_T_LOGF,   "LOGF"},</v>
      </c>
      <c r="H665" t="b">
        <f>ISNA(VLOOKUP(J665,J$823:J989,1,0))</f>
        <v>1</v>
      </c>
      <c r="I665" s="27">
        <f>VLOOKUP(C665,SOURCE!S$6:Y$10018,7,0)</f>
        <v>2043</v>
      </c>
      <c r="J665" s="28" t="str">
        <f>VLOOKUP(C665,SOURCE!S$6:Y$10018,6,0)</f>
        <v>LOGF</v>
      </c>
      <c r="K665" s="30" t="str">
        <f t="shared" si="52"/>
        <v>LogF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"LogF"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ITM_T_ORTHOF</v>
      </c>
      <c r="E666" s="26" t="str">
        <f>CHAR(34)&amp;VLOOKUP(C666,SOURCE!$S$3:$Z$2839,6,0)&amp;CHAR(34)</f>
        <v>"ORTHOF"</v>
      </c>
      <c r="F666" s="22" t="str">
        <f>VLOOKUP(C666,SOURCE!$S$3:$AA$2839,9,0)&amp;"           {"&amp;D666&amp;",   "&amp;E666&amp;"},"</f>
        <v>//           {ITM_T_ORTHOF,   "ORTHOF"},</v>
      </c>
      <c r="H666" t="b">
        <f>ISNA(VLOOKUP(J666,J$823:J990,1,0))</f>
        <v>1</v>
      </c>
      <c r="I666" s="27">
        <f>VLOOKUP(C666,SOURCE!S$6:Y$10018,7,0)</f>
        <v>2044</v>
      </c>
      <c r="J666" s="28" t="str">
        <f>VLOOKUP(C666,SOURCE!S$6:Y$10018,6,0)</f>
        <v>ORTHOF</v>
      </c>
      <c r="K666" s="30" t="str">
        <f t="shared" si="52"/>
        <v>OrthoF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"OrthoF"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ITM_T_POWERF</v>
      </c>
      <c r="E667" s="26" t="str">
        <f>CHAR(34)&amp;VLOOKUP(C667,SOURCE!$S$3:$Z$2839,6,0)&amp;CHAR(34)</f>
        <v>"POWERF"</v>
      </c>
      <c r="F667" s="22" t="str">
        <f>VLOOKUP(C667,SOURCE!$S$3:$AA$2839,9,0)&amp;"           {"&amp;D667&amp;",   "&amp;E667&amp;"},"</f>
        <v>//           {ITM_T_POWERF,   "POWERF"},</v>
      </c>
      <c r="H667" t="b">
        <f>ISNA(VLOOKUP(J667,J$823:J991,1,0))</f>
        <v>1</v>
      </c>
      <c r="I667" s="27">
        <f>VLOOKUP(C667,SOURCE!S$6:Y$10018,7,0)</f>
        <v>2045</v>
      </c>
      <c r="J667" s="28" t="str">
        <f>VLOOKUP(C667,SOURCE!S$6:Y$10018,6,0)</f>
        <v>POWERF</v>
      </c>
      <c r="K667" s="30" t="str">
        <f t="shared" si="52"/>
        <v>PowerF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"PowerF"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ITM_T_GAUSSF</v>
      </c>
      <c r="E668" s="26" t="str">
        <f>CHAR(34)&amp;VLOOKUP(C668,SOURCE!$S$3:$Z$2839,6,0)&amp;CHAR(34)</f>
        <v>"GAUSSF"</v>
      </c>
      <c r="F668" s="22" t="str">
        <f>VLOOKUP(C668,SOURCE!$S$3:$AA$2839,9,0)&amp;"           {"&amp;D668&amp;",   "&amp;E668&amp;"},"</f>
        <v>//           {ITM_T_GAUSSF,   "GAUSSF"},</v>
      </c>
      <c r="H668" t="b">
        <f>ISNA(VLOOKUP(J668,J$823:J992,1,0))</f>
        <v>1</v>
      </c>
      <c r="I668" s="27">
        <f>VLOOKUP(C668,SOURCE!S$6:Y$10018,7,0)</f>
        <v>2046</v>
      </c>
      <c r="J668" s="28" t="str">
        <f>VLOOKUP(C668,SOURCE!S$6:Y$10018,6,0)</f>
        <v>GAUSSF</v>
      </c>
      <c r="K668" s="30" t="str">
        <f t="shared" si="52"/>
        <v>GaussF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"GaussF"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VLOOKUP(C669,SOURCE!$S$3:$Z$2839,8,0)</f>
        <v>ITM_T_CAUCHF</v>
      </c>
      <c r="E669" s="26" t="str">
        <f>CHAR(34)&amp;VLOOKUP(C669,SOURCE!$S$3:$Z$2839,6,0)&amp;CHAR(34)</f>
        <v>"CAUCHF"</v>
      </c>
      <c r="F669" s="22" t="str">
        <f>VLOOKUP(C669,SOURCE!$S$3:$AA$2839,9,0)&amp;"           {"&amp;D669&amp;",   "&amp;E669&amp;"},"</f>
        <v>//           {ITM_T_CAUCHF,   "CAUCHF"},</v>
      </c>
      <c r="H669" t="b">
        <f>ISNA(VLOOKUP(J669,J$823:J993,1,0))</f>
        <v>1</v>
      </c>
      <c r="I669" s="27">
        <f>VLOOKUP(C669,SOURCE!S$6:Y$10018,7,0)</f>
        <v>2047</v>
      </c>
      <c r="J669" s="28" t="str">
        <f>VLOOKUP(C669,SOURCE!S$6:Y$10018,6,0)</f>
        <v>CAUCHF</v>
      </c>
      <c r="K669" s="30" t="str">
        <f t="shared" si="52"/>
        <v>CauchF</v>
      </c>
      <c r="L669" s="40" t="str">
        <f>VLOOKUP(C669,SOURCE!S$6:Y$10018,2,0)</f>
        <v/>
      </c>
      <c r="M669" t="str">
        <f>IF(VLOOKUP(I669,SOURCE!B:M,2,0)="/  { itemToBeCoded","To be coded","")</f>
        <v/>
      </c>
      <c r="N669" s="22"/>
      <c r="Q669" s="26" t="str">
        <f>VLOOKUP(I669,SOURCE!B:M,5,0)</f>
        <v>"CauchF"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VLOOKUP(C670,SOURCE!$S$3:$Z$2839,8,0)</f>
        <v>ITM_T_PARABF</v>
      </c>
      <c r="E670" s="26" t="str">
        <f>CHAR(34)&amp;VLOOKUP(C670,SOURCE!$S$3:$Z$2839,6,0)&amp;CHAR(34)</f>
        <v>"PARABF"</v>
      </c>
      <c r="F670" s="22" t="str">
        <f>VLOOKUP(C670,SOURCE!$S$3:$AA$2839,9,0)&amp;"           {"&amp;D670&amp;",   "&amp;E670&amp;"},"</f>
        <v>//           {ITM_T_PARABF,   "PARABF"},</v>
      </c>
      <c r="H670" t="b">
        <f>ISNA(VLOOKUP(J670,J$823:J994,1,0))</f>
        <v>1</v>
      </c>
      <c r="I670" s="27">
        <f>VLOOKUP(C670,SOURCE!S$6:Y$10018,7,0)</f>
        <v>2048</v>
      </c>
      <c r="J670" s="28" t="str">
        <f>VLOOKUP(C670,SOURCE!S$6:Y$10018,6,0)</f>
        <v>PARABF</v>
      </c>
      <c r="K670" s="30" t="str">
        <f t="shared" si="52"/>
        <v>ParabF</v>
      </c>
      <c r="L670" s="40" t="str">
        <f>VLOOKUP(C670,SOURCE!S$6:Y$10018,2,0)</f>
        <v/>
      </c>
      <c r="M670" t="str">
        <f>IF(VLOOKUP(I670,SOURCE!B:M,2,0)="/  { itemToBeCoded","To be coded","")</f>
        <v/>
      </c>
      <c r="N670" s="22"/>
      <c r="Q670" s="26" t="str">
        <f>VLOOKUP(I670,SOURCE!B:M,5,0)</f>
        <v>"ParabF"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VLOOKUP(C671,SOURCE!$S$3:$Z$2839,8,0)</f>
        <v>ITM_T_HYPF</v>
      </c>
      <c r="E671" s="26" t="str">
        <f>CHAR(34)&amp;VLOOKUP(C671,SOURCE!$S$3:$Z$2839,6,0)&amp;CHAR(34)</f>
        <v>"HYPF"</v>
      </c>
      <c r="F671" s="22" t="str">
        <f>VLOOKUP(C671,SOURCE!$S$3:$AA$2839,9,0)&amp;"           {"&amp;D671&amp;",   "&amp;E671&amp;"},"</f>
        <v>//           {ITM_T_HYPF,   "HYPF"},</v>
      </c>
      <c r="H671" t="b">
        <f>ISNA(VLOOKUP(J671,J$823:J995,1,0))</f>
        <v>1</v>
      </c>
      <c r="I671" s="27">
        <f>VLOOKUP(C671,SOURCE!S$6:Y$10018,7,0)</f>
        <v>2049</v>
      </c>
      <c r="J671" s="28" t="str">
        <f>VLOOKUP(C671,SOURCE!S$6:Y$10018,6,0)</f>
        <v>HYPF</v>
      </c>
      <c r="K671" s="30" t="str">
        <f t="shared" si="52"/>
        <v>HypF</v>
      </c>
      <c r="L671" s="40" t="str">
        <f>VLOOKUP(C671,SOURCE!S$6:Y$10018,2,0)</f>
        <v/>
      </c>
      <c r="M671" t="str">
        <f>IF(VLOOKUP(I671,SOURCE!B:M,2,0)="/  { itemToBeCoded","To be coded","")</f>
        <v/>
      </c>
      <c r="N671" s="22"/>
      <c r="Q671" s="26" t="str">
        <f>VLOOKUP(I671,SOURCE!B:M,5,0)</f>
        <v>"HypF"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VLOOKUP(C672,SOURCE!$S$3:$Z$2839,8,0)</f>
        <v>ITM_T_ROOTF</v>
      </c>
      <c r="E672" s="26" t="str">
        <f>CHAR(34)&amp;VLOOKUP(C672,SOURCE!$S$3:$Z$2839,6,0)&amp;CHAR(34)</f>
        <v>"ROOTF"</v>
      </c>
      <c r="F672" s="22" t="str">
        <f>VLOOKUP(C672,SOURCE!$S$3:$AA$2839,9,0)&amp;"           {"&amp;D672&amp;",   "&amp;E672&amp;"},"</f>
        <v>//           {ITM_T_ROOTF,   "ROOTF"},</v>
      </c>
      <c r="H672" t="b">
        <f>ISNA(VLOOKUP(J672,J$823:J996,1,0))</f>
        <v>1</v>
      </c>
      <c r="I672" s="27">
        <f>VLOOKUP(C672,SOURCE!S$6:Y$10018,7,0)</f>
        <v>2050</v>
      </c>
      <c r="J672" s="28" t="str">
        <f>VLOOKUP(C672,SOURCE!S$6:Y$10018,6,0)</f>
        <v>ROOTF</v>
      </c>
      <c r="K672" s="30" t="str">
        <f t="shared" si="52"/>
        <v>RootF</v>
      </c>
      <c r="L672" s="40" t="str">
        <f>VLOOKUP(C672,SOURCE!S$6:Y$10018,2,0)</f>
        <v/>
      </c>
      <c r="M672" t="str">
        <f>IF(VLOOKUP(I672,SOURCE!B:M,2,0)="/  { itemToBeCoded","To be coded","")</f>
        <v/>
      </c>
      <c r="N672" s="22"/>
      <c r="Q672" s="26" t="str">
        <f>VLOOKUP(I672,SOURCE!B:M,5,0)</f>
        <v>"RootF"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VLOOKUP(C673,SOURCE!$S$3:$Z$2839,8,0)</f>
        <v>ITM_RSTF</v>
      </c>
      <c r="E673" s="26" t="str">
        <f>CHAR(34)&amp;VLOOKUP(C673,SOURCE!$S$3:$Z$2839,6,0)&amp;CHAR(34)</f>
        <v>"RESETF"</v>
      </c>
      <c r="F673" s="22" t="str">
        <f>VLOOKUP(C673,SOURCE!$S$3:$AA$2839,9,0)&amp;"           {"&amp;D673&amp;",   "&amp;E673&amp;"},"</f>
        <v>//           {ITM_RSTF,   "RESETF"},</v>
      </c>
      <c r="H673" t="b">
        <f>ISNA(VLOOKUP(J673,J$823:J997,1,0))</f>
        <v>1</v>
      </c>
      <c r="I673" s="27">
        <f>VLOOKUP(C673,SOURCE!S$6:Y$10018,7,0)</f>
        <v>2051</v>
      </c>
      <c r="J673" s="28" t="str">
        <f>VLOOKUP(C673,SOURCE!S$6:Y$10018,6,0)</f>
        <v>RESETF</v>
      </c>
      <c r="K673" s="30" t="str">
        <f t="shared" si="52"/>
        <v>ResetF</v>
      </c>
      <c r="L673" s="40" t="str">
        <f>VLOOKUP(C673,SOURCE!S$6:Y$10018,2,0)</f>
        <v/>
      </c>
      <c r="M673" t="str">
        <f>IF(VLOOKUP(I673,SOURCE!B:M,2,0)="/  { itemToBeCoded","To be coded","")</f>
        <v/>
      </c>
      <c r="N673" s="22"/>
      <c r="Q673" s="26" t="str">
        <f>VLOOKUP(I673,SOURCE!B:M,5,0)</f>
        <v>"ResetF"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VLOOKUP(C674,SOURCE!$S$3:$Z$2839,8,0)</f>
        <v>#N/A</v>
      </c>
      <c r="E674" s="26" t="e">
        <f>CHAR(34)&amp;VLOOKUP(C674,SOURCE!$S$3:$Z$2839,6,0)&amp;CHAR(34)</f>
        <v>#N/A</v>
      </c>
      <c r="F674" s="22" t="e">
        <f>VLOOKUP(C674,SOURCE!$S$3:$AA$2839,9,0)&amp;"           {"&amp;D674&amp;",   "&amp;E674&amp;"},"</f>
        <v>#N/A</v>
      </c>
      <c r="H674" t="b">
        <f>ISNA(VLOOKUP(J674,J$823:J998,1,0))</f>
        <v>1</v>
      </c>
      <c r="I674" s="27" t="e">
        <f>VLOOKUP(C674,SOURCE!S$6:Y$10018,7,0)</f>
        <v>#N/A</v>
      </c>
      <c r="J674" s="28" t="e">
        <f>VLOOKUP(C674,SOURCE!S$6:Y$10018,6,0)</f>
        <v>#N/A</v>
      </c>
      <c r="K674" s="30" t="e">
        <f t="shared" si="52"/>
        <v>#N/A</v>
      </c>
      <c r="L674" s="40" t="e">
        <f>VLOOKUP(C674,SOURCE!S$6:Y$10018,2,0)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11" priority="5" operator="greaterThan">
      <formula>0</formula>
    </cfRule>
  </conditionalFormatting>
  <conditionalFormatting sqref="A1">
    <cfRule type="cellIs" dxfId="10" priority="4" operator="greaterThan">
      <formula>0</formula>
    </cfRule>
  </conditionalFormatting>
  <conditionalFormatting sqref="A1:B1048576">
    <cfRule type="cellIs" dxfId="9" priority="3" operator="equal">
      <formula>1</formula>
    </cfRule>
  </conditionalFormatting>
  <conditionalFormatting sqref="H1:H1048576">
    <cfRule type="cellIs" dxfId="8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topLeftCell="A113" workbookViewId="0">
      <selection activeCell="B147" sqref="B147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4395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4396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4397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4398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4399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4405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4406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4407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4408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4409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4415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4416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4417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4418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4419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4425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4426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4427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4428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4429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4435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4436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4437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4438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4439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4918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4442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4443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4444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4445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4446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4447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4448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4449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4450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4451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4452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4517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4518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4453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4454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4455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4456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4457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4458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4459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4460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4461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4462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4463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4464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4465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4466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4467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4468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4469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4470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4471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4472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4473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4474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4475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4476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4477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4478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4479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4480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4481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4482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4483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4484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4485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4486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4487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4488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4489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4490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4491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4492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4493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4494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4495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4496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4497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4498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4499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4500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4501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4502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4503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4504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4505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4506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4507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4508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4509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4510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4511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4512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4513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4514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4515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4919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4568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4920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4921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2" t="s">
        <v>4922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2" t="s">
        <v>4923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2" t="s">
        <v>4924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4925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2" t="s">
        <v>4926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2" t="s">
        <v>4927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2" t="s">
        <v>4933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2" t="s">
        <v>1330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2" t="s">
        <v>1270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2" t="s">
        <v>1413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2" t="s">
        <v>1412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2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2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2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2" t="s">
        <v>156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2" t="s">
        <v>260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2" t="s">
        <v>286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4181</v>
      </c>
    </row>
    <row r="3" spans="1:12">
      <c r="E3" t="s">
        <v>4096</v>
      </c>
      <c r="F3" t="s">
        <v>4097</v>
      </c>
    </row>
    <row r="4" spans="1:12">
      <c r="A4" t="s">
        <v>4101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4102</v>
      </c>
      <c r="B5" t="s">
        <v>4179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4103</v>
      </c>
      <c r="B6" t="s">
        <v>4180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4104</v>
      </c>
      <c r="B7" t="s">
        <v>4177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4105</v>
      </c>
      <c r="B8" t="s">
        <v>4159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4106</v>
      </c>
      <c r="B9" t="s">
        <v>4160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4107</v>
      </c>
      <c r="B10" t="s">
        <v>4178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4108</v>
      </c>
      <c r="B11" t="s">
        <v>4161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4109</v>
      </c>
      <c r="B12" t="s">
        <v>4162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4110</v>
      </c>
      <c r="B13" t="s">
        <v>4163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4111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4112</v>
      </c>
      <c r="B15" t="s">
        <v>4164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4113</v>
      </c>
      <c r="B16" t="s">
        <v>4165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4114</v>
      </c>
      <c r="B17" t="s">
        <v>4166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2818</v>
      </c>
      <c r="B18" t="s">
        <v>4167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2951</v>
      </c>
      <c r="B19" t="s">
        <v>4168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2816</v>
      </c>
      <c r="B20" t="s">
        <v>4169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4115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4116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4117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4118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4119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4120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4121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4122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4123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4124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4125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4126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4127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4128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4129</v>
      </c>
      <c r="B35" t="s">
        <v>4183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3003</v>
      </c>
      <c r="B36" t="s">
        <v>4183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4130</v>
      </c>
      <c r="B37" t="s">
        <v>4183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3001</v>
      </c>
      <c r="B38" t="s">
        <v>4183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4131</v>
      </c>
      <c r="B39" t="s">
        <v>4183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3002</v>
      </c>
      <c r="B40" t="s">
        <v>4183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4132</v>
      </c>
      <c r="B41" t="s">
        <v>4170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4133</v>
      </c>
      <c r="B42" t="s">
        <v>4171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4134</v>
      </c>
      <c r="B43" t="s">
        <v>4269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4135</v>
      </c>
      <c r="B44" t="s">
        <v>4172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4136</v>
      </c>
      <c r="B45" t="s">
        <v>4173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4137</v>
      </c>
      <c r="B46" t="s">
        <v>4174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4138</v>
      </c>
      <c r="B47" t="s">
        <v>4175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4099</v>
      </c>
      <c r="B48" t="s">
        <v>4176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4139</v>
      </c>
      <c r="B49" t="s">
        <v>4183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4140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4141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4142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4143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2820</v>
      </c>
      <c r="B54" t="s">
        <v>4183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4144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4145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4146</v>
      </c>
      <c r="B57" t="s">
        <v>4183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4147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4148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4149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4150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4151</v>
      </c>
      <c r="B62" t="s">
        <v>4151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4152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4153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4154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4155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4156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4157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4158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4264</v>
      </c>
      <c r="B70" t="s">
        <v>4262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4265</v>
      </c>
      <c r="B71" t="s">
        <v>4263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2832</v>
      </c>
      <c r="B72" t="s">
        <v>4183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4184</v>
      </c>
      <c r="B73" t="s">
        <v>4183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fnView,                       TM_M_DIM,                    "VIEW",                                        "VIEW",                                        (0 &lt;&lt; TAM_MAX_BITS) |     0, CAT_FNCT | SLS_UNCHANGED | US_UNCHANGED},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fnRegClr,     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fnRegCopy,    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fnRegSort,    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fnRegSwap,    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fnHide,                       NOPARAM,                     "",                                            "HIDE",                                        (0 &lt;&lt; TAM_MAX_BITS) |    99, CAT_NONE | SLS_ENABLED  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fnGetHide,                    NOPARAM,                     "HIDE?",                                       "HIDE?",                                       (0 &lt;&lt; TAM_MAX_BITS) |     0, CAT_FNCT | SLS_ENABLED   | US_ENABLED  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"A",      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fnJM,                         46,                          "",                                            "zyx" STD_RIGHT_ARROW "M",                     (0 &lt;&lt; TAM_MAX_BITS) |     0, CAT_NONE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fnJM,                         47,                          "",                                            "M" STD_RIGHT_ARROW "zyx",                     (0 &lt;&lt; TAM_MAX_BITS) |     0, CAT_NONE | SLS_UNCHANGED | US_UNCHANGED},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2052 */  { fnSetSetJM,                   JC_EXFRAC,                   "EXFRAC",                                      "EXFRAC",                                      (0 &lt;&lt; TAM_MAX_BITS) |     0, CAT_FNCT | SLS_UNCHANGED | US_UNCHANGED},</v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4367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ITM_HIDE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ITM_GETHIDE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ITM_MATX_A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ITM_MATX_A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ITM_STKTO3x1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ITM_STKTO3x1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ITM_3x1TOSTK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ITM_3x1TOSTK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>
        <f t="shared" si="33"/>
        <v>2052</v>
      </c>
      <c r="B2101" t="str">
        <f>VLOOKUP(A2101,SOURCE!B:P,12,0)</f>
        <v>ITM_EXFRAC</v>
      </c>
      <c r="C2101" t="str">
        <f>IF(
ISNUMBER(INDEX(SOURCE!B:B,MATCH(A2101,SOURCE!B:B,0)+1)),
  VALUE(INDEX(SOURCE!B:B,MATCH(A2101,SOURCE!B:B,0)+1)),
  "")</f>
        <v/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ITM_EXFRAC                    2052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7" priority="5" operator="notEqual">
      <formula>A1048576+1</formula>
    </cfRule>
  </conditionalFormatting>
  <conditionalFormatting sqref="A9:A10">
    <cfRule type="cellIs" dxfId="6" priority="4" operator="notEqual">
      <formula>A8+1</formula>
    </cfRule>
  </conditionalFormatting>
  <conditionalFormatting sqref="A2241:A2282">
    <cfRule type="cellIs" dxfId="5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4100</v>
      </c>
    </row>
    <row r="2" spans="1:16">
      <c r="P2" t="s">
        <v>4181</v>
      </c>
    </row>
    <row r="3" spans="1:16">
      <c r="P3" t="s">
        <v>2431</v>
      </c>
    </row>
    <row r="4" spans="1:16">
      <c r="P4" t="s">
        <v>4182</v>
      </c>
    </row>
    <row r="5" spans="1:16">
      <c r="P5" t="s">
        <v>4185</v>
      </c>
    </row>
    <row r="6" spans="1:16">
      <c r="A6" s="6">
        <v>1931</v>
      </c>
      <c r="B6" s="11" t="s">
        <v>1117</v>
      </c>
      <c r="C6" s="11" t="s">
        <v>1117</v>
      </c>
      <c r="P6" t="s">
        <v>4186</v>
      </c>
    </row>
    <row r="7" spans="1:16">
      <c r="A7" s="6">
        <v>1932</v>
      </c>
      <c r="B7" s="11" t="s">
        <v>1118</v>
      </c>
      <c r="C7" s="11" t="s">
        <v>1118</v>
      </c>
      <c r="P7" t="s">
        <v>4187</v>
      </c>
    </row>
    <row r="8" spans="1:16">
      <c r="P8" t="s">
        <v>4188</v>
      </c>
    </row>
    <row r="9" spans="1:16">
      <c r="P9" t="s">
        <v>4189</v>
      </c>
    </row>
    <row r="10" spans="1:16">
      <c r="P10" t="s">
        <v>4190</v>
      </c>
    </row>
    <row r="11" spans="1:16">
      <c r="P11" t="s">
        <v>4191</v>
      </c>
    </row>
    <row r="12" spans="1:16">
      <c r="P12" t="s">
        <v>4192</v>
      </c>
    </row>
    <row r="13" spans="1:16">
      <c r="P13" t="s">
        <v>4193</v>
      </c>
    </row>
    <row r="14" spans="1:16">
      <c r="A14">
        <v>0</v>
      </c>
      <c r="B14" t="s">
        <v>1568</v>
      </c>
      <c r="C14" t="s">
        <v>1568</v>
      </c>
      <c r="D14" t="s">
        <v>2959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4194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4195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4196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4197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4198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4199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4200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4201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4202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4203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4204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4205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4206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4207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4208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4209</v>
      </c>
    </row>
    <row r="30" spans="1:16">
      <c r="P30" t="s">
        <v>4210</v>
      </c>
    </row>
    <row r="31" spans="1:16">
      <c r="P31" t="s">
        <v>4211</v>
      </c>
    </row>
    <row r="32" spans="1:16">
      <c r="P32" t="s">
        <v>4212</v>
      </c>
    </row>
    <row r="33" spans="16:16">
      <c r="P33" t="s">
        <v>4213</v>
      </c>
    </row>
    <row r="34" spans="16:16">
      <c r="P34" t="s">
        <v>4214</v>
      </c>
    </row>
    <row r="35" spans="16:16">
      <c r="P35" t="s">
        <v>4215</v>
      </c>
    </row>
    <row r="36" spans="16:16">
      <c r="P36" t="s">
        <v>4216</v>
      </c>
    </row>
    <row r="37" spans="16:16">
      <c r="P37" t="s">
        <v>4217</v>
      </c>
    </row>
    <row r="38" spans="16:16">
      <c r="P38" t="s">
        <v>4266</v>
      </c>
    </row>
    <row r="39" spans="16:16">
      <c r="P39" t="s">
        <v>4267</v>
      </c>
    </row>
    <row r="40" spans="16:16">
      <c r="P40" t="s">
        <v>4218</v>
      </c>
    </row>
    <row r="41" spans="16:16">
      <c r="P41" t="s">
        <v>4219</v>
      </c>
    </row>
    <row r="42" spans="16:16">
      <c r="P42" t="s">
        <v>4220</v>
      </c>
    </row>
    <row r="43" spans="16:16">
      <c r="P43" t="s">
        <v>4221</v>
      </c>
    </row>
    <row r="44" spans="16:16">
      <c r="P44" t="s">
        <v>4222</v>
      </c>
    </row>
    <row r="45" spans="16:16">
      <c r="P45" t="s">
        <v>4223</v>
      </c>
    </row>
    <row r="46" spans="16:16">
      <c r="P46" t="s">
        <v>4224</v>
      </c>
    </row>
    <row r="47" spans="16:16">
      <c r="P47" t="s">
        <v>4225</v>
      </c>
    </row>
    <row r="48" spans="16:16">
      <c r="P48" t="s">
        <v>4226</v>
      </c>
    </row>
    <row r="49" spans="16:16">
      <c r="P49" t="s">
        <v>4227</v>
      </c>
    </row>
    <row r="50" spans="16:16">
      <c r="P50" t="s">
        <v>4228</v>
      </c>
    </row>
    <row r="51" spans="16:16">
      <c r="P51" t="s">
        <v>4229</v>
      </c>
    </row>
    <row r="52" spans="16:16">
      <c r="P52" t="s">
        <v>4230</v>
      </c>
    </row>
    <row r="53" spans="16:16">
      <c r="P53" t="s">
        <v>4231</v>
      </c>
    </row>
    <row r="54" spans="16:16">
      <c r="P54" t="s">
        <v>4232</v>
      </c>
    </row>
    <row r="55" spans="16:16">
      <c r="P55" t="s">
        <v>4233</v>
      </c>
    </row>
    <row r="56" spans="16:16">
      <c r="P56" t="s">
        <v>4234</v>
      </c>
    </row>
    <row r="57" spans="16:16">
      <c r="P57" t="s">
        <v>4235</v>
      </c>
    </row>
    <row r="58" spans="16:16">
      <c r="P58" t="s">
        <v>4236</v>
      </c>
    </row>
    <row r="59" spans="16:16">
      <c r="P59" t="s">
        <v>4237</v>
      </c>
    </row>
    <row r="60" spans="16:16">
      <c r="P60" t="s">
        <v>4238</v>
      </c>
    </row>
    <row r="61" spans="16:16">
      <c r="P61" t="s">
        <v>4268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2021-08-28T21:33:28Z</dcterms:modified>
</cp:coreProperties>
</file>