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47C072C-F0C7-8B4D-A90C-0E11613D6B4C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4" i="12" l="1"/>
  <c r="H143" i="12"/>
  <c r="I143" i="12" s="1"/>
  <c r="J143" i="12" s="1"/>
  <c r="H142" i="12"/>
  <c r="I142" i="12" s="1"/>
  <c r="J142" i="12" s="1"/>
  <c r="H141" i="12"/>
  <c r="I141" i="12"/>
  <c r="J141" i="12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W1954" i="1"/>
  <c r="X1954" i="1" s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J144" i="12" l="1"/>
  <c r="AA2093" i="1" s="1"/>
  <c r="I144" i="12"/>
  <c r="J137" i="12"/>
  <c r="AC1433" i="1"/>
  <c r="Q1433" i="1" s="1"/>
  <c r="AA1433" i="1"/>
  <c r="AC2100" i="1"/>
  <c r="Q2100" i="1" s="1"/>
  <c r="AA2100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54" i="1"/>
  <c r="Q1954" i="1" s="1"/>
  <c r="AA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433" i="1" l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1" i="8"/>
  <c r="E20" i="8"/>
  <c r="E19" i="8"/>
  <c r="E1341" i="1" l="1"/>
  <c r="F1341" i="1" s="1"/>
  <c r="P1341" i="1" s="1"/>
  <c r="Y1341" i="1"/>
  <c r="A1341" i="1"/>
  <c r="A1341" i="4" s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A1355" i="4" s="1"/>
  <c r="B1356" i="1"/>
  <c r="Y10" i="1"/>
  <c r="S10" i="1"/>
  <c r="C9" i="7"/>
  <c r="A10" i="7" s="1"/>
  <c r="B9" i="7"/>
  <c r="D9" i="7" s="1"/>
  <c r="A10" i="1"/>
  <c r="E24" i="8"/>
  <c r="A25" i="8"/>
  <c r="A1356" i="1" l="1"/>
  <c r="A1356" i="4" s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A1357" i="4" s="1"/>
  <c r="Y12" i="1"/>
  <c r="S12" i="1"/>
  <c r="C11" i="7"/>
  <c r="A12" i="7" s="1"/>
  <c r="B11" i="7"/>
  <c r="D11" i="7" s="1"/>
  <c r="A12" i="1"/>
  <c r="E26" i="8"/>
  <c r="A27" i="8"/>
  <c r="A1358" i="1" l="1"/>
  <c r="A1358" i="4" s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A1359" i="4" s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362" i="1" l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4" i="1" l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A1364" i="4" s="1"/>
  <c r="Y19" i="1"/>
  <c r="C18" i="7"/>
  <c r="A19" i="7" s="1"/>
  <c r="B18" i="7"/>
  <c r="D18" i="7" s="1"/>
  <c r="A19" i="1"/>
  <c r="B1366" i="1" l="1"/>
  <c r="A1365" i="1"/>
  <c r="A1365" i="4" s="1"/>
  <c r="Y20" i="1"/>
  <c r="C19" i="7"/>
  <c r="A20" i="7" s="1"/>
  <c r="B19" i="7"/>
  <c r="D19" i="7" s="1"/>
  <c r="A20" i="1"/>
  <c r="A1366" i="1" l="1"/>
  <c r="A1366" i="4" s="1"/>
  <c r="B1367" i="1"/>
  <c r="Y21" i="1"/>
  <c r="C20" i="7"/>
  <c r="A21" i="7" s="1"/>
  <c r="B20" i="7"/>
  <c r="D20" i="7" s="1"/>
  <c r="A21" i="1"/>
  <c r="B1368" i="1" l="1"/>
  <c r="A1367" i="1"/>
  <c r="A1367" i="4" s="1"/>
  <c r="Y22" i="1"/>
  <c r="C21" i="7"/>
  <c r="A22" i="7" s="1"/>
  <c r="B21" i="7"/>
  <c r="D21" i="7" s="1"/>
  <c r="A22" i="1"/>
  <c r="A1368" i="1" l="1"/>
  <c r="A1368" i="4" s="1"/>
  <c r="B1369" i="1"/>
  <c r="Y23" i="1"/>
  <c r="C22" i="7"/>
  <c r="A23" i="7" s="1"/>
  <c r="B22" i="7"/>
  <c r="D22" i="7" s="1"/>
  <c r="A23" i="1"/>
  <c r="A1369" i="1" l="1"/>
  <c r="A1369" i="4" s="1"/>
  <c r="B1370" i="1"/>
  <c r="Y24" i="1"/>
  <c r="C23" i="7"/>
  <c r="A24" i="7" s="1"/>
  <c r="B23" i="7"/>
  <c r="D23" i="7" s="1"/>
  <c r="A25" i="1"/>
  <c r="A24" i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B1373" i="1" l="1"/>
  <c r="A1372" i="1"/>
  <c r="A1372" i="4" s="1"/>
  <c r="Y27" i="1"/>
  <c r="C26" i="7"/>
  <c r="A27" i="7" s="1"/>
  <c r="B26" i="7"/>
  <c r="D26" i="7" s="1"/>
  <c r="A27" i="1"/>
  <c r="A1373" i="1" l="1"/>
  <c r="A1373" i="4" s="1"/>
  <c r="B1374" i="1"/>
  <c r="Y28" i="1"/>
  <c r="C27" i="7"/>
  <c r="A28" i="7" s="1"/>
  <c r="B27" i="7"/>
  <c r="D27" i="7" s="1"/>
  <c r="A28" i="1"/>
  <c r="B1375" i="1" l="1"/>
  <c r="A1374" i="1"/>
  <c r="A1374" i="4" s="1"/>
  <c r="Y29" i="1"/>
  <c r="C28" i="7"/>
  <c r="A29" i="7" s="1"/>
  <c r="B28" i="7"/>
  <c r="D28" i="7" s="1"/>
  <c r="A29" i="1"/>
  <c r="B1376" i="1" l="1"/>
  <c r="A1375" i="1"/>
  <c r="A1375" i="4" s="1"/>
  <c r="Y30" i="1"/>
  <c r="C29" i="7"/>
  <c r="A30" i="7" s="1"/>
  <c r="B29" i="7"/>
  <c r="D29" i="7" s="1"/>
  <c r="A30" i="1"/>
  <c r="B1377" i="1" l="1"/>
  <c r="A1376" i="1"/>
  <c r="A1376" i="4" s="1"/>
  <c r="Y31" i="1"/>
  <c r="B30" i="7"/>
  <c r="D30" i="7" s="1"/>
  <c r="C30" i="7"/>
  <c r="A31" i="7" s="1"/>
  <c r="A31" i="1"/>
  <c r="A1377" i="1" l="1"/>
  <c r="A1377" i="4" s="1"/>
  <c r="B1378" i="1"/>
  <c r="Y32" i="1"/>
  <c r="C31" i="7"/>
  <c r="A32" i="7" s="1"/>
  <c r="B31" i="7"/>
  <c r="D31" i="7" s="1"/>
  <c r="A32" i="1"/>
  <c r="B1379" i="1" l="1"/>
  <c r="A1378" i="1"/>
  <c r="A1378" i="4" s="1"/>
  <c r="Y33" i="1"/>
  <c r="C32" i="7"/>
  <c r="A33" i="7" s="1"/>
  <c r="B32" i="7"/>
  <c r="D32" i="7" s="1"/>
  <c r="A33" i="1"/>
  <c r="B1380" i="1" l="1"/>
  <c r="A1379" i="1"/>
  <c r="A1379" i="4" s="1"/>
  <c r="Y34" i="1"/>
  <c r="B33" i="7"/>
  <c r="D33" i="7" s="1"/>
  <c r="C33" i="7"/>
  <c r="A34" i="7" s="1"/>
  <c r="A34" i="1"/>
  <c r="B1381" i="1" l="1"/>
  <c r="A1380" i="1"/>
  <c r="A1380" i="4" s="1"/>
  <c r="Y35" i="1"/>
  <c r="C34" i="7"/>
  <c r="A35" i="7" s="1"/>
  <c r="B34" i="7"/>
  <c r="D34" i="7" s="1"/>
  <c r="A35" i="1"/>
  <c r="B1382" i="1" l="1"/>
  <c r="A1381" i="1"/>
  <c r="A1381" i="4" s="1"/>
  <c r="Y36" i="1"/>
  <c r="C35" i="7"/>
  <c r="A36" i="7" s="1"/>
  <c r="B35" i="7"/>
  <c r="D35" i="7" s="1"/>
  <c r="A36" i="1"/>
  <c r="B1383" i="1" l="1"/>
  <c r="A1382" i="1"/>
  <c r="A1382" i="4" s="1"/>
  <c r="Y37" i="1"/>
  <c r="C36" i="7"/>
  <c r="A37" i="7" s="1"/>
  <c r="B36" i="7"/>
  <c r="D36" i="7" s="1"/>
  <c r="A37" i="1"/>
  <c r="B1384" i="1" l="1"/>
  <c r="A1383" i="1"/>
  <c r="A1383" i="4" s="1"/>
  <c r="Y38" i="1"/>
  <c r="C37" i="7"/>
  <c r="A38" i="7" s="1"/>
  <c r="B37" i="7"/>
  <c r="D37" i="7" s="1"/>
  <c r="A38" i="1"/>
  <c r="B1385" i="1" l="1"/>
  <c r="A1384" i="1"/>
  <c r="A1384" i="4" s="1"/>
  <c r="Y39" i="1"/>
  <c r="C38" i="7"/>
  <c r="A39" i="7" s="1"/>
  <c r="B38" i="7"/>
  <c r="D38" i="7" s="1"/>
  <c r="A39" i="1"/>
  <c r="B1386" i="1" l="1"/>
  <c r="A1385" i="1"/>
  <c r="A1385" i="4" s="1"/>
  <c r="Y40" i="1"/>
  <c r="C39" i="7"/>
  <c r="A40" i="7" s="1"/>
  <c r="B39" i="7"/>
  <c r="D39" i="7" s="1"/>
  <c r="A40" i="1"/>
  <c r="A1386" i="1" l="1"/>
  <c r="A1386" i="4" s="1"/>
  <c r="B1387" i="1"/>
  <c r="Y41" i="1"/>
  <c r="C40" i="7"/>
  <c r="A41" i="7" s="1"/>
  <c r="B40" i="7"/>
  <c r="D40" i="7" s="1"/>
  <c r="A41" i="1"/>
  <c r="A1387" i="1" l="1"/>
  <c r="A1387" i="4" s="1"/>
  <c r="B1388" i="1"/>
  <c r="Y42" i="1"/>
  <c r="B41" i="7"/>
  <c r="D41" i="7" s="1"/>
  <c r="C41" i="7"/>
  <c r="A42" i="7" s="1"/>
  <c r="A43" i="1"/>
  <c r="A42" i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1390" i="1" l="1"/>
  <c r="A1390" i="4" s="1"/>
  <c r="B1391" i="1"/>
  <c r="Y45" i="1"/>
  <c r="C44" i="7"/>
  <c r="A45" i="7" s="1"/>
  <c r="B44" i="7"/>
  <c r="D44" i="7" s="1"/>
  <c r="A45" i="1"/>
  <c r="A1391" i="1" l="1"/>
  <c r="A1391" i="4" s="1"/>
  <c r="B1392" i="1"/>
  <c r="Y46" i="1"/>
  <c r="C45" i="7"/>
  <c r="A46" i="7" s="1"/>
  <c r="B45" i="7"/>
  <c r="D45" i="7" s="1"/>
  <c r="A46" i="1"/>
  <c r="A1392" i="1" l="1"/>
  <c r="A1392" i="4" s="1"/>
  <c r="B1393" i="1"/>
  <c r="Y47" i="1"/>
  <c r="C46" i="7"/>
  <c r="A47" i="7" s="1"/>
  <c r="B46" i="7"/>
  <c r="D46" i="7" s="1"/>
  <c r="A47" i="1"/>
  <c r="B1394" i="1" l="1"/>
  <c r="A1393" i="1"/>
  <c r="A1393" i="4" s="1"/>
  <c r="Y48" i="1"/>
  <c r="C47" i="7"/>
  <c r="A48" i="7" s="1"/>
  <c r="B47" i="7"/>
  <c r="D47" i="7" s="1"/>
  <c r="A48" i="1"/>
  <c r="A1394" i="1" l="1"/>
  <c r="A1394" i="4" s="1"/>
  <c r="B1395" i="1"/>
  <c r="Y49" i="1"/>
  <c r="B48" i="7"/>
  <c r="D48" i="7" s="1"/>
  <c r="C48" i="7"/>
  <c r="A49" i="7" s="1"/>
  <c r="A49" i="1"/>
  <c r="A1395" i="1" l="1"/>
  <c r="A1395" i="4" s="1"/>
  <c r="B1396" i="1"/>
  <c r="Y50" i="1"/>
  <c r="C49" i="7"/>
  <c r="A50" i="7" s="1"/>
  <c r="B49" i="7"/>
  <c r="D49" i="7" s="1"/>
  <c r="A50" i="1"/>
  <c r="A1396" i="1" l="1"/>
  <c r="A1396" i="4" s="1"/>
  <c r="B1397" i="1"/>
  <c r="Y51" i="1"/>
  <c r="C50" i="7"/>
  <c r="A51" i="7" s="1"/>
  <c r="B50" i="7"/>
  <c r="D50" i="7" s="1"/>
  <c r="A51" i="1"/>
  <c r="A1397" i="1" l="1"/>
  <c r="A1397" i="4" s="1"/>
  <c r="B1398" i="1"/>
  <c r="Y52" i="1"/>
  <c r="B51" i="7"/>
  <c r="D51" i="7" s="1"/>
  <c r="C51" i="7"/>
  <c r="A52" i="7" s="1"/>
  <c r="A52" i="1"/>
  <c r="B1399" i="1" l="1"/>
  <c r="A1398" i="1"/>
  <c r="A1398" i="4" s="1"/>
  <c r="A54" i="1"/>
  <c r="Y53" i="1"/>
  <c r="C52" i="7"/>
  <c r="A53" i="7" s="1"/>
  <c r="B52" i="7"/>
  <c r="D52" i="7" s="1"/>
  <c r="A53" i="1"/>
  <c r="A1399" i="1" l="1"/>
  <c r="A1399" i="4" s="1"/>
  <c r="B1400" i="1"/>
  <c r="Y54" i="1"/>
  <c r="C53" i="7"/>
  <c r="A54" i="7" s="1"/>
  <c r="B53" i="7"/>
  <c r="D53" i="7" s="1"/>
  <c r="A55" i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1402" i="1" l="1"/>
  <c r="A1402" i="4" s="1"/>
  <c r="B1403" i="1"/>
  <c r="Y57" i="1"/>
  <c r="C56" i="7"/>
  <c r="A57" i="7" s="1"/>
  <c r="B56" i="7"/>
  <c r="D56" i="7" s="1"/>
  <c r="A57" i="1"/>
  <c r="B1404" i="1" l="1"/>
  <c r="A1403" i="1"/>
  <c r="A1403" i="4" s="1"/>
  <c r="Y58" i="1"/>
  <c r="C57" i="7"/>
  <c r="A58" i="7" s="1"/>
  <c r="B57" i="7"/>
  <c r="D57" i="7" s="1"/>
  <c r="A58" i="1"/>
  <c r="A1404" i="1" l="1"/>
  <c r="A1404" i="4" s="1"/>
  <c r="B1405" i="1"/>
  <c r="Y59" i="1"/>
  <c r="C58" i="7"/>
  <c r="A59" i="7" s="1"/>
  <c r="B58" i="7"/>
  <c r="D58" i="7" s="1"/>
  <c r="A59" i="1"/>
  <c r="A1405" i="1" l="1"/>
  <c r="A1405" i="4" s="1"/>
  <c r="B1406" i="1"/>
  <c r="Y60" i="1"/>
  <c r="B59" i="7"/>
  <c r="D59" i="7" s="1"/>
  <c r="C59" i="7"/>
  <c r="A60" i="7" s="1"/>
  <c r="A61" i="1"/>
  <c r="A60" i="1"/>
  <c r="A1406" i="1" l="1"/>
  <c r="A1406" i="4" s="1"/>
  <c r="B1407" i="1"/>
  <c r="Y61" i="1"/>
  <c r="C60" i="7"/>
  <c r="A61" i="7" s="1"/>
  <c r="B60" i="7"/>
  <c r="D60" i="7" s="1"/>
  <c r="A62" i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B1410" i="1" l="1"/>
  <c r="A1409" i="1"/>
  <c r="A1409" i="4" s="1"/>
  <c r="Y64" i="1"/>
  <c r="C63" i="7"/>
  <c r="A64" i="7" s="1"/>
  <c r="B63" i="7"/>
  <c r="D63" i="7" s="1"/>
  <c r="A64" i="1"/>
  <c r="A1410" i="1" l="1"/>
  <c r="A1410" i="4" s="1"/>
  <c r="B1411" i="1"/>
  <c r="Y65" i="1"/>
  <c r="C64" i="7"/>
  <c r="A65" i="7" s="1"/>
  <c r="B64" i="7"/>
  <c r="D64" i="7" s="1"/>
  <c r="A65" i="1"/>
  <c r="A1411" i="1" l="1"/>
  <c r="A1411" i="4" s="1"/>
  <c r="B1412" i="1"/>
  <c r="Y66" i="1"/>
  <c r="C65" i="7"/>
  <c r="A66" i="7" s="1"/>
  <c r="B65" i="7"/>
  <c r="D65" i="7" s="1"/>
  <c r="A66" i="1"/>
  <c r="B1413" i="1" l="1"/>
  <c r="A1412" i="1"/>
  <c r="A1412" i="4" s="1"/>
  <c r="Y67" i="1"/>
  <c r="B66" i="7"/>
  <c r="D66" i="7" s="1"/>
  <c r="C66" i="7"/>
  <c r="A67" i="7" s="1"/>
  <c r="A67" i="1"/>
  <c r="B1414" i="1" l="1"/>
  <c r="A1413" i="1"/>
  <c r="A1413" i="4" s="1"/>
  <c r="Y68" i="1"/>
  <c r="C67" i="7"/>
  <c r="A68" i="7" s="1"/>
  <c r="B67" i="7"/>
  <c r="D67" i="7" s="1"/>
  <c r="A68" i="1"/>
  <c r="B1415" i="1" l="1"/>
  <c r="A1414" i="1"/>
  <c r="A1414" i="4" s="1"/>
  <c r="Y69" i="1"/>
  <c r="C68" i="7"/>
  <c r="A69" i="7" s="1"/>
  <c r="B68" i="7"/>
  <c r="D68" i="7" s="1"/>
  <c r="A69" i="1"/>
  <c r="B1416" i="1" l="1"/>
  <c r="A1415" i="1"/>
  <c r="A1415" i="4" s="1"/>
  <c r="Y70" i="1"/>
  <c r="C69" i="7"/>
  <c r="A70" i="7" s="1"/>
  <c r="B69" i="7"/>
  <c r="D69" i="7" s="1"/>
  <c r="A71" i="1"/>
  <c r="A70" i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B1419" i="1" l="1"/>
  <c r="A1418" i="1"/>
  <c r="A1418" i="4" s="1"/>
  <c r="Y73" i="1"/>
  <c r="C72" i="7"/>
  <c r="A73" i="7" s="1"/>
  <c r="B72" i="7"/>
  <c r="D72" i="7" s="1"/>
  <c r="A73" i="1"/>
  <c r="A1419" i="1" l="1"/>
  <c r="A1419" i="4" s="1"/>
  <c r="B1420" i="1"/>
  <c r="Y74" i="1"/>
  <c r="C73" i="7"/>
  <c r="A74" i="7" s="1"/>
  <c r="B73" i="7"/>
  <c r="D73" i="7" s="1"/>
  <c r="A75" i="1"/>
  <c r="A74" i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B1423" i="1" l="1"/>
  <c r="A1422" i="1"/>
  <c r="A1422" i="4" s="1"/>
  <c r="Y77" i="1"/>
  <c r="C76" i="7"/>
  <c r="A77" i="7" s="1"/>
  <c r="B76" i="7"/>
  <c r="D76" i="7" s="1"/>
  <c r="A77" i="1"/>
  <c r="B1424" i="1" l="1"/>
  <c r="A1423" i="1"/>
  <c r="A1423" i="4" s="1"/>
  <c r="Y78" i="1"/>
  <c r="B77" i="7"/>
  <c r="D77" i="7" s="1"/>
  <c r="C77" i="7"/>
  <c r="A78" i="7" s="1"/>
  <c r="A78" i="1"/>
  <c r="A1424" i="1" l="1"/>
  <c r="A1424" i="4" s="1"/>
  <c r="B1425" i="1"/>
  <c r="Y79" i="1"/>
  <c r="C78" i="7"/>
  <c r="A79" i="7" s="1"/>
  <c r="B78" i="7"/>
  <c r="D78" i="7" s="1"/>
  <c r="A79" i="1"/>
  <c r="B1426" i="1" l="1"/>
  <c r="A1425" i="1"/>
  <c r="A1425" i="4" s="1"/>
  <c r="Y80" i="1"/>
  <c r="C79" i="7"/>
  <c r="A80" i="7" s="1"/>
  <c r="B79" i="7"/>
  <c r="D79" i="7" s="1"/>
  <c r="A80" i="1"/>
  <c r="B1427" i="1" l="1"/>
  <c r="A1426" i="1"/>
  <c r="A1426" i="4" s="1"/>
  <c r="Y81" i="1"/>
  <c r="C80" i="7"/>
  <c r="A81" i="7" s="1"/>
  <c r="B80" i="7"/>
  <c r="D80" i="7" s="1"/>
  <c r="A82" i="1"/>
  <c r="A81" i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1429" i="1" l="1"/>
  <c r="A1429" i="4" s="1"/>
  <c r="B1430" i="1"/>
  <c r="Y84" i="1"/>
  <c r="C83" i="7"/>
  <c r="A84" i="7" s="1"/>
  <c r="B83" i="7"/>
  <c r="D83" i="7" s="1"/>
  <c r="A84" i="1"/>
  <c r="A1430" i="1" l="1"/>
  <c r="A1430" i="4" s="1"/>
  <c r="B1431" i="1"/>
  <c r="Y85" i="1"/>
  <c r="B84" i="7"/>
  <c r="D84" i="7" s="1"/>
  <c r="C84" i="7"/>
  <c r="A85" i="7" s="1"/>
  <c r="A85" i="1"/>
  <c r="A1431" i="1" l="1"/>
  <c r="A1431" i="4" s="1"/>
  <c r="B1432" i="1"/>
  <c r="B1433" i="1" s="1"/>
  <c r="Y86" i="1"/>
  <c r="C85" i="7"/>
  <c r="A86" i="7" s="1"/>
  <c r="B85" i="7"/>
  <c r="D85" i="7" s="1"/>
  <c r="A86" i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A1797" i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N92" i="9"/>
  <c r="Y92" i="9" s="1"/>
  <c r="C488" i="7"/>
  <c r="A489" i="7" s="1"/>
  <c r="B488" i="7"/>
  <c r="D488" i="7" s="1"/>
  <c r="N94" i="9"/>
  <c r="Y94" i="9" s="1"/>
  <c r="N100" i="9"/>
  <c r="Y100" i="9" s="1"/>
  <c r="U92" i="9" l="1"/>
  <c r="U93" i="9" s="1"/>
  <c r="U94" i="9" s="1"/>
  <c r="U95" i="9" s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U96" i="9"/>
  <c r="U97" i="9" s="1"/>
  <c r="N95" i="9"/>
  <c r="Y95" i="9" s="1"/>
  <c r="U98" i="9" l="1"/>
  <c r="N97" i="9"/>
  <c r="Y97" i="9" s="1"/>
  <c r="B1837" i="1"/>
  <c r="A1836" i="1"/>
  <c r="A1836" i="4" s="1"/>
  <c r="Y491" i="1"/>
  <c r="A491" i="1"/>
  <c r="A491" i="4" s="1"/>
  <c r="U99" i="9"/>
  <c r="U100" i="9" s="1"/>
  <c r="U101" i="9" s="1"/>
  <c r="N98" i="9"/>
  <c r="Y98" i="9" s="1"/>
  <c r="B490" i="7"/>
  <c r="D490" i="7" s="1"/>
  <c r="C490" i="7"/>
  <c r="A491" i="7" s="1"/>
  <c r="N105" i="9"/>
  <c r="Y105" i="9" s="1"/>
  <c r="U102" i="9" l="1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N110" i="9"/>
  <c r="Y110" i="9" s="1"/>
  <c r="A1840" i="1"/>
  <c r="A1840" i="4" s="1"/>
  <c r="B1841" i="1"/>
  <c r="Y495" i="1"/>
  <c r="A495" i="1"/>
  <c r="A495" i="4" s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A529" i="4" s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A535" i="4" l="1"/>
  <c r="B1882" i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A538" i="4" s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Y607" i="1"/>
  <c r="A607" i="1"/>
  <c r="A607" i="4" s="1"/>
  <c r="C606" i="7"/>
  <c r="A607" i="7" s="1"/>
  <c r="B606" i="7"/>
  <c r="D606" i="7" s="1"/>
  <c r="B1954" i="1" l="1"/>
  <c r="A1953" i="1"/>
  <c r="A1953" i="4" s="1"/>
  <c r="Y608" i="1"/>
  <c r="A608" i="1"/>
  <c r="A608" i="4" s="1"/>
  <c r="C607" i="7"/>
  <c r="A608" i="7" s="1"/>
  <c r="B607" i="7"/>
  <c r="D607" i="7" s="1"/>
  <c r="Y1954" i="1" l="1"/>
  <c r="A1954" i="1"/>
  <c r="M1954" i="1"/>
  <c r="Z1954" i="1" s="1"/>
  <c r="E1954" i="1"/>
  <c r="F1954" i="1" s="1"/>
  <c r="P1954" i="1" s="1"/>
  <c r="B1955" i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A664" i="4" s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A706" i="4" s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735" i="4" l="1"/>
  <c r="A2081" i="1"/>
  <c r="A2081" i="4" s="1"/>
  <c r="B2082" i="1"/>
  <c r="F735" i="1"/>
  <c r="P735" i="1" s="1"/>
  <c r="Y736" i="1"/>
  <c r="A736" i="1"/>
  <c r="A736" i="4" s="1"/>
  <c r="B735" i="7"/>
  <c r="D735" i="7" s="1"/>
  <c r="C735" i="7"/>
  <c r="A736" i="7" s="1"/>
  <c r="A2082" i="1" l="1"/>
  <c r="B2083" i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I658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Q658" i="9"/>
  <c r="K658" i="9" s="1"/>
  <c r="M658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M670" i="9"/>
  <c r="Q670" i="9"/>
  <c r="K670" i="9" s="1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A750" i="4" s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A751" i="4" s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A753" i="4" s="1"/>
  <c r="C752" i="7"/>
  <c r="A753" i="7" s="1"/>
  <c r="B752" i="7"/>
  <c r="D752" i="7" s="1"/>
  <c r="M665" i="9" l="1"/>
  <c r="Q665" i="9"/>
  <c r="K665" i="9" s="1"/>
  <c r="A2100" i="1"/>
  <c r="A2100" i="4" s="1"/>
  <c r="Y2100" i="1"/>
  <c r="Y2099" i="1"/>
  <c r="I666" i="9" s="1"/>
  <c r="A2099" i="1"/>
  <c r="A2099" i="4" s="1"/>
  <c r="Y754" i="1"/>
  <c r="A754" i="1"/>
  <c r="A754" i="4" s="1"/>
  <c r="B753" i="7"/>
  <c r="D753" i="7" s="1"/>
  <c r="C753" i="7"/>
  <c r="A754" i="7" s="1"/>
  <c r="I667" i="9" l="1"/>
  <c r="M667" i="9" s="1"/>
  <c r="I668" i="9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67" i="9" l="1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A777" i="4" s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A787" i="4" s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A1174" i="4" s="1"/>
  <c r="C1173" i="7"/>
  <c r="A1174" i="7" s="1"/>
  <c r="B1173" i="7"/>
  <c r="D1173" i="7" s="1"/>
  <c r="Y1175" i="1" l="1"/>
  <c r="A1175" i="1"/>
  <c r="A1175" i="4" s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A1176" i="4" s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55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55" i="9" l="1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57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Q657" i="9" l="1"/>
  <c r="K657" i="9" s="1"/>
  <c r="M657" i="9"/>
  <c r="I641" i="9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6" i="9" l="1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<sst xmlns="http://schemas.openxmlformats.org/spreadsheetml/2006/main" count="22275" uniqueCount="5082">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</sst>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96" zoomScale="75" zoomScaleNormal="75" zoomScalePageLayoutView="75" workbookViewId="0">
      <selection activeCell="D106" sqref="D106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4060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4080</v>
      </c>
      <c r="L3" s="58" t="s">
        <v>2932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4519</v>
      </c>
      <c r="R3"/>
      <c r="S3"/>
      <c r="T3" s="2" t="s">
        <v>2888</v>
      </c>
      <c r="U3" s="21" t="s">
        <v>2950</v>
      </c>
      <c r="V3" s="21" t="s">
        <v>2951</v>
      </c>
      <c r="W3"/>
      <c r="X3"/>
      <c r="AA3" s="158" t="s">
        <v>4519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2925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4060</v>
      </c>
      <c r="D6" s="59" t="s">
        <v>3045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4244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2818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3697</v>
      </c>
      <c r="D7" s="59" t="s">
        <v>3045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4244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2818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4060</v>
      </c>
      <c r="D8" s="60" t="s">
        <v>3045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4244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4060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4244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2818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4629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4244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2818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4630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4244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2818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4631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4244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2818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4632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4244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2818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4633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4244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2818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4634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4244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2818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4617</v>
      </c>
      <c r="D16" s="59" t="s">
        <v>4619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4080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4618</v>
      </c>
      <c r="D17" s="59" t="s">
        <v>4619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4080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4608</v>
      </c>
      <c r="D18" s="59" t="s">
        <v>4609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4080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4608</v>
      </c>
      <c r="D19" s="59" t="s">
        <v>4610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4080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4620</v>
      </c>
      <c r="D20" s="59" t="s">
        <v>4619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4080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4621</v>
      </c>
      <c r="D21" s="59" t="s">
        <v>4619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4080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4622</v>
      </c>
      <c r="D22" s="59" t="s">
        <v>4619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4080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4623</v>
      </c>
      <c r="D23" s="59" t="s">
        <v>4619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4080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4624</v>
      </c>
      <c r="D24" s="59" t="s">
        <v>4619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4080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3698</v>
      </c>
      <c r="D25" s="59" t="s">
        <v>2574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4080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3699</v>
      </c>
      <c r="D26" s="59" t="s">
        <v>2574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4080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4393</v>
      </c>
      <c r="D27" s="59" t="s">
        <v>4394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4080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4393</v>
      </c>
      <c r="D28" s="59" t="s">
        <v>4395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4080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4393</v>
      </c>
      <c r="D29" s="59" t="s">
        <v>4607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4080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4393</v>
      </c>
      <c r="D30" s="59" t="s">
        <v>4396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4080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4608</v>
      </c>
      <c r="D31" s="59" t="s">
        <v>4611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4080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2894</v>
      </c>
      <c r="U31" s="70" t="s">
        <v>2824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4608</v>
      </c>
      <c r="D32" s="59" t="s">
        <v>4938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4080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4608</v>
      </c>
      <c r="D33" s="59" t="s">
        <v>4613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4080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4608</v>
      </c>
      <c r="D34" s="59" t="s">
        <v>4614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4080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2918</v>
      </c>
      <c r="U34" s="70" t="s">
        <v>2824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4608</v>
      </c>
      <c r="D35" s="59" t="s">
        <v>4615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4080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4612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4080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4608</v>
      </c>
      <c r="D37" s="59" t="s">
        <v>4616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4244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3700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4080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2890</v>
      </c>
      <c r="U38" s="93" t="s">
        <v>2824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4060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4080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3701</v>
      </c>
      <c r="D40" s="69" t="s">
        <v>3046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4244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2913</v>
      </c>
      <c r="U40" s="70" t="s">
        <v>2824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3702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5016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2913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3703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4244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2913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4060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4244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3705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5016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3706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5016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3707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5016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2893</v>
      </c>
      <c r="U46" s="70" t="s">
        <v>2824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3708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4244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2913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4060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4244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3709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4244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2913</v>
      </c>
      <c r="U49" s="93" t="s">
        <v>2824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3710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4244</v>
      </c>
      <c r="L50" s="67"/>
      <c r="M50" s="63" t="s">
        <v>3452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2913</v>
      </c>
      <c r="U50" s="70" t="s">
        <v>2818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3711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4244</v>
      </c>
      <c r="L51" s="67"/>
      <c r="M51" s="63" t="s">
        <v>3453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2913</v>
      </c>
      <c r="U51" s="70" t="s">
        <v>2818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3712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4244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2913</v>
      </c>
      <c r="U52" s="70" t="s">
        <v>2818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3713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4244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2913</v>
      </c>
      <c r="U53" s="70" t="s">
        <v>2818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3864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4244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3895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4244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2890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3716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4244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2913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3717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4244</v>
      </c>
      <c r="L57" s="67"/>
      <c r="M57" s="63" t="s">
        <v>3454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2913</v>
      </c>
      <c r="U57" s="70" t="s">
        <v>2818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3718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4244</v>
      </c>
      <c r="L58" s="67"/>
      <c r="M58" s="63" t="s">
        <v>3455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2913</v>
      </c>
      <c r="U58" s="70" t="s">
        <v>2818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3719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4244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2913</v>
      </c>
      <c r="U59" s="70" t="s">
        <v>2818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3720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4244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2913</v>
      </c>
      <c r="U60" s="70" t="s">
        <v>2818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4625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4080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4060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4244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2918</v>
      </c>
      <c r="U62" s="124" t="s">
        <v>2824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3722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4244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2890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3723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4244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2890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3724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4244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2890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3725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4244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2917</v>
      </c>
      <c r="U66" s="70" t="s">
        <v>2431</v>
      </c>
      <c r="V66" s="70" t="s">
        <v>2819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3726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4244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2890</v>
      </c>
      <c r="U67" s="70" t="s">
        <v>2431</v>
      </c>
      <c r="V67" s="70" t="s">
        <v>2952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3727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4244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2890</v>
      </c>
      <c r="U68" s="70" t="s">
        <v>2431</v>
      </c>
      <c r="V68" s="70" t="s">
        <v>2817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3728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4244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2890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3729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4244</v>
      </c>
      <c r="L70" s="67"/>
      <c r="M70" s="63" t="s">
        <v>3456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2890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3908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4244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2818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3731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4244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2890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3732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4244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2890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3733</v>
      </c>
      <c r="D74" s="69" t="s">
        <v>3046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4244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2890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4060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4244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3735</v>
      </c>
      <c r="D76" s="69" t="s">
        <v>3046</v>
      </c>
      <c r="E76" s="65" t="s">
        <v>2751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4244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2890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3736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4244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2890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3737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4244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2890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3738</v>
      </c>
      <c r="D79" s="69" t="s">
        <v>3046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4244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2889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3739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4244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2889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3740</v>
      </c>
      <c r="D81" s="69" t="s">
        <v>3046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4244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2889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4060</v>
      </c>
      <c r="D82" s="122" t="s">
        <v>7</v>
      </c>
      <c r="E82" s="123" t="s">
        <v>4094</v>
      </c>
      <c r="F82" s="123" t="s">
        <v>4094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4244</v>
      </c>
      <c r="M82" s="18" t="s">
        <v>4095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3742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4244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2890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3743</v>
      </c>
      <c r="D84" s="69" t="s">
        <v>3046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4244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2889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3744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4244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2889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3745</v>
      </c>
      <c r="D86" s="69" t="s">
        <v>3046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4244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2889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3746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4244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2889</v>
      </c>
      <c r="U87" s="70" t="s">
        <v>2431</v>
      </c>
      <c r="V87" s="70" t="s">
        <v>3004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3747</v>
      </c>
      <c r="D88" s="69" t="s">
        <v>3046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4244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2889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3748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4244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2889</v>
      </c>
      <c r="U89" s="70" t="s">
        <v>2431</v>
      </c>
      <c r="V89" s="70" t="s">
        <v>3002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3749</v>
      </c>
      <c r="D90" s="69" t="s">
        <v>3046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4244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2889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3750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4244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2889</v>
      </c>
      <c r="U91" s="70" t="s">
        <v>2431</v>
      </c>
      <c r="V91" s="70" t="s">
        <v>3003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3751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4244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2890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3752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4244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3753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4244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3754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4244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3755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4244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2890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3756</v>
      </c>
      <c r="D97" s="59" t="s">
        <v>2473</v>
      </c>
      <c r="E97" s="65" t="s">
        <v>4246</v>
      </c>
      <c r="F97" s="65" t="s">
        <v>4246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4244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2890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3757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4244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2890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3758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4244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3759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4244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2890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3760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4244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2890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3761</v>
      </c>
      <c r="D102" s="69" t="s">
        <v>3047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4244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2890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3762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4244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2890</v>
      </c>
      <c r="U103" s="70" t="s">
        <v>2431</v>
      </c>
      <c r="V103" s="70" t="s">
        <v>2833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3763</v>
      </c>
      <c r="D104" s="69" t="s">
        <v>3048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4244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2890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3764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4244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2890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5081</v>
      </c>
      <c r="D106" s="59" t="s">
        <v>4956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4080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82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/>
      </c>
      <c r="X106" s="25" t="str">
        <f t="shared" si="21"/>
        <v/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/>
      </c>
      <c r="AC106" s="108" t="str">
        <f t="shared" si="24"/>
        <v/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3766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4244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83</v>
      </c>
      <c r="T107" s="92" t="s">
        <v>2890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3767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4244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84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3768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4244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85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3769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4244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86</v>
      </c>
      <c r="T110" s="92" t="s">
        <v>2890</v>
      </c>
      <c r="U110" s="70" t="s">
        <v>2431</v>
      </c>
      <c r="V110" s="70" t="s">
        <v>2821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3770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4244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87</v>
      </c>
      <c r="T111" s="92" t="s">
        <v>2918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3771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4244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88</v>
      </c>
      <c r="T112" s="92" t="s">
        <v>2890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3772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4244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89</v>
      </c>
      <c r="T113" s="92" t="s">
        <v>2890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3773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4244</v>
      </c>
      <c r="L114" s="67"/>
      <c r="M114" s="63" t="s">
        <v>3457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90</v>
      </c>
      <c r="T114" s="92" t="s">
        <v>2892</v>
      </c>
      <c r="U114" s="70" t="s">
        <v>2824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3774</v>
      </c>
      <c r="D115" s="59" t="s">
        <v>2572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4244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91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3775</v>
      </c>
      <c r="D116" s="59" t="s">
        <v>2572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4244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92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3776</v>
      </c>
      <c r="D117" s="59" t="s">
        <v>2572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4244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93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4608</v>
      </c>
      <c r="D118" s="122" t="s">
        <v>4939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4080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94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4060</v>
      </c>
      <c r="D119" s="59" t="s">
        <v>7</v>
      </c>
      <c r="E119" s="132" t="s">
        <v>4090</v>
      </c>
      <c r="F119" s="132" t="s">
        <v>4090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4080</v>
      </c>
      <c r="L119" s="67" t="s">
        <v>4247</v>
      </c>
      <c r="M119" s="63" t="s">
        <v>4096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94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3970</v>
      </c>
      <c r="D120" s="122" t="s">
        <v>4752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4244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95</v>
      </c>
      <c r="T120" s="121" t="s">
        <v>2889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3970</v>
      </c>
      <c r="D121" s="122" t="s">
        <v>4756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4244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96</v>
      </c>
      <c r="T121" s="121" t="s">
        <v>2889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3970</v>
      </c>
      <c r="D122" s="122" t="s">
        <v>4754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4244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97</v>
      </c>
      <c r="T122" s="121" t="s">
        <v>2889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3970</v>
      </c>
      <c r="D123" s="122" t="s">
        <v>4755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4244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98</v>
      </c>
      <c r="T123" s="121" t="s">
        <v>2889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3970</v>
      </c>
      <c r="D124" s="134" t="s">
        <v>4753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4244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99</v>
      </c>
      <c r="T124" s="121" t="s">
        <v>2889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3875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4244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100</v>
      </c>
      <c r="T125" s="121" t="s">
        <v>2889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3910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4244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101</v>
      </c>
      <c r="T126" s="121" t="s">
        <v>2889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3907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4244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102</v>
      </c>
      <c r="T127" s="121" t="s">
        <v>2890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3819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4244</v>
      </c>
      <c r="M128" s="18" t="s">
        <v>3470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103</v>
      </c>
      <c r="T128" s="121" t="s">
        <v>2891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3820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4244</v>
      </c>
      <c r="M129" s="18" t="s">
        <v>3471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104</v>
      </c>
      <c r="T129" s="121" t="s">
        <v>2891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3821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4244</v>
      </c>
      <c r="M130" s="18" t="s">
        <v>3472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105</v>
      </c>
      <c r="T130" s="121" t="s">
        <v>2891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3822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4244</v>
      </c>
      <c r="M131" s="18" t="s">
        <v>3473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106</v>
      </c>
      <c r="T131" s="121" t="s">
        <v>2891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3946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5016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107</v>
      </c>
      <c r="T132" s="121" t="s">
        <v>2913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107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107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2926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107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2927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107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3778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4244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107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3778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4244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107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3778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4244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107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3778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4244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107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3778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4244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108</v>
      </c>
      <c r="T141" s="92" t="s">
        <v>2892</v>
      </c>
      <c r="U141" s="70" t="s">
        <v>2830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3778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4244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108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3778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4244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108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3778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4244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109</v>
      </c>
      <c r="T144" s="92" t="s">
        <v>2892</v>
      </c>
      <c r="U144" s="70" t="s">
        <v>2830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3778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4244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109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3778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4244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109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3778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4244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109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3778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4244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109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3778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4244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109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3778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4244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109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3778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4244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109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3778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4244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110</v>
      </c>
      <c r="T152" s="92" t="s">
        <v>2892</v>
      </c>
      <c r="U152" s="70" t="s">
        <v>2830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3778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4244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110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3778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4244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111</v>
      </c>
      <c r="T154" s="92" t="s">
        <v>2892</v>
      </c>
      <c r="U154" s="93" t="s">
        <v>2830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3778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4244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111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3778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4244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111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3778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4244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111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3778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4244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111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3778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4244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111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3778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4244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111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3778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4244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111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3778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4244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111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3778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4244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111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3778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4244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111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3778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4244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111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3778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4244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111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3778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4244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111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3778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4244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111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3778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4244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111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3778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4244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111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3778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4244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111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3778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4244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111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3778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4244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111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3778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4244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111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3778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4244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111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3778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4244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111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3778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4244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111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3778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4244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111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3778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4244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111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3778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4244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111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3778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4244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111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3778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4244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111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3778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4244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111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3778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4244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111</v>
      </c>
      <c r="T184" s="92" t="s">
        <v>2892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3778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4244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111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3778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4244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111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3778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4244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111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3778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4244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111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3778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4244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111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3778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4244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111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3778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4244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111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3778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4244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111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3778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4244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111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3778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4244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111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3778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4244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111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3778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4244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111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3778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4244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111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3778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4244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111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3778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4244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111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3778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4244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111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3778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4244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112</v>
      </c>
      <c r="T201" s="92" t="s">
        <v>2892</v>
      </c>
      <c r="U201" s="93" t="s">
        <v>2830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3778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4244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112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3778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4244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112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3778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4244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112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3778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4244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112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3778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4244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112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3778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4244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112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3778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4244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112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3778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4244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112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3778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4244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113</v>
      </c>
      <c r="T210" s="92" t="s">
        <v>2892</v>
      </c>
      <c r="U210" s="93" t="s">
        <v>2830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3778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4244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113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3778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4244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113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3778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4244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114</v>
      </c>
      <c r="T213" s="92" t="s">
        <v>2890</v>
      </c>
      <c r="U213" s="93" t="s">
        <v>2830</v>
      </c>
      <c r="V213" s="145" t="s">
        <v>4250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3778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4244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115</v>
      </c>
      <c r="T214" s="95" t="s">
        <v>2892</v>
      </c>
      <c r="U214" s="93" t="s">
        <v>2830</v>
      </c>
      <c r="V214" s="94" t="s">
        <v>4251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4060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4080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115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3778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4244</v>
      </c>
      <c r="L216" s="71" t="s">
        <v>3049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115</v>
      </c>
      <c r="T216" s="92" t="s">
        <v>2892</v>
      </c>
      <c r="U216" s="70" t="s">
        <v>2818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4060</v>
      </c>
      <c r="D217" s="59" t="s">
        <v>7</v>
      </c>
      <c r="E217" s="74" t="s">
        <v>3050</v>
      </c>
      <c r="F217" s="74" t="s">
        <v>3050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4080</v>
      </c>
      <c r="L217" s="67"/>
      <c r="M217" s="63" t="s">
        <v>3458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115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4060</v>
      </c>
      <c r="D218" s="59" t="s">
        <v>7</v>
      </c>
      <c r="E218" s="74" t="s">
        <v>3051</v>
      </c>
      <c r="F218" s="74" t="s">
        <v>3051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4080</v>
      </c>
      <c r="L218" s="67"/>
      <c r="M218" s="63" t="s">
        <v>3459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115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4060</v>
      </c>
      <c r="D219" s="59" t="s">
        <v>7</v>
      </c>
      <c r="E219" s="74" t="s">
        <v>3052</v>
      </c>
      <c r="F219" s="74" t="s">
        <v>3052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4080</v>
      </c>
      <c r="L219" s="67"/>
      <c r="M219" s="63" t="s">
        <v>3460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115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4060</v>
      </c>
      <c r="D220" s="59" t="s">
        <v>7</v>
      </c>
      <c r="E220" s="74" t="s">
        <v>3053</v>
      </c>
      <c r="F220" s="74" t="s">
        <v>3053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4080</v>
      </c>
      <c r="L220" s="67"/>
      <c r="M220" s="63" t="s">
        <v>3461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115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4060</v>
      </c>
      <c r="D221" s="59" t="s">
        <v>7</v>
      </c>
      <c r="E221" s="74" t="s">
        <v>3054</v>
      </c>
      <c r="F221" s="74" t="s">
        <v>3054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4080</v>
      </c>
      <c r="L221" s="67"/>
      <c r="M221" s="63" t="s">
        <v>3462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115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4060</v>
      </c>
      <c r="D222" s="59" t="s">
        <v>7</v>
      </c>
      <c r="E222" s="74" t="s">
        <v>3055</v>
      </c>
      <c r="F222" s="74" t="s">
        <v>3055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4080</v>
      </c>
      <c r="L222" s="67"/>
      <c r="M222" s="63" t="s">
        <v>3463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115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4060</v>
      </c>
      <c r="D223" s="59" t="s">
        <v>7</v>
      </c>
      <c r="E223" s="74" t="s">
        <v>3056</v>
      </c>
      <c r="F223" s="74" t="s">
        <v>3056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4080</v>
      </c>
      <c r="L223" s="67"/>
      <c r="M223" s="63" t="s">
        <v>3464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115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4060</v>
      </c>
      <c r="D224" s="59" t="s">
        <v>7</v>
      </c>
      <c r="E224" s="74" t="s">
        <v>3057</v>
      </c>
      <c r="F224" s="74" t="s">
        <v>3057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4080</v>
      </c>
      <c r="L224" s="67"/>
      <c r="M224" s="63" t="s">
        <v>3465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115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4060</v>
      </c>
      <c r="D225" s="59" t="s">
        <v>7</v>
      </c>
      <c r="E225" s="74" t="s">
        <v>3058</v>
      </c>
      <c r="F225" s="74" t="s">
        <v>3058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4080</v>
      </c>
      <c r="L225" s="67"/>
      <c r="M225" s="63" t="s">
        <v>3466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115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4060</v>
      </c>
      <c r="D226" s="59" t="s">
        <v>7</v>
      </c>
      <c r="E226" s="74" t="s">
        <v>3059</v>
      </c>
      <c r="F226" s="74" t="s">
        <v>3059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4080</v>
      </c>
      <c r="L226" s="67"/>
      <c r="M226" s="63" t="s">
        <v>3467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115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4060</v>
      </c>
      <c r="D227" s="59" t="s">
        <v>7</v>
      </c>
      <c r="E227" s="74" t="s">
        <v>3060</v>
      </c>
      <c r="F227" s="74" t="s">
        <v>3060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4080</v>
      </c>
      <c r="L227" s="67"/>
      <c r="M227" s="63" t="s">
        <v>3468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115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4060</v>
      </c>
      <c r="D228" s="59" t="s">
        <v>7</v>
      </c>
      <c r="E228" s="74" t="s">
        <v>3061</v>
      </c>
      <c r="F228" s="74" t="s">
        <v>3061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4080</v>
      </c>
      <c r="L228" s="67"/>
      <c r="M228" s="63" t="s">
        <v>3469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115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115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115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2928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115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3779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4244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115</v>
      </c>
      <c r="T232" s="92" t="s">
        <v>2431</v>
      </c>
      <c r="U232" s="70" t="s">
        <v>2818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3780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4244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115</v>
      </c>
      <c r="T233" s="92" t="s">
        <v>2431</v>
      </c>
      <c r="U233" s="70" t="s">
        <v>2818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3781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4244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115</v>
      </c>
      <c r="T234" s="92" t="s">
        <v>2431</v>
      </c>
      <c r="U234" s="70" t="s">
        <v>2818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3781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4244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115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3781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4244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115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3781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4244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115</v>
      </c>
      <c r="T237" s="92" t="s">
        <v>2431</v>
      </c>
      <c r="U237" s="70" t="s">
        <v>2818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3781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4244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115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3781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4244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115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3782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4244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115</v>
      </c>
      <c r="T240" s="92" t="s">
        <v>2431</v>
      </c>
      <c r="U240" s="70" t="s">
        <v>2818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3782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4244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115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3782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4244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115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3782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4244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115</v>
      </c>
      <c r="T243" s="92" t="s">
        <v>2431</v>
      </c>
      <c r="U243" s="70" t="s">
        <v>2818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3782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4244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115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3782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4244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115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4655</v>
      </c>
      <c r="D246" t="s">
        <v>25</v>
      </c>
      <c r="E246" s="84" t="s">
        <v>4741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4244</v>
      </c>
      <c r="L246" s="67"/>
      <c r="M246" t="s">
        <v>4697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115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4655</v>
      </c>
      <c r="D247" t="s">
        <v>25</v>
      </c>
      <c r="E247" s="84" t="s">
        <v>4741</v>
      </c>
      <c r="F247" s="84" t="s">
        <v>4744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4244</v>
      </c>
      <c r="L247" s="67"/>
      <c r="M247" t="s">
        <v>4698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115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4655</v>
      </c>
      <c r="D248" t="s">
        <v>159</v>
      </c>
      <c r="E248" s="84" t="s">
        <v>4742</v>
      </c>
      <c r="F248" s="84" t="s">
        <v>4746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4244</v>
      </c>
      <c r="L248" s="67"/>
      <c r="M248" t="s">
        <v>4699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115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4655</v>
      </c>
      <c r="D249" t="s">
        <v>159</v>
      </c>
      <c r="E249" s="84" t="s">
        <v>4742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4244</v>
      </c>
      <c r="L249" s="67"/>
      <c r="M249" t="s">
        <v>4700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115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4656</v>
      </c>
      <c r="D250" t="s">
        <v>25</v>
      </c>
      <c r="E250" s="84" t="s">
        <v>4743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4244</v>
      </c>
      <c r="L250" s="67"/>
      <c r="M250" t="s">
        <v>4701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115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4656</v>
      </c>
      <c r="D251" t="s">
        <v>25</v>
      </c>
      <c r="E251" s="84" t="s">
        <v>4743</v>
      </c>
      <c r="F251" s="84" t="s">
        <v>4744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4244</v>
      </c>
      <c r="L251" s="67"/>
      <c r="M251" t="s">
        <v>4702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115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4656</v>
      </c>
      <c r="D252" t="s">
        <v>159</v>
      </c>
      <c r="E252" s="84" t="s">
        <v>4745</v>
      </c>
      <c r="F252" s="164" t="s">
        <v>4746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4244</v>
      </c>
      <c r="L252" s="67"/>
      <c r="M252" t="s">
        <v>4703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115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4656</v>
      </c>
      <c r="D253" t="s">
        <v>159</v>
      </c>
      <c r="E253" s="165" t="s">
        <v>4745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4244</v>
      </c>
      <c r="L253" s="67"/>
      <c r="M253" t="s">
        <v>4704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115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3783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4244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115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3783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4244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115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3784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4244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115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3784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4244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115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3785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4244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115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3785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4244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115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3786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4244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115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3786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4244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115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3787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4244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115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3787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4244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115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3788</v>
      </c>
      <c r="D264" s="59" t="s">
        <v>25</v>
      </c>
      <c r="E264" s="65" t="s">
        <v>2754</v>
      </c>
      <c r="F264" s="65" t="s">
        <v>3028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4244</v>
      </c>
      <c r="L264" s="67"/>
      <c r="M264" s="63" t="s">
        <v>2734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115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3788</v>
      </c>
      <c r="D265" s="59" t="s">
        <v>25</v>
      </c>
      <c r="E265" s="65" t="s">
        <v>2754</v>
      </c>
      <c r="F265" s="65" t="s">
        <v>2738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4244</v>
      </c>
      <c r="L265" s="67"/>
      <c r="M265" s="63" t="s">
        <v>2735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115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3788</v>
      </c>
      <c r="D266" s="59" t="s">
        <v>159</v>
      </c>
      <c r="E266" s="65" t="s">
        <v>2755</v>
      </c>
      <c r="F266" s="65" t="s">
        <v>2739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4244</v>
      </c>
      <c r="L266" s="67"/>
      <c r="M266" s="63" t="s">
        <v>2736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115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3788</v>
      </c>
      <c r="D267" s="59" t="s">
        <v>159</v>
      </c>
      <c r="E267" s="65" t="s">
        <v>2755</v>
      </c>
      <c r="F267" s="65" t="s">
        <v>3028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4244</v>
      </c>
      <c r="L267" s="67"/>
      <c r="M267" s="63" t="s">
        <v>2737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115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3789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4244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115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3789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4244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115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3790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4244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115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3790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4244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115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3791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4244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115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3791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4244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115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3791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4244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115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3791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4244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115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3791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4244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115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3791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4244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115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4657</v>
      </c>
      <c r="D278" t="s">
        <v>25</v>
      </c>
      <c r="E278" t="s">
        <v>4658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4244</v>
      </c>
      <c r="L278" s="67"/>
      <c r="M278" t="s">
        <v>4705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115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4657</v>
      </c>
      <c r="D279" t="s">
        <v>25</v>
      </c>
      <c r="E279" t="s">
        <v>4658</v>
      </c>
      <c r="F279" t="s">
        <v>4659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4244</v>
      </c>
      <c r="L279" s="67"/>
      <c r="M279" t="s">
        <v>4706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115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4657</v>
      </c>
      <c r="D280" t="s">
        <v>159</v>
      </c>
      <c r="E280" t="s">
        <v>4660</v>
      </c>
      <c r="F280" t="s">
        <v>4661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4244</v>
      </c>
      <c r="L280" s="67"/>
      <c r="M280" t="s">
        <v>4707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115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4657</v>
      </c>
      <c r="D281" t="s">
        <v>159</v>
      </c>
      <c r="E281" t="s">
        <v>4660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4244</v>
      </c>
      <c r="L281" s="67"/>
      <c r="M281" t="s">
        <v>4708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115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4662</v>
      </c>
      <c r="D282" t="s">
        <v>25</v>
      </c>
      <c r="E282" t="s">
        <v>4663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4244</v>
      </c>
      <c r="L282" s="67"/>
      <c r="M282" t="s">
        <v>4709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115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4662</v>
      </c>
      <c r="D283" t="s">
        <v>25</v>
      </c>
      <c r="E283" t="s">
        <v>4663</v>
      </c>
      <c r="F283" t="s">
        <v>4659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4244</v>
      </c>
      <c r="L283" s="67"/>
      <c r="M283" t="s">
        <v>4710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115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4662</v>
      </c>
      <c r="D284" t="s">
        <v>159</v>
      </c>
      <c r="E284" t="s">
        <v>4664</v>
      </c>
      <c r="F284" t="s">
        <v>4661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4244</v>
      </c>
      <c r="L284" s="67"/>
      <c r="M284" t="s">
        <v>4711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115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4662</v>
      </c>
      <c r="D285" t="s">
        <v>159</v>
      </c>
      <c r="E285" t="s">
        <v>4664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4244</v>
      </c>
      <c r="L285" s="67"/>
      <c r="M285" t="s">
        <v>4712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115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4665</v>
      </c>
      <c r="D286" t="s">
        <v>25</v>
      </c>
      <c r="E286" t="s">
        <v>4666</v>
      </c>
      <c r="F286" t="s">
        <v>4666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4244</v>
      </c>
      <c r="L286" s="67"/>
      <c r="M286" t="s">
        <v>4713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115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4665</v>
      </c>
      <c r="D287" t="s">
        <v>159</v>
      </c>
      <c r="E287" t="s">
        <v>4667</v>
      </c>
      <c r="F287" t="s">
        <v>4667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4244</v>
      </c>
      <c r="L287" s="67"/>
      <c r="M287" t="s">
        <v>4714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115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4668</v>
      </c>
      <c r="D288" t="s">
        <v>25</v>
      </c>
      <c r="E288" t="s">
        <v>4669</v>
      </c>
      <c r="F288" t="s">
        <v>4669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4244</v>
      </c>
      <c r="L288" s="67"/>
      <c r="M288" t="s">
        <v>4715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115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4668</v>
      </c>
      <c r="D289" t="s">
        <v>159</v>
      </c>
      <c r="E289" t="s">
        <v>4670</v>
      </c>
      <c r="F289" t="s">
        <v>4670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4244</v>
      </c>
      <c r="L289" s="67"/>
      <c r="M289" t="s">
        <v>4716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115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3792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4244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115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3792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4244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115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3793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4244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115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3793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4244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115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3794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4244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115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3794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4244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115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3795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4244</v>
      </c>
      <c r="L296" s="67"/>
      <c r="M296" s="63" t="s">
        <v>4373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115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3795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4244</v>
      </c>
      <c r="L297" s="67"/>
      <c r="M297" s="63" t="s">
        <v>4374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115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3795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4244</v>
      </c>
      <c r="L298" s="67"/>
      <c r="M298" s="63" t="s">
        <v>4375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115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3795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4244</v>
      </c>
      <c r="L299" s="67"/>
      <c r="M299" s="63" t="s">
        <v>4376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115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4671</v>
      </c>
      <c r="D300" t="s">
        <v>25</v>
      </c>
      <c r="E300" t="s">
        <v>4672</v>
      </c>
      <c r="F300" t="s">
        <v>4672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4244</v>
      </c>
      <c r="L300" s="67"/>
      <c r="M300" t="s">
        <v>4717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115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4671</v>
      </c>
      <c r="D301" t="s">
        <v>159</v>
      </c>
      <c r="E301" t="s">
        <v>4673</v>
      </c>
      <c r="F301" t="s">
        <v>4673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4244</v>
      </c>
      <c r="L301" s="67"/>
      <c r="M301" t="s">
        <v>4718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115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3796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4244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115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3796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4244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115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3797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4244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115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3797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4244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115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4674</v>
      </c>
      <c r="D306" t="s">
        <v>159</v>
      </c>
      <c r="E306" t="s">
        <v>4675</v>
      </c>
      <c r="F306" t="s">
        <v>4675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4244</v>
      </c>
      <c r="L306" s="67"/>
      <c r="M306" t="s">
        <v>4719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115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4674</v>
      </c>
      <c r="D307" t="s">
        <v>25</v>
      </c>
      <c r="E307" t="s">
        <v>4676</v>
      </c>
      <c r="F307" t="s">
        <v>4676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4244</v>
      </c>
      <c r="L307" s="67"/>
      <c r="M307" t="s">
        <v>4720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115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3798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4244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115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3798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4244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115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3798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4244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115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3798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4244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115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3799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4244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115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3799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4244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115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3799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4244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115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3799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4244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115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3800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4244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115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3800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4244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115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3800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4244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115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3800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4244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115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3800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4244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115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3800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4244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115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3801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4244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115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4648</v>
      </c>
      <c r="D323" s="59" t="s">
        <v>25</v>
      </c>
      <c r="E323" s="84" t="s">
        <v>4649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4244</v>
      </c>
      <c r="L323" s="67"/>
      <c r="M323" s="63" t="s">
        <v>4642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115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4648</v>
      </c>
      <c r="D324" s="59" t="s">
        <v>25</v>
      </c>
      <c r="E324" s="84" t="s">
        <v>4649</v>
      </c>
      <c r="F324" s="65" t="s">
        <v>4650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4244</v>
      </c>
      <c r="L324" s="67"/>
      <c r="M324" s="63" t="s">
        <v>4643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115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3801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4244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115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4648</v>
      </c>
      <c r="D326" s="59" t="s">
        <v>159</v>
      </c>
      <c r="E326" s="84" t="s">
        <v>4651</v>
      </c>
      <c r="F326" s="65" t="s">
        <v>4650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4244</v>
      </c>
      <c r="L326" s="67"/>
      <c r="M326" s="63" t="s">
        <v>4644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115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4648</v>
      </c>
      <c r="D327" s="59" t="s">
        <v>159</v>
      </c>
      <c r="E327" s="84" t="s">
        <v>4651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4244</v>
      </c>
      <c r="L327" s="67"/>
      <c r="M327" s="63" t="s">
        <v>4645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115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4677</v>
      </c>
      <c r="D328" t="s">
        <v>159</v>
      </c>
      <c r="E328" t="s">
        <v>4678</v>
      </c>
      <c r="F328" t="s">
        <v>4679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4244</v>
      </c>
      <c r="L328" s="67"/>
      <c r="M328" t="s">
        <v>4721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115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4677</v>
      </c>
      <c r="D329" t="s">
        <v>159</v>
      </c>
      <c r="E329" t="s">
        <v>4678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4244</v>
      </c>
      <c r="L329" s="67"/>
      <c r="M329" t="s">
        <v>4722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115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4677</v>
      </c>
      <c r="D330" t="s">
        <v>25</v>
      </c>
      <c r="E330" t="s">
        <v>4680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4244</v>
      </c>
      <c r="L330" s="67"/>
      <c r="M330" t="s">
        <v>4723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115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4677</v>
      </c>
      <c r="D331" t="s">
        <v>25</v>
      </c>
      <c r="E331" t="s">
        <v>4680</v>
      </c>
      <c r="F331" t="s">
        <v>4681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4244</v>
      </c>
      <c r="L331" s="67"/>
      <c r="M331" t="s">
        <v>4724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115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3802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4244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115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3802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4244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115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3803</v>
      </c>
      <c r="D334" s="59" t="s">
        <v>25</v>
      </c>
      <c r="E334" s="65" t="s">
        <v>3694</v>
      </c>
      <c r="F334" s="65" t="s">
        <v>3694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4244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115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3803</v>
      </c>
      <c r="D335" s="59" t="s">
        <v>159</v>
      </c>
      <c r="E335" s="65" t="s">
        <v>3695</v>
      </c>
      <c r="F335" s="65" t="s">
        <v>3695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4244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115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3804</v>
      </c>
      <c r="D336" s="59" t="s">
        <v>25</v>
      </c>
      <c r="E336" s="74" t="s">
        <v>2757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4244</v>
      </c>
      <c r="L336" s="67"/>
      <c r="M336" s="63" t="s">
        <v>2760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115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3804</v>
      </c>
      <c r="D337" s="59" t="s">
        <v>25</v>
      </c>
      <c r="E337" s="74" t="s">
        <v>2757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4244</v>
      </c>
      <c r="L337" s="67"/>
      <c r="M337" s="63" t="s">
        <v>2761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115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3804</v>
      </c>
      <c r="D338" s="59" t="s">
        <v>159</v>
      </c>
      <c r="E338" s="65" t="s">
        <v>2758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4244</v>
      </c>
      <c r="L338" s="67"/>
      <c r="M338" s="63" t="s">
        <v>2765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115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3804</v>
      </c>
      <c r="D339" s="59" t="s">
        <v>159</v>
      </c>
      <c r="E339" s="80" t="s">
        <v>2758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4244</v>
      </c>
      <c r="L339" s="67"/>
      <c r="M339" s="63" t="s">
        <v>2767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115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4682</v>
      </c>
      <c r="D340" t="s">
        <v>25</v>
      </c>
      <c r="E340" t="s">
        <v>4683</v>
      </c>
      <c r="F340" t="s">
        <v>4683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4244</v>
      </c>
      <c r="L340" s="67"/>
      <c r="M340" t="s">
        <v>4725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115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4682</v>
      </c>
      <c r="D341" t="s">
        <v>159</v>
      </c>
      <c r="E341" t="s">
        <v>4684</v>
      </c>
      <c r="F341" t="s">
        <v>4684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4244</v>
      </c>
      <c r="L341" s="67"/>
      <c r="M341" t="s">
        <v>4726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115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4685</v>
      </c>
      <c r="D342" t="s">
        <v>159</v>
      </c>
      <c r="E342" s="17" t="s">
        <v>4747</v>
      </c>
      <c r="F342" s="17" t="s">
        <v>4747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4244</v>
      </c>
      <c r="L342" s="67"/>
      <c r="M342" t="s">
        <v>4727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115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4685</v>
      </c>
      <c r="D343" t="s">
        <v>25</v>
      </c>
      <c r="E343" s="17" t="s">
        <v>4748</v>
      </c>
      <c r="F343" s="17" t="s">
        <v>4748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4244</v>
      </c>
      <c r="L343" s="67"/>
      <c r="M343" t="s">
        <v>4728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115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3805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4244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115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3805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4244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115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4686</v>
      </c>
      <c r="D346" t="s">
        <v>159</v>
      </c>
      <c r="E346" t="s">
        <v>4687</v>
      </c>
      <c r="F346" t="s">
        <v>4688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4244</v>
      </c>
      <c r="L346" s="67"/>
      <c r="M346" t="s">
        <v>4729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115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4686</v>
      </c>
      <c r="D347" t="s">
        <v>159</v>
      </c>
      <c r="E347" t="s">
        <v>4687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4244</v>
      </c>
      <c r="L347" s="67"/>
      <c r="M347" t="s">
        <v>4730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115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4686</v>
      </c>
      <c r="D348" t="s">
        <v>159</v>
      </c>
      <c r="E348" t="s">
        <v>4687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4244</v>
      </c>
      <c r="L348" s="67"/>
      <c r="M348" t="s">
        <v>4731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115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4686</v>
      </c>
      <c r="D349" t="s">
        <v>25</v>
      </c>
      <c r="E349" t="s">
        <v>4689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4244</v>
      </c>
      <c r="L349" s="67"/>
      <c r="M349" t="s">
        <v>4732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115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4686</v>
      </c>
      <c r="D350" t="s">
        <v>25</v>
      </c>
      <c r="E350" t="s">
        <v>4689</v>
      </c>
      <c r="F350" t="s">
        <v>4690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4244</v>
      </c>
      <c r="L350" s="67"/>
      <c r="M350" t="s">
        <v>4733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115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4686</v>
      </c>
      <c r="D351" t="s">
        <v>25</v>
      </c>
      <c r="E351" t="s">
        <v>4689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4244</v>
      </c>
      <c r="L351" s="67"/>
      <c r="M351" t="s">
        <v>4734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115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3806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4244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115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3806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4244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115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3807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4244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115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3807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4244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115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3808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4244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115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3808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4244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115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3808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4244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115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3808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4244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115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3809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4244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115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3809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4244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115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4691</v>
      </c>
      <c r="D362" t="s">
        <v>25</v>
      </c>
      <c r="E362" t="s">
        <v>4692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4244</v>
      </c>
      <c r="L362" s="67"/>
      <c r="M362" t="s">
        <v>4735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115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4691</v>
      </c>
      <c r="D363" t="s">
        <v>25</v>
      </c>
      <c r="E363" t="s">
        <v>4692</v>
      </c>
      <c r="F363" t="s">
        <v>4681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4244</v>
      </c>
      <c r="L363" s="67"/>
      <c r="M363" t="s">
        <v>4736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115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4652</v>
      </c>
      <c r="D364" t="s">
        <v>159</v>
      </c>
      <c r="E364" t="s">
        <v>4653</v>
      </c>
      <c r="F364" t="s">
        <v>4653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4244</v>
      </c>
      <c r="L364" s="67"/>
      <c r="M364" t="s">
        <v>4646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115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4691</v>
      </c>
      <c r="D365" t="s">
        <v>159</v>
      </c>
      <c r="E365" t="s">
        <v>4693</v>
      </c>
      <c r="F365" t="s">
        <v>4679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4244</v>
      </c>
      <c r="L365" s="67"/>
      <c r="M365" t="s">
        <v>4737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115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4691</v>
      </c>
      <c r="D366" t="s">
        <v>159</v>
      </c>
      <c r="E366" t="s">
        <v>4693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4244</v>
      </c>
      <c r="L366" s="67"/>
      <c r="M366" t="s">
        <v>4738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115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4652</v>
      </c>
      <c r="D367" t="s">
        <v>25</v>
      </c>
      <c r="E367" t="s">
        <v>4654</v>
      </c>
      <c r="F367" t="s">
        <v>4654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4244</v>
      </c>
      <c r="L367" s="67"/>
      <c r="M367" t="s">
        <v>4647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115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4694</v>
      </c>
      <c r="D368" t="s">
        <v>25</v>
      </c>
      <c r="E368" t="s">
        <v>4695</v>
      </c>
      <c r="F368" t="s">
        <v>4695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4244</v>
      </c>
      <c r="L368" s="67"/>
      <c r="M368" t="s">
        <v>4739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115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4694</v>
      </c>
      <c r="D369" t="s">
        <v>159</v>
      </c>
      <c r="E369" t="s">
        <v>4696</v>
      </c>
      <c r="F369" t="s">
        <v>4696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4244</v>
      </c>
      <c r="L369" s="67"/>
      <c r="M369" t="s">
        <v>4740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115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3810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4244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115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3810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4244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115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3810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4244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115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3810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4244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115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3810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4244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115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3810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4244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115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3811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4244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115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3811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4244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115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3811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4244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115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3811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4244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115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3783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4244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115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3783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4244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115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3812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4244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115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3812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4244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115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4320</v>
      </c>
      <c r="D384" t="s">
        <v>159</v>
      </c>
      <c r="E384" t="s">
        <v>4344</v>
      </c>
      <c r="F384" t="s">
        <v>4344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4244</v>
      </c>
      <c r="L384" s="67"/>
      <c r="M384" t="s">
        <v>4327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115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4320</v>
      </c>
      <c r="D385" t="s">
        <v>25</v>
      </c>
      <c r="E385" t="s">
        <v>4345</v>
      </c>
      <c r="F385" t="s">
        <v>4345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4244</v>
      </c>
      <c r="L385" s="67"/>
      <c r="M385" t="s">
        <v>4328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115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4321</v>
      </c>
      <c r="D386" t="s">
        <v>25</v>
      </c>
      <c r="E386" t="s">
        <v>4346</v>
      </c>
      <c r="F386" t="s">
        <v>4346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4244</v>
      </c>
      <c r="L386" s="67"/>
      <c r="M386" t="s">
        <v>4329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115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4321</v>
      </c>
      <c r="D387" t="s">
        <v>159</v>
      </c>
      <c r="E387" t="s">
        <v>4347</v>
      </c>
      <c r="F387" t="s">
        <v>4347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4244</v>
      </c>
      <c r="L387" s="67"/>
      <c r="M387" t="s">
        <v>4330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115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4322</v>
      </c>
      <c r="D388" t="s">
        <v>159</v>
      </c>
      <c r="E388" t="s">
        <v>4348</v>
      </c>
      <c r="F388" t="s">
        <v>4348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4244</v>
      </c>
      <c r="L388" s="67"/>
      <c r="M388" t="s">
        <v>4331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115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4322</v>
      </c>
      <c r="D389" t="s">
        <v>25</v>
      </c>
      <c r="E389" t="s">
        <v>4349</v>
      </c>
      <c r="F389" t="s">
        <v>4349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4244</v>
      </c>
      <c r="L389" s="67"/>
      <c r="M389" t="s">
        <v>4332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115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4323</v>
      </c>
      <c r="D390" t="s">
        <v>159</v>
      </c>
      <c r="E390" t="s">
        <v>4350</v>
      </c>
      <c r="F390" t="s">
        <v>4350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4244</v>
      </c>
      <c r="L390" s="67"/>
      <c r="M390" t="s">
        <v>4333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115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4323</v>
      </c>
      <c r="D391" t="s">
        <v>25</v>
      </c>
      <c r="E391" t="s">
        <v>4351</v>
      </c>
      <c r="F391" t="s">
        <v>4351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4244</v>
      </c>
      <c r="L391" s="67"/>
      <c r="M391" t="s">
        <v>4334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115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4324</v>
      </c>
      <c r="D392" t="s">
        <v>159</v>
      </c>
      <c r="E392" t="s">
        <v>4352</v>
      </c>
      <c r="F392" t="s">
        <v>4352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4244</v>
      </c>
      <c r="L392" s="67"/>
      <c r="M392" t="s">
        <v>4335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115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4324</v>
      </c>
      <c r="D393" t="s">
        <v>25</v>
      </c>
      <c r="E393" t="s">
        <v>4353</v>
      </c>
      <c r="F393" t="s">
        <v>4353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4244</v>
      </c>
      <c r="L393" s="67"/>
      <c r="M393" t="s">
        <v>4336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115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4325</v>
      </c>
      <c r="D394" t="s">
        <v>159</v>
      </c>
      <c r="E394" t="s">
        <v>4550</v>
      </c>
      <c r="F394" t="s">
        <v>4341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4244</v>
      </c>
      <c r="L394" s="67"/>
      <c r="M394" t="s">
        <v>4339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115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4325</v>
      </c>
      <c r="D395" t="s">
        <v>159</v>
      </c>
      <c r="E395" t="s">
        <v>4550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4244</v>
      </c>
      <c r="M395" t="s">
        <v>4342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115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4325</v>
      </c>
      <c r="D396" t="s">
        <v>25</v>
      </c>
      <c r="E396" t="s">
        <v>4551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4244</v>
      </c>
      <c r="L396" s="67"/>
      <c r="M396" t="s">
        <v>4340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115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4325</v>
      </c>
      <c r="D397" t="s">
        <v>25</v>
      </c>
      <c r="E397" t="s">
        <v>4551</v>
      </c>
      <c r="F397" t="s">
        <v>4341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4244</v>
      </c>
      <c r="M397" t="s">
        <v>4343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115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4326</v>
      </c>
      <c r="D398" t="s">
        <v>159</v>
      </c>
      <c r="E398" t="s">
        <v>4354</v>
      </c>
      <c r="F398" t="s">
        <v>4354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4244</v>
      </c>
      <c r="L398" s="67"/>
      <c r="M398" t="s">
        <v>4337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115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4326</v>
      </c>
      <c r="D399" t="s">
        <v>25</v>
      </c>
      <c r="E399" t="s">
        <v>4355</v>
      </c>
      <c r="F399" t="s">
        <v>4355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4244</v>
      </c>
      <c r="L399" s="67"/>
      <c r="M399" t="s">
        <v>4338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115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4060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4080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115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4060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4080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115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4060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4080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115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4060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4080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115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4060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4080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115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4060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4080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115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4060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4080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115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4060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4080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115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115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115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4371</v>
      </c>
      <c r="D410" s="59" t="s">
        <v>3062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115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3813</v>
      </c>
      <c r="D411" s="59" t="s">
        <v>2572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4244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116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3814</v>
      </c>
      <c r="D412" s="59" t="s">
        <v>2572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4244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117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3815</v>
      </c>
      <c r="D413" s="59" t="s">
        <v>2572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4244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118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3816</v>
      </c>
      <c r="D414" s="59" t="s">
        <v>2572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4244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119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3817</v>
      </c>
      <c r="D415" s="59" t="s">
        <v>2572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4244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120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3818</v>
      </c>
      <c r="D416" s="59" t="s">
        <v>2572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4244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121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3823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4244</v>
      </c>
      <c r="L417" s="67"/>
      <c r="M417" s="63" t="s">
        <v>3474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122</v>
      </c>
      <c r="T417" s="92" t="s">
        <v>2891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3824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4244</v>
      </c>
      <c r="L418" s="67"/>
      <c r="M418" s="63" t="s">
        <v>3475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123</v>
      </c>
      <c r="T418" s="92" t="s">
        <v>2891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3825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4244</v>
      </c>
      <c r="L419" s="67"/>
      <c r="M419" s="63" t="s">
        <v>3476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124</v>
      </c>
      <c r="T419" s="92" t="s">
        <v>2891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3826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4244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125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3827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4244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126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3828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4244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127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3829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4244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128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3830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4244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129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3831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4244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130</v>
      </c>
      <c r="T425" s="92" t="s">
        <v>2891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3832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4244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131</v>
      </c>
      <c r="T426" s="92" t="s">
        <v>2891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3833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4244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132</v>
      </c>
      <c r="T427" s="92" t="s">
        <v>2891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3834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4244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133</v>
      </c>
      <c r="T428" s="92" t="s">
        <v>2891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3835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4244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134</v>
      </c>
      <c r="T429" s="92" t="s">
        <v>2891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3836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4244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135</v>
      </c>
      <c r="T430" s="92" t="s">
        <v>2891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3837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4244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136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3838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4244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137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3839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4244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138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3840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4244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139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3841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4244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140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3842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4244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141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3843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4244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142</v>
      </c>
      <c r="T437" s="92" t="s">
        <v>2891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3844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4244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143</v>
      </c>
      <c r="T438" s="92" t="s">
        <v>2890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3845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4244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144</v>
      </c>
      <c r="T439" s="92" t="s">
        <v>2890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4060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4080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144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4060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4080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144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4060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4080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144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4060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4080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144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4060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4080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144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4060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4080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144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4060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4080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144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4060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4080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144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144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144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2930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144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3846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4244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145</v>
      </c>
      <c r="T451" s="92" t="s">
        <v>2895</v>
      </c>
      <c r="U451" s="70" t="s">
        <v>2431</v>
      </c>
      <c r="V451" s="70" t="s">
        <v>2825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3846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4244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145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3847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4244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146</v>
      </c>
      <c r="T453" s="92" t="s">
        <v>2895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3847</v>
      </c>
      <c r="D454" s="22" t="s">
        <v>4834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4244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147</v>
      </c>
      <c r="T454" s="92" t="s">
        <v>2895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3847</v>
      </c>
      <c r="D455" s="22" t="s">
        <v>4835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4244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148</v>
      </c>
      <c r="T455" s="92" t="s">
        <v>2895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3847</v>
      </c>
      <c r="D456" s="22" t="s">
        <v>4836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4244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149</v>
      </c>
      <c r="T456" s="92" t="s">
        <v>2895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3847</v>
      </c>
      <c r="D457" s="22" t="s">
        <v>4837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4244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150</v>
      </c>
      <c r="T457" s="92" t="s">
        <v>2895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3847</v>
      </c>
      <c r="D458" s="22" t="s">
        <v>4838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4244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151</v>
      </c>
      <c r="T458" s="92" t="s">
        <v>2895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3847</v>
      </c>
      <c r="D459" s="22" t="s">
        <v>4839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4244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152</v>
      </c>
      <c r="T459" s="92" t="s">
        <v>2895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3847</v>
      </c>
      <c r="D460" s="22" t="s">
        <v>4840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4244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153</v>
      </c>
      <c r="T460" s="92" t="s">
        <v>2895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3847</v>
      </c>
      <c r="D461" s="22" t="s">
        <v>4841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4244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154</v>
      </c>
      <c r="T461" s="92" t="s">
        <v>2895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3847</v>
      </c>
      <c r="D462" s="22" t="s">
        <v>4842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4244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155</v>
      </c>
      <c r="T462" s="92" t="s">
        <v>2895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3847</v>
      </c>
      <c r="D463" s="22" t="s">
        <v>4843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4244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156</v>
      </c>
      <c r="T463" s="92" t="s">
        <v>2895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3847</v>
      </c>
      <c r="D464" s="22" t="s">
        <v>4844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4244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157</v>
      </c>
      <c r="T464" s="92" t="s">
        <v>2895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3847</v>
      </c>
      <c r="D465" s="22" t="s">
        <v>4845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4244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158</v>
      </c>
      <c r="T465" s="92" t="s">
        <v>2895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3847</v>
      </c>
      <c r="D466" s="22" t="s">
        <v>4846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4244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159</v>
      </c>
      <c r="T466" s="92" t="s">
        <v>2895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3847</v>
      </c>
      <c r="D467" s="231" t="s">
        <v>4847</v>
      </c>
      <c r="E467" s="84" t="s">
        <v>4856</v>
      </c>
      <c r="F467" s="84" t="s">
        <v>4856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4244</v>
      </c>
      <c r="L467" s="67"/>
      <c r="M467" s="89" t="s">
        <v>4857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160</v>
      </c>
      <c r="T467" s="92" t="s">
        <v>2895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3847</v>
      </c>
      <c r="D468" s="22" t="s">
        <v>4833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4244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161</v>
      </c>
      <c r="T468" s="92" t="s">
        <v>2895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3847</v>
      </c>
      <c r="D469" s="22" t="s">
        <v>4848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4244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162</v>
      </c>
      <c r="T469" s="92" t="s">
        <v>2895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3847</v>
      </c>
      <c r="D470" s="22" t="s">
        <v>4849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4244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163</v>
      </c>
      <c r="T470" s="92" t="s">
        <v>2895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3847</v>
      </c>
      <c r="D471" s="22" t="s">
        <v>4850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4244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164</v>
      </c>
      <c r="T471" s="92" t="s">
        <v>2895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3847</v>
      </c>
      <c r="D472" s="22" t="s">
        <v>4851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4244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165</v>
      </c>
      <c r="T472" s="92" t="s">
        <v>2895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3847</v>
      </c>
      <c r="D473" s="22" t="s">
        <v>4852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4244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166</v>
      </c>
      <c r="T473" s="92" t="s">
        <v>2895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3847</v>
      </c>
      <c r="D474" s="22" t="s">
        <v>4853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4244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167</v>
      </c>
      <c r="T474" s="92" t="s">
        <v>2895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3847</v>
      </c>
      <c r="D475" s="22" t="s">
        <v>4854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4244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168</v>
      </c>
      <c r="T475" s="92" t="s">
        <v>2895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3847</v>
      </c>
      <c r="D476" s="22" t="s">
        <v>4855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4244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169</v>
      </c>
      <c r="T476" s="92" t="s">
        <v>2895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4060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4080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169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4060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4080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169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4060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4080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169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4060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4080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169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169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169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2929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169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3848</v>
      </c>
      <c r="D484" s="59" t="s">
        <v>2578</v>
      </c>
      <c r="E484" s="74" t="s">
        <v>2614</v>
      </c>
      <c r="F484" s="74" t="s">
        <v>2614</v>
      </c>
      <c r="G484" s="75">
        <v>0</v>
      </c>
      <c r="H484" s="75">
        <v>0</v>
      </c>
      <c r="I484" s="65" t="s">
        <v>2613</v>
      </c>
      <c r="J484" s="65" t="s">
        <v>1549</v>
      </c>
      <c r="K484" s="66" t="s">
        <v>4080</v>
      </c>
      <c r="L484" s="62" t="s">
        <v>4249</v>
      </c>
      <c r="M484" s="63" t="s">
        <v>2640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169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3848</v>
      </c>
      <c r="D485" s="59" t="s">
        <v>2579</v>
      </c>
      <c r="E485" s="74" t="s">
        <v>2615</v>
      </c>
      <c r="F485" s="74" t="s">
        <v>2615</v>
      </c>
      <c r="G485" s="75">
        <v>0</v>
      </c>
      <c r="H485" s="75">
        <v>0</v>
      </c>
      <c r="I485" s="65" t="s">
        <v>2613</v>
      </c>
      <c r="J485" s="65" t="s">
        <v>1549</v>
      </c>
      <c r="K485" s="66" t="s">
        <v>4080</v>
      </c>
      <c r="L485" s="62" t="s">
        <v>4248</v>
      </c>
      <c r="M485" s="88" t="s">
        <v>2641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169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3848</v>
      </c>
      <c r="D486" s="59" t="s">
        <v>2580</v>
      </c>
      <c r="E486" s="74" t="s">
        <v>2616</v>
      </c>
      <c r="F486" s="74" t="s">
        <v>2616</v>
      </c>
      <c r="G486" s="75">
        <v>0</v>
      </c>
      <c r="H486" s="75">
        <v>0</v>
      </c>
      <c r="I486" s="65" t="s">
        <v>2613</v>
      </c>
      <c r="J486" s="65" t="s">
        <v>1549</v>
      </c>
      <c r="K486" s="66" t="s">
        <v>4080</v>
      </c>
      <c r="L486" s="62" t="s">
        <v>3063</v>
      </c>
      <c r="M486" s="63" t="s">
        <v>2642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169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3848</v>
      </c>
      <c r="D487" s="59" t="s">
        <v>2581</v>
      </c>
      <c r="E487" s="74" t="s">
        <v>2617</v>
      </c>
      <c r="F487" s="74" t="s">
        <v>2617</v>
      </c>
      <c r="G487" s="75">
        <v>0</v>
      </c>
      <c r="H487" s="75">
        <v>0</v>
      </c>
      <c r="I487" s="65" t="s">
        <v>2613</v>
      </c>
      <c r="J487" s="65" t="s">
        <v>1549</v>
      </c>
      <c r="K487" s="66" t="s">
        <v>4080</v>
      </c>
      <c r="L487" s="62" t="s">
        <v>3064</v>
      </c>
      <c r="M487" s="63" t="s">
        <v>2643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169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3848</v>
      </c>
      <c r="D488" s="59" t="s">
        <v>2582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2613</v>
      </c>
      <c r="J488" s="65" t="s">
        <v>1549</v>
      </c>
      <c r="K488" s="66" t="s">
        <v>4080</v>
      </c>
      <c r="L488" s="62" t="s">
        <v>3065</v>
      </c>
      <c r="M488" s="63" t="s">
        <v>2644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169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3848</v>
      </c>
      <c r="D489" s="59" t="s">
        <v>2583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2613</v>
      </c>
      <c r="J489" s="65" t="s">
        <v>1549</v>
      </c>
      <c r="K489" s="66" t="s">
        <v>4080</v>
      </c>
      <c r="L489" s="62" t="s">
        <v>3066</v>
      </c>
      <c r="M489" s="63" t="s">
        <v>2645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169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3848</v>
      </c>
      <c r="D490" s="59" t="s">
        <v>2698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2613</v>
      </c>
      <c r="J490" s="65" t="s">
        <v>1549</v>
      </c>
      <c r="K490" s="66" t="s">
        <v>4080</v>
      </c>
      <c r="L490" s="62"/>
      <c r="M490" s="63" t="s">
        <v>2701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169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3848</v>
      </c>
      <c r="D491" s="59" t="s">
        <v>2584</v>
      </c>
      <c r="E491" s="74" t="s">
        <v>2618</v>
      </c>
      <c r="F491" s="74" t="s">
        <v>2618</v>
      </c>
      <c r="G491" s="75">
        <v>0</v>
      </c>
      <c r="H491" s="75">
        <v>0</v>
      </c>
      <c r="I491" s="65" t="s">
        <v>2613</v>
      </c>
      <c r="J491" s="65" t="s">
        <v>1549</v>
      </c>
      <c r="K491" s="66" t="s">
        <v>4080</v>
      </c>
      <c r="L491" s="62" t="s">
        <v>3067</v>
      </c>
      <c r="M491" s="63" t="s">
        <v>2646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170</v>
      </c>
      <c r="T491" s="92" t="s">
        <v>2431</v>
      </c>
      <c r="U491" s="70" t="s">
        <v>2824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3848</v>
      </c>
      <c r="D492" s="59" t="s">
        <v>2585</v>
      </c>
      <c r="E492" s="74" t="s">
        <v>2619</v>
      </c>
      <c r="F492" s="74" t="s">
        <v>2619</v>
      </c>
      <c r="G492" s="75">
        <v>0</v>
      </c>
      <c r="H492" s="75">
        <v>0</v>
      </c>
      <c r="I492" s="65" t="s">
        <v>2613</v>
      </c>
      <c r="J492" s="65" t="s">
        <v>1549</v>
      </c>
      <c r="K492" s="66" t="s">
        <v>4080</v>
      </c>
      <c r="L492" s="62" t="s">
        <v>3068</v>
      </c>
      <c r="M492" s="63" t="s">
        <v>2647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171</v>
      </c>
      <c r="T492" s="92" t="s">
        <v>2431</v>
      </c>
      <c r="U492" s="70" t="s">
        <v>2824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3848</v>
      </c>
      <c r="D493" s="59" t="s">
        <v>2586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2613</v>
      </c>
      <c r="J493" s="65" t="s">
        <v>1549</v>
      </c>
      <c r="K493" s="66" t="s">
        <v>4080</v>
      </c>
      <c r="L493" s="62"/>
      <c r="M493" s="63" t="s">
        <v>2648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172</v>
      </c>
      <c r="T493" s="92" t="s">
        <v>2431</v>
      </c>
      <c r="U493" s="70" t="s">
        <v>2824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3848</v>
      </c>
      <c r="D494" s="59" t="s">
        <v>2587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2613</v>
      </c>
      <c r="J494" s="65" t="s">
        <v>1549</v>
      </c>
      <c r="K494" s="66" t="s">
        <v>4080</v>
      </c>
      <c r="L494" s="62"/>
      <c r="M494" s="63" t="s">
        <v>2649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173</v>
      </c>
      <c r="T494" s="92" t="s">
        <v>2431</v>
      </c>
      <c r="U494" s="70" t="s">
        <v>2824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3848</v>
      </c>
      <c r="D495" s="59" t="s">
        <v>2588</v>
      </c>
      <c r="E495" s="74" t="s">
        <v>2620</v>
      </c>
      <c r="F495" s="74" t="s">
        <v>2620</v>
      </c>
      <c r="G495" s="75">
        <v>0</v>
      </c>
      <c r="H495" s="75">
        <v>0</v>
      </c>
      <c r="I495" s="65" t="s">
        <v>2613</v>
      </c>
      <c r="J495" s="65" t="s">
        <v>1549</v>
      </c>
      <c r="K495" s="66" t="s">
        <v>4080</v>
      </c>
      <c r="L495" s="62"/>
      <c r="M495" s="63" t="s">
        <v>2650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173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3848</v>
      </c>
      <c r="D496" s="59" t="s">
        <v>2576</v>
      </c>
      <c r="E496" s="74" t="s">
        <v>2621</v>
      </c>
      <c r="F496" s="74" t="s">
        <v>2621</v>
      </c>
      <c r="G496" s="75">
        <v>0</v>
      </c>
      <c r="H496" s="75">
        <v>0</v>
      </c>
      <c r="I496" s="65" t="s">
        <v>2613</v>
      </c>
      <c r="J496" s="65" t="s">
        <v>1549</v>
      </c>
      <c r="K496" s="66" t="s">
        <v>4080</v>
      </c>
      <c r="L496" s="62"/>
      <c r="M496" s="63" t="s">
        <v>2651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173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3848</v>
      </c>
      <c r="D497" s="59" t="s">
        <v>2589</v>
      </c>
      <c r="E497" s="74" t="s">
        <v>2622</v>
      </c>
      <c r="F497" s="74" t="s">
        <v>2622</v>
      </c>
      <c r="G497" s="75">
        <v>0</v>
      </c>
      <c r="H497" s="75">
        <v>0</v>
      </c>
      <c r="I497" s="65" t="s">
        <v>2613</v>
      </c>
      <c r="J497" s="65" t="s">
        <v>1549</v>
      </c>
      <c r="K497" s="66" t="s">
        <v>4080</v>
      </c>
      <c r="L497" s="62"/>
      <c r="M497" s="63" t="s">
        <v>2652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173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3848</v>
      </c>
      <c r="D498" s="59" t="s">
        <v>2590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2613</v>
      </c>
      <c r="J498" s="65" t="s">
        <v>1549</v>
      </c>
      <c r="K498" s="66" t="s">
        <v>4080</v>
      </c>
      <c r="L498" s="62"/>
      <c r="M498" s="63" t="s">
        <v>2653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173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3848</v>
      </c>
      <c r="D499" s="59" t="s">
        <v>2577</v>
      </c>
      <c r="E499" s="74" t="s">
        <v>2639</v>
      </c>
      <c r="F499" s="82" t="s">
        <v>2639</v>
      </c>
      <c r="G499" s="75">
        <v>0</v>
      </c>
      <c r="H499" s="75">
        <v>0</v>
      </c>
      <c r="I499" s="65" t="s">
        <v>2613</v>
      </c>
      <c r="J499" s="65" t="s">
        <v>1549</v>
      </c>
      <c r="K499" s="66" t="s">
        <v>4080</v>
      </c>
      <c r="L499" s="62"/>
      <c r="M499" s="63" t="s">
        <v>2654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173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3848</v>
      </c>
      <c r="D500" s="59" t="s">
        <v>2591</v>
      </c>
      <c r="E500" s="80" t="s">
        <v>2623</v>
      </c>
      <c r="F500" s="81" t="s">
        <v>2623</v>
      </c>
      <c r="G500" s="75">
        <v>0</v>
      </c>
      <c r="H500" s="75">
        <v>0</v>
      </c>
      <c r="I500" s="65" t="s">
        <v>2613</v>
      </c>
      <c r="J500" s="65" t="s">
        <v>1549</v>
      </c>
      <c r="K500" s="66" t="s">
        <v>4080</v>
      </c>
      <c r="L500" s="62"/>
      <c r="M500" s="63" t="s">
        <v>2655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173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3848</v>
      </c>
      <c r="D501" s="59" t="s">
        <v>2592</v>
      </c>
      <c r="E501" s="80" t="s">
        <v>2624</v>
      </c>
      <c r="F501" s="81" t="s">
        <v>2624</v>
      </c>
      <c r="G501" s="75">
        <v>0</v>
      </c>
      <c r="H501" s="75">
        <v>0</v>
      </c>
      <c r="I501" s="65" t="s">
        <v>2613</v>
      </c>
      <c r="J501" s="65" t="s">
        <v>1549</v>
      </c>
      <c r="K501" s="66" t="s">
        <v>4080</v>
      </c>
      <c r="L501" s="62"/>
      <c r="M501" s="63" t="s">
        <v>2656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173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3848</v>
      </c>
      <c r="D502" s="59" t="s">
        <v>2593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2613</v>
      </c>
      <c r="J502" s="65" t="s">
        <v>1549</v>
      </c>
      <c r="K502" s="66" t="s">
        <v>4080</v>
      </c>
      <c r="L502" s="62"/>
      <c r="M502" s="63" t="s">
        <v>2657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173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3848</v>
      </c>
      <c r="D503" s="59" t="s">
        <v>2594</v>
      </c>
      <c r="E503" s="74" t="s">
        <v>2625</v>
      </c>
      <c r="F503" s="74" t="s">
        <v>2625</v>
      </c>
      <c r="G503" s="75">
        <v>0</v>
      </c>
      <c r="H503" s="75">
        <v>0</v>
      </c>
      <c r="I503" s="65" t="s">
        <v>2613</v>
      </c>
      <c r="J503" s="65" t="s">
        <v>1549</v>
      </c>
      <c r="K503" s="66" t="s">
        <v>4080</v>
      </c>
      <c r="L503" s="62"/>
      <c r="M503" s="63" t="s">
        <v>2658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173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3848</v>
      </c>
      <c r="D504" s="59" t="s">
        <v>2575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2613</v>
      </c>
      <c r="J504" s="65" t="s">
        <v>1549</v>
      </c>
      <c r="K504" s="66" t="s">
        <v>4080</v>
      </c>
      <c r="L504" s="62"/>
      <c r="M504" s="63" t="s">
        <v>2659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173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3848</v>
      </c>
      <c r="D505" s="59" t="s">
        <v>2595</v>
      </c>
      <c r="E505" s="74" t="s">
        <v>2626</v>
      </c>
      <c r="F505" s="74" t="s">
        <v>2626</v>
      </c>
      <c r="G505" s="75">
        <v>0</v>
      </c>
      <c r="H505" s="75">
        <v>0</v>
      </c>
      <c r="I505" s="65" t="s">
        <v>2613</v>
      </c>
      <c r="J505" s="65" t="s">
        <v>1549</v>
      </c>
      <c r="K505" s="66" t="s">
        <v>4080</v>
      </c>
      <c r="L505" s="62"/>
      <c r="M505" s="63" t="s">
        <v>2660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173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3848</v>
      </c>
      <c r="D506" s="59" t="s">
        <v>2596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2613</v>
      </c>
      <c r="J506" s="65" t="s">
        <v>1549</v>
      </c>
      <c r="K506" s="66" t="s">
        <v>4080</v>
      </c>
      <c r="L506" s="62"/>
      <c r="M506" s="63" t="s">
        <v>2661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173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3848</v>
      </c>
      <c r="D507" s="59" t="s">
        <v>2597</v>
      </c>
      <c r="E507" s="74" t="s">
        <v>2627</v>
      </c>
      <c r="F507" s="74" t="s">
        <v>2627</v>
      </c>
      <c r="G507" s="75">
        <v>0</v>
      </c>
      <c r="H507" s="75">
        <v>0</v>
      </c>
      <c r="I507" s="65" t="s">
        <v>2613</v>
      </c>
      <c r="J507" s="65" t="s">
        <v>1549</v>
      </c>
      <c r="K507" s="66" t="s">
        <v>4080</v>
      </c>
      <c r="L507" s="62"/>
      <c r="M507" s="63" t="s">
        <v>2662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173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3848</v>
      </c>
      <c r="D508" s="59" t="s">
        <v>2598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2613</v>
      </c>
      <c r="J508" s="65" t="s">
        <v>1549</v>
      </c>
      <c r="K508" s="66" t="s">
        <v>4080</v>
      </c>
      <c r="L508" s="62"/>
      <c r="M508" s="63" t="s">
        <v>2663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173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3848</v>
      </c>
      <c r="D509" s="59" t="s">
        <v>2599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2613</v>
      </c>
      <c r="J509" s="65" t="s">
        <v>1549</v>
      </c>
      <c r="K509" s="66" t="s">
        <v>4080</v>
      </c>
      <c r="L509" s="62"/>
      <c r="M509" s="63" t="s">
        <v>2664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173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3848</v>
      </c>
      <c r="D510" s="59" t="s">
        <v>2600</v>
      </c>
      <c r="E510" s="74" t="s">
        <v>2628</v>
      </c>
      <c r="F510" s="74" t="s">
        <v>2628</v>
      </c>
      <c r="G510" s="75">
        <v>0</v>
      </c>
      <c r="H510" s="75">
        <v>0</v>
      </c>
      <c r="I510" s="65" t="s">
        <v>2613</v>
      </c>
      <c r="J510" s="65" t="s">
        <v>1549</v>
      </c>
      <c r="K510" s="66" t="s">
        <v>4080</v>
      </c>
      <c r="L510" s="62"/>
      <c r="M510" s="63" t="s">
        <v>2665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173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3848</v>
      </c>
      <c r="D511" s="59" t="s">
        <v>2601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2613</v>
      </c>
      <c r="J511" s="65" t="s">
        <v>1549</v>
      </c>
      <c r="K511" s="66" t="s">
        <v>4080</v>
      </c>
      <c r="L511" s="62"/>
      <c r="M511" s="63" t="s">
        <v>2666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173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3848</v>
      </c>
      <c r="D512" s="59" t="s">
        <v>2699</v>
      </c>
      <c r="E512" s="74" t="s">
        <v>2700</v>
      </c>
      <c r="F512" s="74" t="s">
        <v>2700</v>
      </c>
      <c r="G512" s="75">
        <v>0</v>
      </c>
      <c r="H512" s="75">
        <v>0</v>
      </c>
      <c r="I512" s="65" t="s">
        <v>2613</v>
      </c>
      <c r="J512" s="65" t="s">
        <v>1549</v>
      </c>
      <c r="K512" s="66" t="s">
        <v>4080</v>
      </c>
      <c r="L512" s="62"/>
      <c r="M512" s="63" t="s">
        <v>2702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173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3848</v>
      </c>
      <c r="D513" s="59" t="s">
        <v>2602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2613</v>
      </c>
      <c r="J513" s="65" t="s">
        <v>1549</v>
      </c>
      <c r="K513" s="66" t="s">
        <v>4080</v>
      </c>
      <c r="L513" s="62"/>
      <c r="M513" s="63" t="s">
        <v>2667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173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3848</v>
      </c>
      <c r="D514" s="59" t="s">
        <v>2603</v>
      </c>
      <c r="E514" s="74" t="s">
        <v>2629</v>
      </c>
      <c r="F514" s="74" t="s">
        <v>2629</v>
      </c>
      <c r="G514" s="75">
        <v>0</v>
      </c>
      <c r="H514" s="75">
        <v>0</v>
      </c>
      <c r="I514" s="65" t="s">
        <v>2613</v>
      </c>
      <c r="J514" s="65" t="s">
        <v>1549</v>
      </c>
      <c r="K514" s="66" t="s">
        <v>4080</v>
      </c>
      <c r="L514" s="62"/>
      <c r="M514" s="63" t="s">
        <v>2668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173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3848</v>
      </c>
      <c r="D515" s="59" t="s">
        <v>2604</v>
      </c>
      <c r="E515" s="74" t="s">
        <v>2630</v>
      </c>
      <c r="F515" s="74" t="s">
        <v>2630</v>
      </c>
      <c r="G515" s="75">
        <v>0</v>
      </c>
      <c r="H515" s="75">
        <v>0</v>
      </c>
      <c r="I515" s="65" t="s">
        <v>2613</v>
      </c>
      <c r="J515" s="65" t="s">
        <v>1549</v>
      </c>
      <c r="K515" s="66" t="s">
        <v>4080</v>
      </c>
      <c r="L515" s="62"/>
      <c r="M515" s="63" t="s">
        <v>2669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173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3848</v>
      </c>
      <c r="D516" s="59" t="s">
        <v>2605</v>
      </c>
      <c r="E516" s="74" t="s">
        <v>2631</v>
      </c>
      <c r="F516" s="74" t="s">
        <v>2631</v>
      </c>
      <c r="G516" s="75">
        <v>0</v>
      </c>
      <c r="H516" s="75">
        <v>0</v>
      </c>
      <c r="I516" s="65" t="s">
        <v>2613</v>
      </c>
      <c r="J516" s="65" t="s">
        <v>1549</v>
      </c>
      <c r="K516" s="66" t="s">
        <v>4080</v>
      </c>
      <c r="L516" s="62"/>
      <c r="M516" s="63" t="s">
        <v>2670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173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3848</v>
      </c>
      <c r="D517" s="59" t="s">
        <v>2606</v>
      </c>
      <c r="E517" s="74" t="s">
        <v>2632</v>
      </c>
      <c r="F517" s="74" t="s">
        <v>2632</v>
      </c>
      <c r="G517" s="75">
        <v>0</v>
      </c>
      <c r="H517" s="75">
        <v>0</v>
      </c>
      <c r="I517" s="65" t="s">
        <v>2613</v>
      </c>
      <c r="J517" s="65" t="s">
        <v>1549</v>
      </c>
      <c r="K517" s="66" t="s">
        <v>4080</v>
      </c>
      <c r="L517" s="62"/>
      <c r="M517" s="63" t="s">
        <v>2671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173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3848</v>
      </c>
      <c r="D518" s="59" t="s">
        <v>2607</v>
      </c>
      <c r="E518" s="74" t="s">
        <v>2633</v>
      </c>
      <c r="F518" s="74" t="s">
        <v>2633</v>
      </c>
      <c r="G518" s="75">
        <v>0</v>
      </c>
      <c r="H518" s="75">
        <v>0</v>
      </c>
      <c r="I518" s="65" t="s">
        <v>2613</v>
      </c>
      <c r="J518" s="65" t="s">
        <v>1549</v>
      </c>
      <c r="K518" s="66" t="s">
        <v>4080</v>
      </c>
      <c r="L518" s="62"/>
      <c r="M518" s="63" t="s">
        <v>2672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173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3848</v>
      </c>
      <c r="D519" s="59" t="s">
        <v>2608</v>
      </c>
      <c r="E519" s="74" t="s">
        <v>2634</v>
      </c>
      <c r="F519" s="74" t="s">
        <v>2634</v>
      </c>
      <c r="G519" s="75">
        <v>0</v>
      </c>
      <c r="H519" s="75">
        <v>0</v>
      </c>
      <c r="I519" s="65" t="s">
        <v>2613</v>
      </c>
      <c r="J519" s="65" t="s">
        <v>1549</v>
      </c>
      <c r="K519" s="66" t="s">
        <v>4080</v>
      </c>
      <c r="L519" s="62"/>
      <c r="M519" s="63" t="s">
        <v>2673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173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3848</v>
      </c>
      <c r="D520" s="59" t="s">
        <v>2609</v>
      </c>
      <c r="E520" s="74" t="s">
        <v>2635</v>
      </c>
      <c r="F520" s="74" t="s">
        <v>2635</v>
      </c>
      <c r="G520" s="75">
        <v>0</v>
      </c>
      <c r="H520" s="75">
        <v>0</v>
      </c>
      <c r="I520" s="65" t="s">
        <v>2613</v>
      </c>
      <c r="J520" s="65" t="s">
        <v>1549</v>
      </c>
      <c r="K520" s="66" t="s">
        <v>4080</v>
      </c>
      <c r="L520" s="62"/>
      <c r="M520" s="63" t="s">
        <v>2674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173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3848</v>
      </c>
      <c r="D521" s="59" t="s">
        <v>2610</v>
      </c>
      <c r="E521" s="74" t="s">
        <v>2636</v>
      </c>
      <c r="F521" s="74" t="s">
        <v>2636</v>
      </c>
      <c r="G521" s="76">
        <v>0</v>
      </c>
      <c r="H521" s="76">
        <v>0</v>
      </c>
      <c r="I521" s="65" t="s">
        <v>2613</v>
      </c>
      <c r="J521" s="65" t="s">
        <v>1549</v>
      </c>
      <c r="K521" s="66" t="s">
        <v>4080</v>
      </c>
      <c r="L521" s="62"/>
      <c r="M521" s="63" t="s">
        <v>2675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173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3848</v>
      </c>
      <c r="D522" s="59" t="s">
        <v>2611</v>
      </c>
      <c r="E522" s="74" t="s">
        <v>2637</v>
      </c>
      <c r="F522" s="74" t="s">
        <v>2637</v>
      </c>
      <c r="G522" s="75">
        <v>0</v>
      </c>
      <c r="H522" s="75">
        <v>0</v>
      </c>
      <c r="I522" s="65" t="s">
        <v>2613</v>
      </c>
      <c r="J522" s="65" t="s">
        <v>1549</v>
      </c>
      <c r="K522" s="66" t="s">
        <v>4080</v>
      </c>
      <c r="L522" s="62"/>
      <c r="M522" s="63" t="s">
        <v>2676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173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3848</v>
      </c>
      <c r="D523" s="59" t="s">
        <v>2612</v>
      </c>
      <c r="E523" s="74" t="s">
        <v>2638</v>
      </c>
      <c r="F523" s="74" t="s">
        <v>2638</v>
      </c>
      <c r="G523" s="75">
        <v>0</v>
      </c>
      <c r="H523" s="75">
        <v>0</v>
      </c>
      <c r="I523" s="65" t="s">
        <v>2613</v>
      </c>
      <c r="J523" s="65" t="s">
        <v>1549</v>
      </c>
      <c r="K523" s="66" t="s">
        <v>4080</v>
      </c>
      <c r="L523" s="62"/>
      <c r="M523" s="63" t="s">
        <v>2677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173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3848</v>
      </c>
      <c r="D524" s="59" t="s">
        <v>2873</v>
      </c>
      <c r="E524" s="74" t="s">
        <v>2874</v>
      </c>
      <c r="F524" s="74" t="s">
        <v>2874</v>
      </c>
      <c r="G524" s="75">
        <v>0</v>
      </c>
      <c r="H524" s="75">
        <v>0</v>
      </c>
      <c r="I524" s="65" t="s">
        <v>2613</v>
      </c>
      <c r="J524" s="65" t="s">
        <v>1549</v>
      </c>
      <c r="K524" s="66" t="s">
        <v>4080</v>
      </c>
      <c r="L524" s="62"/>
      <c r="M524" s="63" t="s">
        <v>2875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173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4060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4080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173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4060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4080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173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4060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4080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173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4060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4080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173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4060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4080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173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4060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4080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173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4060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4080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173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4060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4080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173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4060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4080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173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4060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4080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173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4060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4080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173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4060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4080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173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4060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4080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173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4060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4080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173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4060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4080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173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4060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4080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173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4060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4080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173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4060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4080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173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4060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4080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173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4060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4080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173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4060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4080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173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4060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4080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173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4060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4080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173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173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173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2931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173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4061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2697</v>
      </c>
      <c r="J551" s="65" t="s">
        <v>1550</v>
      </c>
      <c r="K551" s="66" t="s">
        <v>4080</v>
      </c>
      <c r="L551" s="67" t="s">
        <v>3069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174</v>
      </c>
      <c r="T551" s="92" t="s">
        <v>2913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4061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2697</v>
      </c>
      <c r="J552" s="65" t="s">
        <v>1550</v>
      </c>
      <c r="K552" s="66" t="s">
        <v>4080</v>
      </c>
      <c r="L552" s="67" t="s">
        <v>3070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175</v>
      </c>
      <c r="T552" s="92" t="s">
        <v>2913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4061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2697</v>
      </c>
      <c r="J553" s="65" t="s">
        <v>1550</v>
      </c>
      <c r="K553" s="66" t="s">
        <v>4080</v>
      </c>
      <c r="L553" s="67" t="s">
        <v>3071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176</v>
      </c>
      <c r="T553" s="92" t="s">
        <v>2913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4061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2697</v>
      </c>
      <c r="J554" s="65" t="s">
        <v>1550</v>
      </c>
      <c r="K554" s="66" t="s">
        <v>4080</v>
      </c>
      <c r="L554" s="67" t="s">
        <v>3072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177</v>
      </c>
      <c r="T554" s="92" t="s">
        <v>2913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4061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2697</v>
      </c>
      <c r="J555" s="65" t="s">
        <v>1550</v>
      </c>
      <c r="K555" s="66" t="s">
        <v>4080</v>
      </c>
      <c r="L555" s="67" t="s">
        <v>3073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178</v>
      </c>
      <c r="T555" s="92" t="s">
        <v>2913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4061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2697</v>
      </c>
      <c r="J556" s="65" t="s">
        <v>1550</v>
      </c>
      <c r="K556" s="66" t="s">
        <v>4080</v>
      </c>
      <c r="L556" s="67" t="s">
        <v>3074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179</v>
      </c>
      <c r="T556" s="92" t="s">
        <v>2913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4061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2697</v>
      </c>
      <c r="J557" s="65" t="s">
        <v>1550</v>
      </c>
      <c r="K557" s="66" t="s">
        <v>4080</v>
      </c>
      <c r="L557" s="67" t="s">
        <v>3075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180</v>
      </c>
      <c r="T557" s="92" t="s">
        <v>2913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4061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2697</v>
      </c>
      <c r="J558" s="65" t="s">
        <v>1550</v>
      </c>
      <c r="K558" s="66" t="s">
        <v>4080</v>
      </c>
      <c r="L558" s="67" t="s">
        <v>3076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181</v>
      </c>
      <c r="T558" s="92" t="s">
        <v>2913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4061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2697</v>
      </c>
      <c r="J559" s="65" t="s">
        <v>1550</v>
      </c>
      <c r="K559" s="66" t="s">
        <v>4080</v>
      </c>
      <c r="L559" s="67" t="s">
        <v>3077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182</v>
      </c>
      <c r="T559" s="92" t="s">
        <v>2913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4061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2697</v>
      </c>
      <c r="J560" s="65" t="s">
        <v>1550</v>
      </c>
      <c r="K560" s="66" t="s">
        <v>4080</v>
      </c>
      <c r="L560" s="59" t="s">
        <v>3078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183</v>
      </c>
      <c r="T560" s="92" t="s">
        <v>2913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4061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2697</v>
      </c>
      <c r="J561" s="65" t="s">
        <v>1550</v>
      </c>
      <c r="K561" s="66" t="s">
        <v>4080</v>
      </c>
      <c r="L561" s="59" t="s">
        <v>3079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184</v>
      </c>
      <c r="T561" s="92" t="s">
        <v>2913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4061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2697</v>
      </c>
      <c r="J562" s="65" t="s">
        <v>1550</v>
      </c>
      <c r="K562" s="66" t="s">
        <v>4080</v>
      </c>
      <c r="L562" s="59" t="s">
        <v>2933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185</v>
      </c>
      <c r="T562" s="92" t="s">
        <v>2913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4061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4080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186</v>
      </c>
      <c r="T563" s="92" t="s">
        <v>2913</v>
      </c>
      <c r="U563" s="70" t="s">
        <v>2431</v>
      </c>
      <c r="V563" s="70" t="s">
        <v>3005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4060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4080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186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4060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4080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186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4060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4080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186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4060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4080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186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4060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4080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186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4060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4080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186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4060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4080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186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4060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4080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186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4061</v>
      </c>
      <c r="D572" s="59" t="s">
        <v>3080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4080</v>
      </c>
      <c r="L572" s="67"/>
      <c r="M572" s="63" t="s">
        <v>3080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186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4061</v>
      </c>
      <c r="D573" s="59" t="s">
        <v>3081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4080</v>
      </c>
      <c r="L573" s="67"/>
      <c r="M573" s="63" t="s">
        <v>3081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186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4061</v>
      </c>
      <c r="D574" s="59" t="s">
        <v>3082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4080</v>
      </c>
      <c r="L574" s="67"/>
      <c r="M574" s="63" t="s">
        <v>3082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186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4061</v>
      </c>
      <c r="D575" s="59" t="s">
        <v>3083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4080</v>
      </c>
      <c r="L575" s="67"/>
      <c r="M575" s="63" t="s">
        <v>3083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186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4061</v>
      </c>
      <c r="D576" s="59" t="s">
        <v>3084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4080</v>
      </c>
      <c r="L576" s="67"/>
      <c r="M576" s="63" t="s">
        <v>3084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186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4061</v>
      </c>
      <c r="D577" s="59" t="s">
        <v>3085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4080</v>
      </c>
      <c r="L577" s="67"/>
      <c r="M577" s="63" t="s">
        <v>3085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186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4061</v>
      </c>
      <c r="D578" s="59" t="s">
        <v>3086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4080</v>
      </c>
      <c r="L578" s="67"/>
      <c r="M578" s="63" t="s">
        <v>3086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186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4061</v>
      </c>
      <c r="D579" s="59" t="s">
        <v>3087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4080</v>
      </c>
      <c r="L579" s="67"/>
      <c r="M579" s="63" t="s">
        <v>3087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186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4061</v>
      </c>
      <c r="D580" s="59" t="s">
        <v>3088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4080</v>
      </c>
      <c r="L580" s="67"/>
      <c r="M580" s="63" t="s">
        <v>3088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186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4061</v>
      </c>
      <c r="D581" s="59" t="s">
        <v>3089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4080</v>
      </c>
      <c r="L581" s="67"/>
      <c r="M581" s="63" t="s">
        <v>3089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186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4061</v>
      </c>
      <c r="D582" s="59" t="s">
        <v>3090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2695</v>
      </c>
      <c r="J582" s="65" t="s">
        <v>1550</v>
      </c>
      <c r="K582" s="66" t="s">
        <v>4080</v>
      </c>
      <c r="L582" s="67"/>
      <c r="M582" s="63" t="s">
        <v>3090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186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4061</v>
      </c>
      <c r="D583" s="59" t="s">
        <v>3091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2695</v>
      </c>
      <c r="J583" s="65" t="s">
        <v>1550</v>
      </c>
      <c r="K583" s="66" t="s">
        <v>4080</v>
      </c>
      <c r="L583" s="67"/>
      <c r="M583" s="63" t="s">
        <v>3091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186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4061</v>
      </c>
      <c r="D584" s="59" t="s">
        <v>3092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2695</v>
      </c>
      <c r="J584" s="65" t="s">
        <v>1550</v>
      </c>
      <c r="K584" s="66" t="s">
        <v>4080</v>
      </c>
      <c r="L584" s="67"/>
      <c r="M584" s="63" t="s">
        <v>3092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186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4061</v>
      </c>
      <c r="D585" s="59" t="s">
        <v>3093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2695</v>
      </c>
      <c r="J585" s="65" t="s">
        <v>1550</v>
      </c>
      <c r="K585" s="66" t="s">
        <v>4080</v>
      </c>
      <c r="L585" s="67"/>
      <c r="M585" s="63" t="s">
        <v>3093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186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4061</v>
      </c>
      <c r="D586" s="59" t="s">
        <v>3094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2695</v>
      </c>
      <c r="J586" s="65" t="s">
        <v>1550</v>
      </c>
      <c r="K586" s="66" t="s">
        <v>4080</v>
      </c>
      <c r="L586" s="67"/>
      <c r="M586" s="63" t="s">
        <v>3094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186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4061</v>
      </c>
      <c r="D587" s="59" t="s">
        <v>3095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2695</v>
      </c>
      <c r="J587" s="65" t="s">
        <v>1550</v>
      </c>
      <c r="K587" s="66" t="s">
        <v>4080</v>
      </c>
      <c r="L587" s="67"/>
      <c r="M587" s="63" t="s">
        <v>3095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186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4061</v>
      </c>
      <c r="D588" s="59" t="s">
        <v>3096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2695</v>
      </c>
      <c r="J588" s="65" t="s">
        <v>1550</v>
      </c>
      <c r="K588" s="66" t="s">
        <v>4080</v>
      </c>
      <c r="L588" s="67"/>
      <c r="M588" s="63" t="s">
        <v>3096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186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4061</v>
      </c>
      <c r="D589" s="59" t="s">
        <v>3097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2695</v>
      </c>
      <c r="J589" s="65" t="s">
        <v>1550</v>
      </c>
      <c r="K589" s="66" t="s">
        <v>4080</v>
      </c>
      <c r="L589" s="67"/>
      <c r="M589" s="63" t="s">
        <v>3097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186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4061</v>
      </c>
      <c r="D590" s="59" t="s">
        <v>3098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2695</v>
      </c>
      <c r="J590" s="65" t="s">
        <v>1550</v>
      </c>
      <c r="K590" s="66" t="s">
        <v>4080</v>
      </c>
      <c r="L590" s="67"/>
      <c r="M590" s="63" t="s">
        <v>3098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186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4061</v>
      </c>
      <c r="D591" s="59" t="s">
        <v>3099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2695</v>
      </c>
      <c r="J591" s="65" t="s">
        <v>1550</v>
      </c>
      <c r="K591" s="66" t="s">
        <v>4080</v>
      </c>
      <c r="L591" s="67"/>
      <c r="M591" s="63" t="s">
        <v>3099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186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4061</v>
      </c>
      <c r="D592" s="59" t="s">
        <v>3100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2695</v>
      </c>
      <c r="J592" s="65" t="s">
        <v>1550</v>
      </c>
      <c r="K592" s="66" t="s">
        <v>4080</v>
      </c>
      <c r="L592" s="67"/>
      <c r="M592" s="63" t="s">
        <v>3100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186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4061</v>
      </c>
      <c r="D593" s="59" t="s">
        <v>3101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2695</v>
      </c>
      <c r="J593" s="65" t="s">
        <v>1550</v>
      </c>
      <c r="K593" s="66" t="s">
        <v>4080</v>
      </c>
      <c r="L593" s="67"/>
      <c r="M593" s="63" t="s">
        <v>3101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186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4061</v>
      </c>
      <c r="D594" s="59" t="s">
        <v>3102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2695</v>
      </c>
      <c r="J594" s="65" t="s">
        <v>1550</v>
      </c>
      <c r="K594" s="66" t="s">
        <v>4080</v>
      </c>
      <c r="L594" s="67"/>
      <c r="M594" s="63" t="s">
        <v>3102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186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4061</v>
      </c>
      <c r="D595" s="59" t="s">
        <v>3103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2695</v>
      </c>
      <c r="J595" s="65" t="s">
        <v>1550</v>
      </c>
      <c r="K595" s="66" t="s">
        <v>4080</v>
      </c>
      <c r="L595" s="67"/>
      <c r="M595" s="63" t="s">
        <v>3103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186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4061</v>
      </c>
      <c r="D596" s="59" t="s">
        <v>3104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2695</v>
      </c>
      <c r="J596" s="65" t="s">
        <v>1550</v>
      </c>
      <c r="K596" s="66" t="s">
        <v>4080</v>
      </c>
      <c r="L596" s="67"/>
      <c r="M596" s="63" t="s">
        <v>3104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186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4061</v>
      </c>
      <c r="D597" s="59" t="s">
        <v>3105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2695</v>
      </c>
      <c r="J597" s="65" t="s">
        <v>1550</v>
      </c>
      <c r="K597" s="66" t="s">
        <v>4080</v>
      </c>
      <c r="L597" s="67"/>
      <c r="M597" s="63" t="s">
        <v>3105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186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4061</v>
      </c>
      <c r="D598" s="59" t="s">
        <v>3106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2695</v>
      </c>
      <c r="J598" s="65" t="s">
        <v>1550</v>
      </c>
      <c r="K598" s="66" t="s">
        <v>4080</v>
      </c>
      <c r="L598" s="67"/>
      <c r="M598" s="63" t="s">
        <v>3106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186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4061</v>
      </c>
      <c r="D599" s="59" t="s">
        <v>3107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2695</v>
      </c>
      <c r="J599" s="65" t="s">
        <v>1550</v>
      </c>
      <c r="K599" s="66" t="s">
        <v>4080</v>
      </c>
      <c r="L599" s="67"/>
      <c r="M599" s="63" t="s">
        <v>3107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186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4061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2695</v>
      </c>
      <c r="J600" s="65" t="s">
        <v>1550</v>
      </c>
      <c r="K600" s="66" t="s">
        <v>4080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186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4061</v>
      </c>
      <c r="D601" s="59" t="s">
        <v>3108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2695</v>
      </c>
      <c r="J601" s="65" t="s">
        <v>1550</v>
      </c>
      <c r="K601" s="66" t="s">
        <v>4080</v>
      </c>
      <c r="L601" s="67"/>
      <c r="M601" s="63" t="s">
        <v>3108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186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4061</v>
      </c>
      <c r="D602" s="59" t="s">
        <v>3109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2695</v>
      </c>
      <c r="J602" s="65" t="s">
        <v>1550</v>
      </c>
      <c r="K602" s="66" t="s">
        <v>4080</v>
      </c>
      <c r="L602" s="67"/>
      <c r="M602" s="63" t="s">
        <v>3109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186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4061</v>
      </c>
      <c r="D603" s="59" t="s">
        <v>3110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2695</v>
      </c>
      <c r="J603" s="65" t="s">
        <v>1550</v>
      </c>
      <c r="K603" s="66" t="s">
        <v>4080</v>
      </c>
      <c r="L603" s="67"/>
      <c r="M603" s="63" t="s">
        <v>3110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186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4061</v>
      </c>
      <c r="D604" s="59" t="s">
        <v>3111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2695</v>
      </c>
      <c r="J604" s="65" t="s">
        <v>1550</v>
      </c>
      <c r="K604" s="66" t="s">
        <v>4080</v>
      </c>
      <c r="L604" s="67"/>
      <c r="M604" s="63" t="s">
        <v>3111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186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4061</v>
      </c>
      <c r="D605" s="59" t="s">
        <v>3112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2695</v>
      </c>
      <c r="J605" s="65" t="s">
        <v>1550</v>
      </c>
      <c r="K605" s="66" t="s">
        <v>4080</v>
      </c>
      <c r="L605" s="67"/>
      <c r="M605" s="63" t="s">
        <v>3112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186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4061</v>
      </c>
      <c r="D606" s="59" t="s">
        <v>3113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2695</v>
      </c>
      <c r="J606" s="65" t="s">
        <v>1550</v>
      </c>
      <c r="K606" s="66" t="s">
        <v>4080</v>
      </c>
      <c r="L606" s="67"/>
      <c r="M606" s="63" t="s">
        <v>3113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186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4061</v>
      </c>
      <c r="D607" s="59" t="s">
        <v>3114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2695</v>
      </c>
      <c r="J607" s="65" t="s">
        <v>1550</v>
      </c>
      <c r="K607" s="66" t="s">
        <v>4080</v>
      </c>
      <c r="L607" s="67"/>
      <c r="M607" s="63" t="s">
        <v>3114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186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4061</v>
      </c>
      <c r="D608" s="59" t="s">
        <v>3115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2696</v>
      </c>
      <c r="J608" s="65" t="s">
        <v>1550</v>
      </c>
      <c r="K608" s="66" t="s">
        <v>4080</v>
      </c>
      <c r="L608" s="67"/>
      <c r="M608" s="63" t="s">
        <v>3115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186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4061</v>
      </c>
      <c r="D609" s="59" t="s">
        <v>3116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2696</v>
      </c>
      <c r="J609" s="65" t="s">
        <v>1550</v>
      </c>
      <c r="K609" s="66" t="s">
        <v>4080</v>
      </c>
      <c r="L609" s="67"/>
      <c r="M609" s="63" t="s">
        <v>3116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186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4061</v>
      </c>
      <c r="D610" s="59" t="s">
        <v>3117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2696</v>
      </c>
      <c r="J610" s="65" t="s">
        <v>1550</v>
      </c>
      <c r="K610" s="66" t="s">
        <v>4080</v>
      </c>
      <c r="L610" s="67"/>
      <c r="M610" s="63" t="s">
        <v>3117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186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4061</v>
      </c>
      <c r="D611" s="59" t="s">
        <v>3118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2696</v>
      </c>
      <c r="J611" s="65" t="s">
        <v>1550</v>
      </c>
      <c r="K611" s="66" t="s">
        <v>4080</v>
      </c>
      <c r="L611" s="67"/>
      <c r="M611" s="63" t="s">
        <v>3118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186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4061</v>
      </c>
      <c r="D612" s="59" t="s">
        <v>3119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2696</v>
      </c>
      <c r="J612" s="65" t="s">
        <v>1550</v>
      </c>
      <c r="K612" s="66" t="s">
        <v>4080</v>
      </c>
      <c r="L612" s="67"/>
      <c r="M612" s="63" t="s">
        <v>3119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186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4061</v>
      </c>
      <c r="D613" s="59" t="s">
        <v>3120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2696</v>
      </c>
      <c r="J613" s="65" t="s">
        <v>1550</v>
      </c>
      <c r="K613" s="66" t="s">
        <v>4080</v>
      </c>
      <c r="L613" s="67"/>
      <c r="M613" s="63" t="s">
        <v>3120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186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4061</v>
      </c>
      <c r="D614" s="59" t="s">
        <v>3121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2696</v>
      </c>
      <c r="J614" s="65" t="s">
        <v>1550</v>
      </c>
      <c r="K614" s="66" t="s">
        <v>4080</v>
      </c>
      <c r="L614" s="67"/>
      <c r="M614" s="63" t="s">
        <v>3121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186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4061</v>
      </c>
      <c r="D615" s="59" t="s">
        <v>3122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2696</v>
      </c>
      <c r="J615" s="65" t="s">
        <v>1550</v>
      </c>
      <c r="K615" s="66" t="s">
        <v>4080</v>
      </c>
      <c r="L615" s="67"/>
      <c r="M615" s="63" t="s">
        <v>3122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186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4061</v>
      </c>
      <c r="D616" s="59" t="s">
        <v>3123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2696</v>
      </c>
      <c r="J616" s="65" t="s">
        <v>1550</v>
      </c>
      <c r="K616" s="66" t="s">
        <v>4080</v>
      </c>
      <c r="L616" s="67"/>
      <c r="M616" s="63" t="s">
        <v>3123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186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4061</v>
      </c>
      <c r="D617" s="59" t="s">
        <v>3124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2696</v>
      </c>
      <c r="J617" s="65" t="s">
        <v>1550</v>
      </c>
      <c r="K617" s="66" t="s">
        <v>4080</v>
      </c>
      <c r="L617" s="67"/>
      <c r="M617" s="63" t="s">
        <v>3124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186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4061</v>
      </c>
      <c r="D618" s="59" t="s">
        <v>3125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2696</v>
      </c>
      <c r="J618" s="65" t="s">
        <v>1550</v>
      </c>
      <c r="K618" s="66" t="s">
        <v>4080</v>
      </c>
      <c r="L618" s="67"/>
      <c r="M618" s="63" t="s">
        <v>3125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186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4061</v>
      </c>
      <c r="D619" s="59" t="s">
        <v>3126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2696</v>
      </c>
      <c r="J619" s="65" t="s">
        <v>1550</v>
      </c>
      <c r="K619" s="66" t="s">
        <v>4080</v>
      </c>
      <c r="L619" s="67"/>
      <c r="M619" s="63" t="s">
        <v>3126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186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4061</v>
      </c>
      <c r="D620" s="59" t="s">
        <v>3127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2696</v>
      </c>
      <c r="J620" s="65" t="s">
        <v>1550</v>
      </c>
      <c r="K620" s="66" t="s">
        <v>4080</v>
      </c>
      <c r="L620" s="67"/>
      <c r="M620" s="63" t="s">
        <v>3127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186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4061</v>
      </c>
      <c r="D621" s="59" t="s">
        <v>3128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2696</v>
      </c>
      <c r="J621" s="65" t="s">
        <v>1550</v>
      </c>
      <c r="K621" s="66" t="s">
        <v>4080</v>
      </c>
      <c r="L621" s="67"/>
      <c r="M621" s="63" t="s">
        <v>3128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186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4061</v>
      </c>
      <c r="D622" s="59" t="s">
        <v>3129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2696</v>
      </c>
      <c r="J622" s="65" t="s">
        <v>1550</v>
      </c>
      <c r="K622" s="66" t="s">
        <v>4080</v>
      </c>
      <c r="L622" s="67"/>
      <c r="M622" s="63" t="s">
        <v>3129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186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4061</v>
      </c>
      <c r="D623" s="59" t="s">
        <v>3130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2696</v>
      </c>
      <c r="J623" s="65" t="s">
        <v>1550</v>
      </c>
      <c r="K623" s="66" t="s">
        <v>4080</v>
      </c>
      <c r="L623" s="67"/>
      <c r="M623" s="63" t="s">
        <v>3130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186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4061</v>
      </c>
      <c r="D624" s="59" t="s">
        <v>3131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2696</v>
      </c>
      <c r="J624" s="65" t="s">
        <v>1550</v>
      </c>
      <c r="K624" s="66" t="s">
        <v>4080</v>
      </c>
      <c r="L624" s="67"/>
      <c r="M624" s="63" t="s">
        <v>3131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186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4061</v>
      </c>
      <c r="D625" s="59" t="s">
        <v>3132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2696</v>
      </c>
      <c r="J625" s="65" t="s">
        <v>1550</v>
      </c>
      <c r="K625" s="66" t="s">
        <v>4080</v>
      </c>
      <c r="L625" s="67"/>
      <c r="M625" s="63" t="s">
        <v>3132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186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4061</v>
      </c>
      <c r="D626" s="59" t="s">
        <v>3133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2696</v>
      </c>
      <c r="J626" s="65" t="s">
        <v>1550</v>
      </c>
      <c r="K626" s="66" t="s">
        <v>4080</v>
      </c>
      <c r="L626" s="67"/>
      <c r="M626" s="63" t="s">
        <v>3133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186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4061</v>
      </c>
      <c r="D627" s="59" t="s">
        <v>3134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2696</v>
      </c>
      <c r="J627" s="65" t="s">
        <v>1550</v>
      </c>
      <c r="K627" s="66" t="s">
        <v>4080</v>
      </c>
      <c r="L627" s="67"/>
      <c r="M627" s="63" t="s">
        <v>3134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186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4061</v>
      </c>
      <c r="D628" s="59" t="s">
        <v>3135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2696</v>
      </c>
      <c r="J628" s="65" t="s">
        <v>1550</v>
      </c>
      <c r="K628" s="66" t="s">
        <v>4080</v>
      </c>
      <c r="L628" s="67"/>
      <c r="M628" s="63" t="s">
        <v>3135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186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4061</v>
      </c>
      <c r="D629" s="59" t="s">
        <v>3136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2696</v>
      </c>
      <c r="J629" s="65" t="s">
        <v>1550</v>
      </c>
      <c r="K629" s="66" t="s">
        <v>4080</v>
      </c>
      <c r="L629" s="67"/>
      <c r="M629" s="63" t="s">
        <v>3136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186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4061</v>
      </c>
      <c r="D630" s="59" t="s">
        <v>3137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2696</v>
      </c>
      <c r="J630" s="65" t="s">
        <v>1550</v>
      </c>
      <c r="K630" s="66" t="s">
        <v>4080</v>
      </c>
      <c r="L630" s="67"/>
      <c r="M630" s="63" t="s">
        <v>3137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186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4061</v>
      </c>
      <c r="D631" s="59" t="s">
        <v>3138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2696</v>
      </c>
      <c r="J631" s="65" t="s">
        <v>1550</v>
      </c>
      <c r="K631" s="66" t="s">
        <v>4080</v>
      </c>
      <c r="L631" s="67"/>
      <c r="M631" s="63" t="s">
        <v>3138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186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4061</v>
      </c>
      <c r="D632" s="59" t="s">
        <v>3139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2696</v>
      </c>
      <c r="J632" s="65" t="s">
        <v>1550</v>
      </c>
      <c r="K632" s="66" t="s">
        <v>4080</v>
      </c>
      <c r="L632" s="67"/>
      <c r="M632" s="63" t="s">
        <v>3139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186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4061</v>
      </c>
      <c r="D633" s="59" t="s">
        <v>3140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2696</v>
      </c>
      <c r="J633" s="65" t="s">
        <v>1550</v>
      </c>
      <c r="K633" s="66" t="s">
        <v>4080</v>
      </c>
      <c r="L633" s="67"/>
      <c r="M633" s="63" t="s">
        <v>3140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186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4061</v>
      </c>
      <c r="D634" s="59" t="s">
        <v>3141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4080</v>
      </c>
      <c r="L634" s="67"/>
      <c r="M634" s="63" t="s">
        <v>3141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186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4060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4080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186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4061</v>
      </c>
      <c r="D636" s="59" t="s">
        <v>3142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4080</v>
      </c>
      <c r="L636" s="67"/>
      <c r="M636" s="63" t="s">
        <v>3142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186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4061</v>
      </c>
      <c r="D637" s="59" t="s">
        <v>3143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4080</v>
      </c>
      <c r="L637" s="67"/>
      <c r="M637" s="63" t="s">
        <v>3143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186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4061</v>
      </c>
      <c r="D638" s="59" t="s">
        <v>3144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4080</v>
      </c>
      <c r="L638" s="67"/>
      <c r="M638" s="63" t="s">
        <v>3144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186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4061</v>
      </c>
      <c r="D639" s="59" t="s">
        <v>3145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4080</v>
      </c>
      <c r="L639" s="67"/>
      <c r="M639" s="63" t="s">
        <v>3145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186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4060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4080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186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4061</v>
      </c>
      <c r="D641" s="59" t="s">
        <v>3146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4080</v>
      </c>
      <c r="L641" s="67"/>
      <c r="M641" s="63" t="s">
        <v>3146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186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4061</v>
      </c>
      <c r="D642" s="59" t="s">
        <v>3147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4080</v>
      </c>
      <c r="L642" s="67"/>
      <c r="M642" s="63" t="s">
        <v>3147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186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4060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4080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186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4061</v>
      </c>
      <c r="D644" s="59" t="s">
        <v>3148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4080</v>
      </c>
      <c r="L644" s="67"/>
      <c r="M644" s="63" t="s">
        <v>3148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186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4061</v>
      </c>
      <c r="D645" s="59" t="s">
        <v>3149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4080</v>
      </c>
      <c r="L645" s="67"/>
      <c r="M645" s="63" t="s">
        <v>3149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186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4060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4080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186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4060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4080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186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4061</v>
      </c>
      <c r="D648" s="59" t="s">
        <v>3150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4080</v>
      </c>
      <c r="L648" s="67"/>
      <c r="M648" s="63" t="s">
        <v>3150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186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4061</v>
      </c>
      <c r="D649" s="59" t="s">
        <v>3151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4080</v>
      </c>
      <c r="L649" s="67"/>
      <c r="M649" s="63" t="s">
        <v>3151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186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4061</v>
      </c>
      <c r="D650" s="59" t="s">
        <v>3152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4080</v>
      </c>
      <c r="L650" s="67"/>
      <c r="M650" s="63" t="s">
        <v>3152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186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4061</v>
      </c>
      <c r="D651" s="59" t="s">
        <v>3153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4080</v>
      </c>
      <c r="L651" s="67"/>
      <c r="M651" s="63" t="s">
        <v>3153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186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4061</v>
      </c>
      <c r="D652" s="59" t="s">
        <v>3154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4080</v>
      </c>
      <c r="L652" s="67"/>
      <c r="M652" s="63" t="s">
        <v>3154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186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4061</v>
      </c>
      <c r="D653" s="59" t="s">
        <v>3155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4080</v>
      </c>
      <c r="L653" s="67"/>
      <c r="M653" s="63" t="s">
        <v>3155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186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4061</v>
      </c>
      <c r="D654" s="59" t="s">
        <v>3156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4080</v>
      </c>
      <c r="L654" s="67"/>
      <c r="M654" s="63" t="s">
        <v>3156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186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4060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4080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186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4061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4080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186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4061</v>
      </c>
      <c r="D657" s="59" t="s">
        <v>3157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4080</v>
      </c>
      <c r="L657" s="67"/>
      <c r="M657" s="63" t="s">
        <v>3157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186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4061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4080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186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4060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4080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186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4061</v>
      </c>
      <c r="D660" s="59" t="s">
        <v>3158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4080</v>
      </c>
      <c r="L660" s="67"/>
      <c r="M660" s="63" t="s">
        <v>3158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186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4061</v>
      </c>
      <c r="D661" s="59" t="s">
        <v>3159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4080</v>
      </c>
      <c r="L661" s="67"/>
      <c r="M661" s="63" t="s">
        <v>3159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186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4060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4080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186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4061</v>
      </c>
      <c r="D663" s="59" t="s">
        <v>3160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4080</v>
      </c>
      <c r="L663" s="67"/>
      <c r="M663" s="63" t="s">
        <v>3160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186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4060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4080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186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4061</v>
      </c>
      <c r="D665" s="59" t="s">
        <v>3161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4080</v>
      </c>
      <c r="L665" s="67"/>
      <c r="M665" s="63" t="s">
        <v>3161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186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4061</v>
      </c>
      <c r="D666" s="59" t="s">
        <v>3162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4080</v>
      </c>
      <c r="L666" s="67"/>
      <c r="M666" s="63" t="s">
        <v>3162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186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4061</v>
      </c>
      <c r="D667" s="59" t="s">
        <v>3163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4080</v>
      </c>
      <c r="L667" s="67"/>
      <c r="M667" s="63" t="s">
        <v>3163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186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4061</v>
      </c>
      <c r="D668" s="59" t="s">
        <v>3164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4080</v>
      </c>
      <c r="L668" s="67"/>
      <c r="M668" s="63" t="s">
        <v>3164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186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4060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4080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186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4061</v>
      </c>
      <c r="D670" s="59" t="s">
        <v>3165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4080</v>
      </c>
      <c r="L670" s="67"/>
      <c r="M670" s="63" t="s">
        <v>3165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186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4061</v>
      </c>
      <c r="D671" s="59" t="s">
        <v>3166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4080</v>
      </c>
      <c r="L671" s="67"/>
      <c r="M671" s="63" t="s">
        <v>3166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186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4061</v>
      </c>
      <c r="D672" s="59" t="s">
        <v>3167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4080</v>
      </c>
      <c r="L672" s="67"/>
      <c r="M672" s="63" t="s">
        <v>3167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186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4061</v>
      </c>
      <c r="D673" s="59" t="s">
        <v>3168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4080</v>
      </c>
      <c r="L673" s="67"/>
      <c r="M673" s="63" t="s">
        <v>3168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186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4061</v>
      </c>
      <c r="D674" s="59" t="s">
        <v>3169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4080</v>
      </c>
      <c r="L674" s="67"/>
      <c r="M674" s="63" t="s">
        <v>3169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186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4061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4080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186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4061</v>
      </c>
      <c r="D676" s="59" t="s">
        <v>3170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4080</v>
      </c>
      <c r="L676" s="67"/>
      <c r="M676" s="63" t="s">
        <v>3170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186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4061</v>
      </c>
      <c r="D677" s="59" t="s">
        <v>3171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4080</v>
      </c>
      <c r="L677" s="67"/>
      <c r="M677" s="63" t="s">
        <v>3171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186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4061</v>
      </c>
      <c r="D678" s="59" t="s">
        <v>3172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4080</v>
      </c>
      <c r="L678" s="67"/>
      <c r="M678" s="63" t="s">
        <v>3172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186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4061</v>
      </c>
      <c r="D679" s="59" t="s">
        <v>3173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4080</v>
      </c>
      <c r="L679" s="67"/>
      <c r="M679" s="63" t="s">
        <v>3173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186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4061</v>
      </c>
      <c r="D680" s="59" t="s">
        <v>3174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4080</v>
      </c>
      <c r="L680" s="67"/>
      <c r="M680" s="63" t="s">
        <v>3174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186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4061</v>
      </c>
      <c r="D681" s="59" t="s">
        <v>3175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4080</v>
      </c>
      <c r="L681" s="67"/>
      <c r="M681" s="63" t="s">
        <v>3175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186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4061</v>
      </c>
      <c r="D682" s="59" t="s">
        <v>3176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4080</v>
      </c>
      <c r="L682" s="67"/>
      <c r="M682" s="63" t="s">
        <v>3176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186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4061</v>
      </c>
      <c r="D683" s="59" t="s">
        <v>3177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4080</v>
      </c>
      <c r="L683" s="67"/>
      <c r="M683" s="63" t="s">
        <v>3177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186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4061</v>
      </c>
      <c r="D684" s="59" t="s">
        <v>3178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4080</v>
      </c>
      <c r="L684" s="67"/>
      <c r="M684" s="63" t="s">
        <v>3178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186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4061</v>
      </c>
      <c r="D685" s="59" t="s">
        <v>3179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4080</v>
      </c>
      <c r="L685" s="67"/>
      <c r="M685" s="63" t="s">
        <v>3179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186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4061</v>
      </c>
      <c r="D686" s="59" t="s">
        <v>3180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4080</v>
      </c>
      <c r="L686" s="67"/>
      <c r="M686" s="63" t="s">
        <v>3180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186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4061</v>
      </c>
      <c r="D687" s="59" t="s">
        <v>3181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4080</v>
      </c>
      <c r="L687" s="67"/>
      <c r="M687" s="63" t="s">
        <v>3181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186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4061</v>
      </c>
      <c r="D688" s="59" t="s">
        <v>3182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4080</v>
      </c>
      <c r="L688" s="67"/>
      <c r="M688" s="63" t="s">
        <v>3182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186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4061</v>
      </c>
      <c r="D689" s="59" t="s">
        <v>3183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4080</v>
      </c>
      <c r="L689" s="67"/>
      <c r="M689" s="63" t="s">
        <v>3183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186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4061</v>
      </c>
      <c r="D690" s="59" t="s">
        <v>3184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4080</v>
      </c>
      <c r="L690" s="67"/>
      <c r="M690" s="63" t="s">
        <v>3184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186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4061</v>
      </c>
      <c r="D691" s="59" t="s">
        <v>3185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4080</v>
      </c>
      <c r="L691" s="67"/>
      <c r="M691" s="63" t="s">
        <v>3185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186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4061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4080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186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4061</v>
      </c>
      <c r="D693" s="59" t="s">
        <v>3186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4080</v>
      </c>
      <c r="L693" s="67"/>
      <c r="M693" s="63" t="s">
        <v>3186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186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4061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4080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186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4061</v>
      </c>
      <c r="D695" s="59" t="s">
        <v>3187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4080</v>
      </c>
      <c r="L695" s="67"/>
      <c r="M695" s="63" t="s">
        <v>3187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186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4061</v>
      </c>
      <c r="D696" s="59" t="s">
        <v>3188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4080</v>
      </c>
      <c r="L696" s="67"/>
      <c r="M696" s="63" t="s">
        <v>3188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186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4061</v>
      </c>
      <c r="D697" s="59" t="s">
        <v>3189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4080</v>
      </c>
      <c r="L697" s="67"/>
      <c r="M697" s="63" t="s">
        <v>3189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186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4061</v>
      </c>
      <c r="D698" s="59" t="s">
        <v>3190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4080</v>
      </c>
      <c r="L698" s="67"/>
      <c r="M698" s="63" t="s">
        <v>3190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186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4061</v>
      </c>
      <c r="D699" s="59" t="s">
        <v>3191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4080</v>
      </c>
      <c r="L699" s="67"/>
      <c r="M699" s="63" t="s">
        <v>3191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186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4061</v>
      </c>
      <c r="D700" s="59" t="s">
        <v>3192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4080</v>
      </c>
      <c r="L700" s="67"/>
      <c r="M700" s="63" t="s">
        <v>3192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186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4061</v>
      </c>
      <c r="D701" s="59" t="s">
        <v>3193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4080</v>
      </c>
      <c r="L701" s="67"/>
      <c r="M701" s="63" t="s">
        <v>3193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186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4061</v>
      </c>
      <c r="D702" s="59" t="s">
        <v>3194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4080</v>
      </c>
      <c r="L702" s="67"/>
      <c r="M702" s="63" t="s">
        <v>3194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186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4061</v>
      </c>
      <c r="D703" s="59" t="s">
        <v>3195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4080</v>
      </c>
      <c r="L703" s="67"/>
      <c r="M703" s="63" t="s">
        <v>3195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186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4061</v>
      </c>
      <c r="D704" s="59" t="s">
        <v>3196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4080</v>
      </c>
      <c r="L704" s="67"/>
      <c r="M704" s="63" t="s">
        <v>3196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186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4061</v>
      </c>
      <c r="D705" s="59" t="s">
        <v>3197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4080</v>
      </c>
      <c r="L705" s="67"/>
      <c r="M705" s="63" t="s">
        <v>3197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186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4060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4080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186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4060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4080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186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4060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4080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186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4060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4080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186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4060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4080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186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4060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4080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186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4061</v>
      </c>
      <c r="D712" s="59" t="s">
        <v>3198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2695</v>
      </c>
      <c r="J712" s="65" t="s">
        <v>1550</v>
      </c>
      <c r="K712" s="66" t="s">
        <v>4080</v>
      </c>
      <c r="L712" s="67"/>
      <c r="M712" s="63" t="s">
        <v>3198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186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4061</v>
      </c>
      <c r="D713" s="59" t="s">
        <v>3199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2695</v>
      </c>
      <c r="J713" s="65" t="s">
        <v>1550</v>
      </c>
      <c r="K713" s="66" t="s">
        <v>4080</v>
      </c>
      <c r="L713" s="67"/>
      <c r="M713" s="63" t="s">
        <v>3199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186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4061</v>
      </c>
      <c r="D714" s="59" t="s">
        <v>3200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2695</v>
      </c>
      <c r="J714" s="65" t="s">
        <v>1550</v>
      </c>
      <c r="K714" s="66" t="s">
        <v>4080</v>
      </c>
      <c r="L714" s="67"/>
      <c r="M714" s="63" t="s">
        <v>3200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186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4061</v>
      </c>
      <c r="D715" s="59" t="s">
        <v>3201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2695</v>
      </c>
      <c r="J715" s="65" t="s">
        <v>1550</v>
      </c>
      <c r="K715" s="66" t="s">
        <v>4080</v>
      </c>
      <c r="L715" s="67"/>
      <c r="M715" s="63" t="s">
        <v>3201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186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4061</v>
      </c>
      <c r="D716" s="59" t="s">
        <v>3202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2695</v>
      </c>
      <c r="J716" s="65" t="s">
        <v>1550</v>
      </c>
      <c r="K716" s="66" t="s">
        <v>4080</v>
      </c>
      <c r="L716" s="67"/>
      <c r="M716" s="63" t="s">
        <v>3202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186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4061</v>
      </c>
      <c r="D717" s="59" t="s">
        <v>3203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2695</v>
      </c>
      <c r="J717" s="65" t="s">
        <v>1550</v>
      </c>
      <c r="K717" s="66" t="s">
        <v>4080</v>
      </c>
      <c r="L717" s="67"/>
      <c r="M717" s="63" t="s">
        <v>3203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186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4061</v>
      </c>
      <c r="D718" s="59" t="s">
        <v>3204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2695</v>
      </c>
      <c r="J718" s="65" t="s">
        <v>1550</v>
      </c>
      <c r="K718" s="66" t="s">
        <v>4080</v>
      </c>
      <c r="L718" s="67"/>
      <c r="M718" s="63" t="s">
        <v>3204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186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4061</v>
      </c>
      <c r="D719" s="59" t="s">
        <v>3205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2695</v>
      </c>
      <c r="J719" s="65" t="s">
        <v>1550</v>
      </c>
      <c r="K719" s="66" t="s">
        <v>4080</v>
      </c>
      <c r="L719" s="67"/>
      <c r="M719" s="63" t="s">
        <v>3205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186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4061</v>
      </c>
      <c r="D720" s="59" t="s">
        <v>3206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2695</v>
      </c>
      <c r="J720" s="65" t="s">
        <v>1550</v>
      </c>
      <c r="K720" s="66" t="s">
        <v>4080</v>
      </c>
      <c r="L720" s="67"/>
      <c r="M720" s="63" t="s">
        <v>3206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186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4061</v>
      </c>
      <c r="D721" s="59" t="s">
        <v>3207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2695</v>
      </c>
      <c r="J721" s="65" t="s">
        <v>1550</v>
      </c>
      <c r="K721" s="66" t="s">
        <v>4080</v>
      </c>
      <c r="L721" s="67"/>
      <c r="M721" s="63" t="s">
        <v>3207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186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4061</v>
      </c>
      <c r="D722" s="59" t="s">
        <v>3208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2695</v>
      </c>
      <c r="J722" s="65" t="s">
        <v>1550</v>
      </c>
      <c r="K722" s="66" t="s">
        <v>4080</v>
      </c>
      <c r="L722" s="67"/>
      <c r="M722" s="63" t="s">
        <v>3208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186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4061</v>
      </c>
      <c r="D723" s="59" t="s">
        <v>3209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2695</v>
      </c>
      <c r="J723" s="65" t="s">
        <v>1550</v>
      </c>
      <c r="K723" s="66" t="s">
        <v>4080</v>
      </c>
      <c r="L723" s="67"/>
      <c r="M723" s="63" t="s">
        <v>3209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186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4061</v>
      </c>
      <c r="D724" s="59" t="s">
        <v>3210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2695</v>
      </c>
      <c r="J724" s="65" t="s">
        <v>1550</v>
      </c>
      <c r="K724" s="66" t="s">
        <v>4080</v>
      </c>
      <c r="L724" s="67"/>
      <c r="M724" s="63" t="s">
        <v>3210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186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4061</v>
      </c>
      <c r="D725" s="59" t="s">
        <v>3211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2695</v>
      </c>
      <c r="J725" s="65" t="s">
        <v>1550</v>
      </c>
      <c r="K725" s="66" t="s">
        <v>4080</v>
      </c>
      <c r="L725" s="67"/>
      <c r="M725" s="63" t="s">
        <v>3211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186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4061</v>
      </c>
      <c r="D726" s="59" t="s">
        <v>3212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2695</v>
      </c>
      <c r="J726" s="65" t="s">
        <v>1550</v>
      </c>
      <c r="K726" s="66" t="s">
        <v>4080</v>
      </c>
      <c r="L726" s="67"/>
      <c r="M726" s="63" t="s">
        <v>3212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186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4061</v>
      </c>
      <c r="D727" s="59" t="s">
        <v>3213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2695</v>
      </c>
      <c r="J727" s="65" t="s">
        <v>1550</v>
      </c>
      <c r="K727" s="66" t="s">
        <v>4080</v>
      </c>
      <c r="L727" s="67"/>
      <c r="M727" s="63" t="s">
        <v>3213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186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4061</v>
      </c>
      <c r="D728" s="59" t="s">
        <v>3214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2695</v>
      </c>
      <c r="J728" s="65" t="s">
        <v>1550</v>
      </c>
      <c r="K728" s="66" t="s">
        <v>4080</v>
      </c>
      <c r="L728" s="67"/>
      <c r="M728" s="63" t="s">
        <v>3214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186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4061</v>
      </c>
      <c r="D729" s="59" t="s">
        <v>3215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2695</v>
      </c>
      <c r="J729" s="65" t="s">
        <v>1550</v>
      </c>
      <c r="K729" s="66" t="s">
        <v>4080</v>
      </c>
      <c r="L729" s="67"/>
      <c r="M729" s="63" t="s">
        <v>3215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186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4061</v>
      </c>
      <c r="D730" s="59" t="s">
        <v>3216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2695</v>
      </c>
      <c r="J730" s="65" t="s">
        <v>1550</v>
      </c>
      <c r="K730" s="66" t="s">
        <v>4080</v>
      </c>
      <c r="L730" s="67"/>
      <c r="M730" s="63" t="s">
        <v>3216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186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4061</v>
      </c>
      <c r="D731" s="59" t="s">
        <v>3217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2695</v>
      </c>
      <c r="J731" s="65" t="s">
        <v>1550</v>
      </c>
      <c r="K731" s="66" t="s">
        <v>4080</v>
      </c>
      <c r="L731" s="64"/>
      <c r="M731" s="63" t="s">
        <v>3217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186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4061</v>
      </c>
      <c r="D732" s="59" t="s">
        <v>3218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2695</v>
      </c>
      <c r="J732" s="65" t="s">
        <v>1550</v>
      </c>
      <c r="K732" s="66" t="s">
        <v>4080</v>
      </c>
      <c r="L732" s="72"/>
      <c r="M732" s="63" t="s">
        <v>3218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186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4061</v>
      </c>
      <c r="D733" s="59" t="s">
        <v>3219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2695</v>
      </c>
      <c r="J733" s="65" t="s">
        <v>1550</v>
      </c>
      <c r="K733" s="66" t="s">
        <v>4080</v>
      </c>
      <c r="L733" s="67"/>
      <c r="M733" s="63" t="s">
        <v>3219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186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4061</v>
      </c>
      <c r="D734" s="59" t="s">
        <v>3220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2695</v>
      </c>
      <c r="J734" s="65" t="s">
        <v>1550</v>
      </c>
      <c r="K734" s="66" t="s">
        <v>4080</v>
      </c>
      <c r="L734" s="67"/>
      <c r="M734" s="63" t="s">
        <v>3220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186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4060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4080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186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4061</v>
      </c>
      <c r="D736" s="59" t="s">
        <v>3221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2695</v>
      </c>
      <c r="J736" s="65" t="s">
        <v>1550</v>
      </c>
      <c r="K736" s="66" t="s">
        <v>4080</v>
      </c>
      <c r="L736" s="67"/>
      <c r="M736" s="63" t="s">
        <v>3221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186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4061</v>
      </c>
      <c r="D737" s="59" t="s">
        <v>3222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2695</v>
      </c>
      <c r="J737" s="65" t="s">
        <v>1550</v>
      </c>
      <c r="K737" s="66" t="s">
        <v>4080</v>
      </c>
      <c r="L737" s="67"/>
      <c r="M737" s="63" t="s">
        <v>3222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186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4061</v>
      </c>
      <c r="D738" s="59" t="s">
        <v>3223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2695</v>
      </c>
      <c r="J738" s="65" t="s">
        <v>1550</v>
      </c>
      <c r="K738" s="66" t="s">
        <v>4080</v>
      </c>
      <c r="L738" s="67"/>
      <c r="M738" s="63" t="s">
        <v>3223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186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4061</v>
      </c>
      <c r="D739" s="59" t="s">
        <v>3224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2695</v>
      </c>
      <c r="J739" s="65" t="s">
        <v>1550</v>
      </c>
      <c r="K739" s="66" t="s">
        <v>4080</v>
      </c>
      <c r="L739" s="64"/>
      <c r="M739" s="63" t="s">
        <v>3224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186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4061</v>
      </c>
      <c r="D740" s="59" t="s">
        <v>3225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2695</v>
      </c>
      <c r="J740" s="65" t="s">
        <v>1550</v>
      </c>
      <c r="K740" s="66" t="s">
        <v>4080</v>
      </c>
      <c r="L740" s="67"/>
      <c r="M740" s="63" t="s">
        <v>3225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186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4061</v>
      </c>
      <c r="D741" s="59" t="s">
        <v>3226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2695</v>
      </c>
      <c r="J741" s="65" t="s">
        <v>1550</v>
      </c>
      <c r="K741" s="66" t="s">
        <v>4080</v>
      </c>
      <c r="L741" s="67"/>
      <c r="M741" s="63" t="s">
        <v>3226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186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4061</v>
      </c>
      <c r="D742" s="59" t="s">
        <v>3227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2695</v>
      </c>
      <c r="J742" s="65" t="s">
        <v>1550</v>
      </c>
      <c r="K742" s="66" t="s">
        <v>4080</v>
      </c>
      <c r="L742" s="67"/>
      <c r="M742" s="63" t="s">
        <v>3227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186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4061</v>
      </c>
      <c r="D743" s="59" t="s">
        <v>3228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2695</v>
      </c>
      <c r="J743" s="65" t="s">
        <v>1550</v>
      </c>
      <c r="K743" s="66" t="s">
        <v>4080</v>
      </c>
      <c r="L743" s="67"/>
      <c r="M743" s="63" t="s">
        <v>3228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186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4061</v>
      </c>
      <c r="D744" s="59" t="s">
        <v>3229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4080</v>
      </c>
      <c r="L744" s="67"/>
      <c r="M744" s="63" t="s">
        <v>3229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186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4061</v>
      </c>
      <c r="D745" s="59" t="s">
        <v>3230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2695</v>
      </c>
      <c r="J745" s="65" t="s">
        <v>1550</v>
      </c>
      <c r="K745" s="66" t="s">
        <v>4080</v>
      </c>
      <c r="L745" s="67"/>
      <c r="M745" s="63" t="s">
        <v>3230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186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4061</v>
      </c>
      <c r="D746" s="59" t="s">
        <v>3231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2695</v>
      </c>
      <c r="J746" s="65" t="s">
        <v>1550</v>
      </c>
      <c r="K746" s="66" t="s">
        <v>4080</v>
      </c>
      <c r="L746" s="64"/>
      <c r="M746" s="63" t="s">
        <v>3231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186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4061</v>
      </c>
      <c r="D747" s="59" t="s">
        <v>3232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2695</v>
      </c>
      <c r="J747" s="65" t="s">
        <v>1550</v>
      </c>
      <c r="K747" s="66" t="s">
        <v>4080</v>
      </c>
      <c r="L747" s="67"/>
      <c r="M747" s="63" t="s">
        <v>3232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186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4061</v>
      </c>
      <c r="D748" s="59" t="s">
        <v>3233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2695</v>
      </c>
      <c r="J748" s="65" t="s">
        <v>1550</v>
      </c>
      <c r="K748" s="66" t="s">
        <v>4080</v>
      </c>
      <c r="L748" s="67"/>
      <c r="M748" s="63" t="s">
        <v>3233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186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4061</v>
      </c>
      <c r="D749" s="59" t="s">
        <v>3234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2695</v>
      </c>
      <c r="J749" s="65" t="s">
        <v>1550</v>
      </c>
      <c r="K749" s="66" t="s">
        <v>4080</v>
      </c>
      <c r="L749" s="67"/>
      <c r="M749" s="63" t="s">
        <v>3234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186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4061</v>
      </c>
      <c r="D750" s="59" t="s">
        <v>3235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2695</v>
      </c>
      <c r="J750" s="65" t="s">
        <v>1550</v>
      </c>
      <c r="K750" s="66" t="s">
        <v>4080</v>
      </c>
      <c r="L750" s="67"/>
      <c r="M750" s="63" t="s">
        <v>3235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186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4061</v>
      </c>
      <c r="D751" s="59" t="s">
        <v>3236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2695</v>
      </c>
      <c r="J751" s="65" t="s">
        <v>1550</v>
      </c>
      <c r="K751" s="66" t="s">
        <v>4080</v>
      </c>
      <c r="L751" s="67"/>
      <c r="M751" s="63" t="s">
        <v>3236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186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4061</v>
      </c>
      <c r="D752" s="59" t="s">
        <v>3237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2695</v>
      </c>
      <c r="J752" s="65" t="s">
        <v>1550</v>
      </c>
      <c r="K752" s="66" t="s">
        <v>4080</v>
      </c>
      <c r="L752" s="67"/>
      <c r="M752" s="63" t="s">
        <v>3237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186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4061</v>
      </c>
      <c r="D753" s="59" t="s">
        <v>3238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2695</v>
      </c>
      <c r="J753" s="65" t="s">
        <v>1550</v>
      </c>
      <c r="K753" s="66" t="s">
        <v>4080</v>
      </c>
      <c r="L753" s="67"/>
      <c r="M753" s="63" t="s">
        <v>3238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186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4061</v>
      </c>
      <c r="D754" s="59" t="s">
        <v>3239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2695</v>
      </c>
      <c r="J754" s="65" t="s">
        <v>1550</v>
      </c>
      <c r="K754" s="66" t="s">
        <v>4080</v>
      </c>
      <c r="L754" s="67"/>
      <c r="M754" s="63" t="s">
        <v>3239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186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4061</v>
      </c>
      <c r="D755" s="59" t="s">
        <v>3240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2695</v>
      </c>
      <c r="J755" s="65" t="s">
        <v>1550</v>
      </c>
      <c r="K755" s="66" t="s">
        <v>4080</v>
      </c>
      <c r="L755" s="67"/>
      <c r="M755" s="63" t="s">
        <v>3240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186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4061</v>
      </c>
      <c r="D756" s="59" t="s">
        <v>3241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2695</v>
      </c>
      <c r="J756" s="65" t="s">
        <v>1550</v>
      </c>
      <c r="K756" s="66" t="s">
        <v>4080</v>
      </c>
      <c r="L756" s="67"/>
      <c r="M756" s="63" t="s">
        <v>3241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186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4061</v>
      </c>
      <c r="D757" s="59" t="s">
        <v>3242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2695</v>
      </c>
      <c r="J757" s="65" t="s">
        <v>1550</v>
      </c>
      <c r="K757" s="66" t="s">
        <v>4080</v>
      </c>
      <c r="L757" s="67"/>
      <c r="M757" s="63" t="s">
        <v>3242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186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4061</v>
      </c>
      <c r="D758" s="59" t="s">
        <v>3243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2695</v>
      </c>
      <c r="J758" s="65" t="s">
        <v>1550</v>
      </c>
      <c r="K758" s="66" t="s">
        <v>4080</v>
      </c>
      <c r="L758" s="67"/>
      <c r="M758" s="63" t="s">
        <v>3243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186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4061</v>
      </c>
      <c r="D759" s="59" t="s">
        <v>3244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2695</v>
      </c>
      <c r="J759" s="65" t="s">
        <v>1550</v>
      </c>
      <c r="K759" s="66" t="s">
        <v>4080</v>
      </c>
      <c r="L759" s="67"/>
      <c r="M759" s="63" t="s">
        <v>3244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186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4060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4080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186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4060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4080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186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4061</v>
      </c>
      <c r="D762" s="59" t="s">
        <v>3245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2695</v>
      </c>
      <c r="J762" s="65" t="s">
        <v>1550</v>
      </c>
      <c r="K762" s="66" t="s">
        <v>4080</v>
      </c>
      <c r="L762" s="67"/>
      <c r="M762" s="63" t="s">
        <v>3245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186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4061</v>
      </c>
      <c r="D763" s="59" t="s">
        <v>3246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2695</v>
      </c>
      <c r="J763" s="65" t="s">
        <v>1550</v>
      </c>
      <c r="K763" s="66" t="s">
        <v>4080</v>
      </c>
      <c r="L763" s="67"/>
      <c r="M763" s="63" t="s">
        <v>3246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186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4061</v>
      </c>
      <c r="D764" s="59" t="s">
        <v>3247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2695</v>
      </c>
      <c r="J764" s="65" t="s">
        <v>1550</v>
      </c>
      <c r="K764" s="66" t="s">
        <v>4080</v>
      </c>
      <c r="L764" s="67"/>
      <c r="M764" s="63" t="s">
        <v>3247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186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4061</v>
      </c>
      <c r="D765" s="59" t="s">
        <v>3248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2695</v>
      </c>
      <c r="J765" s="65" t="s">
        <v>1550</v>
      </c>
      <c r="K765" s="66" t="s">
        <v>4080</v>
      </c>
      <c r="L765" s="67"/>
      <c r="M765" s="63" t="s">
        <v>3248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186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4061</v>
      </c>
      <c r="D766" s="59" t="s">
        <v>3249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2695</v>
      </c>
      <c r="J766" s="65" t="s">
        <v>1550</v>
      </c>
      <c r="K766" s="66" t="s">
        <v>4080</v>
      </c>
      <c r="L766" s="67"/>
      <c r="M766" s="63" t="s">
        <v>3249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186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4061</v>
      </c>
      <c r="D767" s="59" t="s">
        <v>3250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2695</v>
      </c>
      <c r="J767" s="65" t="s">
        <v>1550</v>
      </c>
      <c r="K767" s="66" t="s">
        <v>4080</v>
      </c>
      <c r="L767" s="67"/>
      <c r="M767" s="63" t="s">
        <v>3250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186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4061</v>
      </c>
      <c r="D768" s="59" t="s">
        <v>3251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2695</v>
      </c>
      <c r="J768" s="65" t="s">
        <v>1550</v>
      </c>
      <c r="K768" s="66" t="s">
        <v>4080</v>
      </c>
      <c r="L768" s="64"/>
      <c r="M768" s="63" t="s">
        <v>3251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186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4061</v>
      </c>
      <c r="D769" s="59" t="s">
        <v>3252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2695</v>
      </c>
      <c r="J769" s="65" t="s">
        <v>1550</v>
      </c>
      <c r="K769" s="66" t="s">
        <v>4080</v>
      </c>
      <c r="L769" s="67"/>
      <c r="M769" s="63" t="s">
        <v>3252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186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4061</v>
      </c>
      <c r="D770" s="59" t="s">
        <v>3253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2695</v>
      </c>
      <c r="J770" s="65" t="s">
        <v>1550</v>
      </c>
      <c r="K770" s="66" t="s">
        <v>4080</v>
      </c>
      <c r="L770" s="67"/>
      <c r="M770" s="63" t="s">
        <v>3253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186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4061</v>
      </c>
      <c r="D771" s="59" t="s">
        <v>3254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2695</v>
      </c>
      <c r="J771" s="65" t="s">
        <v>1550</v>
      </c>
      <c r="K771" s="66" t="s">
        <v>4080</v>
      </c>
      <c r="L771" s="67"/>
      <c r="M771" s="63" t="s">
        <v>3254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186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4061</v>
      </c>
      <c r="D772" s="59" t="s">
        <v>3255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2695</v>
      </c>
      <c r="J772" s="65" t="s">
        <v>1550</v>
      </c>
      <c r="K772" s="66" t="s">
        <v>4080</v>
      </c>
      <c r="L772" s="67"/>
      <c r="M772" s="63" t="s">
        <v>3255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186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4061</v>
      </c>
      <c r="D773" s="59" t="s">
        <v>3256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2695</v>
      </c>
      <c r="J773" s="65" t="s">
        <v>1550</v>
      </c>
      <c r="K773" s="66" t="s">
        <v>4080</v>
      </c>
      <c r="L773" s="67"/>
      <c r="M773" s="63" t="s">
        <v>3256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186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4061</v>
      </c>
      <c r="D774" s="59" t="s">
        <v>3257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2695</v>
      </c>
      <c r="J774" s="65" t="s">
        <v>1550</v>
      </c>
      <c r="K774" s="66" t="s">
        <v>4080</v>
      </c>
      <c r="L774" s="64"/>
      <c r="M774" s="63" t="s">
        <v>3257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186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4061</v>
      </c>
      <c r="D775" s="59" t="s">
        <v>3258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2695</v>
      </c>
      <c r="J775" s="65" t="s">
        <v>1550</v>
      </c>
      <c r="K775" s="66" t="s">
        <v>4080</v>
      </c>
      <c r="L775" s="64"/>
      <c r="M775" s="63" t="s">
        <v>3258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186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4061</v>
      </c>
      <c r="D776" s="59" t="s">
        <v>3259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2695</v>
      </c>
      <c r="J776" s="65" t="s">
        <v>1550</v>
      </c>
      <c r="K776" s="66" t="s">
        <v>4080</v>
      </c>
      <c r="L776" s="67"/>
      <c r="M776" s="63" t="s">
        <v>3259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186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4060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4080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186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4060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4080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186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4060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4080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186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4061</v>
      </c>
      <c r="D780" s="59" t="s">
        <v>3260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2695</v>
      </c>
      <c r="J780" s="65" t="s">
        <v>1550</v>
      </c>
      <c r="K780" s="66" t="s">
        <v>4080</v>
      </c>
      <c r="L780" s="67"/>
      <c r="M780" s="63" t="s">
        <v>3260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186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4061</v>
      </c>
      <c r="D781" s="59" t="s">
        <v>3261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2695</v>
      </c>
      <c r="J781" s="65" t="s">
        <v>1550</v>
      </c>
      <c r="K781" s="66" t="s">
        <v>4080</v>
      </c>
      <c r="L781" s="67"/>
      <c r="M781" s="63" t="s">
        <v>3261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186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4061</v>
      </c>
      <c r="D782" s="59" t="s">
        <v>3262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2695</v>
      </c>
      <c r="J782" s="65" t="s">
        <v>1550</v>
      </c>
      <c r="K782" s="66" t="s">
        <v>4080</v>
      </c>
      <c r="L782" s="67"/>
      <c r="M782" s="63" t="s">
        <v>3262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186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4061</v>
      </c>
      <c r="D783" s="59" t="s">
        <v>3263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2695</v>
      </c>
      <c r="J783" s="65" t="s">
        <v>1550</v>
      </c>
      <c r="K783" s="66" t="s">
        <v>4080</v>
      </c>
      <c r="L783" s="67"/>
      <c r="M783" s="63" t="s">
        <v>3263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186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4061</v>
      </c>
      <c r="D784" s="59" t="s">
        <v>3264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2695</v>
      </c>
      <c r="J784" s="65" t="s">
        <v>1550</v>
      </c>
      <c r="K784" s="66" t="s">
        <v>4080</v>
      </c>
      <c r="L784" s="67"/>
      <c r="M784" s="63" t="s">
        <v>3264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186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4061</v>
      </c>
      <c r="D785" s="59" t="s">
        <v>3265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2695</v>
      </c>
      <c r="J785" s="65" t="s">
        <v>1550</v>
      </c>
      <c r="K785" s="66" t="s">
        <v>4080</v>
      </c>
      <c r="L785" s="67"/>
      <c r="M785" s="63" t="s">
        <v>3265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186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4060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4080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186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4060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4080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186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4060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4080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186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4060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4080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186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4060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4080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186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4060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4080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186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4061</v>
      </c>
      <c r="D792" s="59" t="s">
        <v>3266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2696</v>
      </c>
      <c r="J792" s="65" t="s">
        <v>1550</v>
      </c>
      <c r="K792" s="66" t="s">
        <v>4080</v>
      </c>
      <c r="L792" s="67"/>
      <c r="M792" s="63" t="s">
        <v>3266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186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4061</v>
      </c>
      <c r="D793" s="59" t="s">
        <v>3267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2696</v>
      </c>
      <c r="J793" s="65" t="s">
        <v>1550</v>
      </c>
      <c r="K793" s="66" t="s">
        <v>4080</v>
      </c>
      <c r="L793" s="67"/>
      <c r="M793" s="63" t="s">
        <v>3267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186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4061</v>
      </c>
      <c r="D794" s="59" t="s">
        <v>3268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2696</v>
      </c>
      <c r="J794" s="65" t="s">
        <v>1550</v>
      </c>
      <c r="K794" s="66" t="s">
        <v>4080</v>
      </c>
      <c r="L794" s="67"/>
      <c r="M794" s="63" t="s">
        <v>3268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186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4061</v>
      </c>
      <c r="D795" s="59" t="s">
        <v>3269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2696</v>
      </c>
      <c r="J795" s="65" t="s">
        <v>1550</v>
      </c>
      <c r="K795" s="66" t="s">
        <v>4080</v>
      </c>
      <c r="L795" s="67"/>
      <c r="M795" s="63" t="s">
        <v>3269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186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4061</v>
      </c>
      <c r="D796" s="59" t="s">
        <v>3270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2696</v>
      </c>
      <c r="J796" s="65" t="s">
        <v>1550</v>
      </c>
      <c r="K796" s="66" t="s">
        <v>4080</v>
      </c>
      <c r="L796" s="67"/>
      <c r="M796" s="63" t="s">
        <v>3270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186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4061</v>
      </c>
      <c r="D797" s="59" t="s">
        <v>3271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2696</v>
      </c>
      <c r="J797" s="65" t="s">
        <v>1550</v>
      </c>
      <c r="K797" s="66" t="s">
        <v>4080</v>
      </c>
      <c r="L797" s="67"/>
      <c r="M797" s="63" t="s">
        <v>3271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186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4061</v>
      </c>
      <c r="D798" s="59" t="s">
        <v>3272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2696</v>
      </c>
      <c r="J798" s="65" t="s">
        <v>1550</v>
      </c>
      <c r="K798" s="66" t="s">
        <v>4080</v>
      </c>
      <c r="L798" s="67"/>
      <c r="M798" s="63" t="s">
        <v>3272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186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4061</v>
      </c>
      <c r="D799" s="59" t="s">
        <v>3273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2696</v>
      </c>
      <c r="J799" s="65" t="s">
        <v>1550</v>
      </c>
      <c r="K799" s="66" t="s">
        <v>4080</v>
      </c>
      <c r="L799" s="67"/>
      <c r="M799" s="63" t="s">
        <v>3273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186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4061</v>
      </c>
      <c r="D800" s="59" t="s">
        <v>3274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2696</v>
      </c>
      <c r="J800" s="65" t="s">
        <v>1550</v>
      </c>
      <c r="K800" s="66" t="s">
        <v>4080</v>
      </c>
      <c r="L800" s="67"/>
      <c r="M800" s="63" t="s">
        <v>3274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186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4061</v>
      </c>
      <c r="D801" s="59" t="s">
        <v>3275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2696</v>
      </c>
      <c r="J801" s="65" t="s">
        <v>1550</v>
      </c>
      <c r="K801" s="66" t="s">
        <v>4080</v>
      </c>
      <c r="L801" s="67"/>
      <c r="M801" s="63" t="s">
        <v>3275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186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4061</v>
      </c>
      <c r="D802" s="59" t="s">
        <v>3276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2696</v>
      </c>
      <c r="J802" s="65" t="s">
        <v>1550</v>
      </c>
      <c r="K802" s="66" t="s">
        <v>4080</v>
      </c>
      <c r="L802" s="67"/>
      <c r="M802" s="63" t="s">
        <v>3276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186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4061</v>
      </c>
      <c r="D803" s="59" t="s">
        <v>3277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2696</v>
      </c>
      <c r="J803" s="65" t="s">
        <v>1550</v>
      </c>
      <c r="K803" s="66" t="s">
        <v>4080</v>
      </c>
      <c r="L803" s="67"/>
      <c r="M803" s="63" t="s">
        <v>3277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186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4061</v>
      </c>
      <c r="D804" s="59" t="s">
        <v>3278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2696</v>
      </c>
      <c r="J804" s="65" t="s">
        <v>1550</v>
      </c>
      <c r="K804" s="66" t="s">
        <v>4080</v>
      </c>
      <c r="L804" s="67"/>
      <c r="M804" s="63" t="s">
        <v>3278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186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4061</v>
      </c>
      <c r="D805" s="59" t="s">
        <v>3279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2696</v>
      </c>
      <c r="J805" s="65" t="s">
        <v>1550</v>
      </c>
      <c r="K805" s="66" t="s">
        <v>4080</v>
      </c>
      <c r="L805" s="67"/>
      <c r="M805" s="63" t="s">
        <v>3279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186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4061</v>
      </c>
      <c r="D806" s="59" t="s">
        <v>3280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2696</v>
      </c>
      <c r="J806" s="65" t="s">
        <v>1550</v>
      </c>
      <c r="K806" s="66" t="s">
        <v>4080</v>
      </c>
      <c r="L806" s="67"/>
      <c r="M806" s="63" t="s">
        <v>3280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186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4061</v>
      </c>
      <c r="D807" s="59" t="s">
        <v>3281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2696</v>
      </c>
      <c r="J807" s="65" t="s">
        <v>1550</v>
      </c>
      <c r="K807" s="66" t="s">
        <v>4080</v>
      </c>
      <c r="L807" s="67"/>
      <c r="M807" s="63" t="s">
        <v>3281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186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4061</v>
      </c>
      <c r="D808" s="59" t="s">
        <v>3282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2696</v>
      </c>
      <c r="J808" s="65" t="s">
        <v>1550</v>
      </c>
      <c r="K808" s="66" t="s">
        <v>4080</v>
      </c>
      <c r="L808" s="67"/>
      <c r="M808" s="63" t="s">
        <v>3282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186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4061</v>
      </c>
      <c r="D809" s="59" t="s">
        <v>3283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2696</v>
      </c>
      <c r="J809" s="65" t="s">
        <v>1550</v>
      </c>
      <c r="K809" s="66" t="s">
        <v>4080</v>
      </c>
      <c r="L809" s="67"/>
      <c r="M809" s="63" t="s">
        <v>3283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186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4061</v>
      </c>
      <c r="D810" s="59" t="s">
        <v>3284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2696</v>
      </c>
      <c r="J810" s="65" t="s">
        <v>1550</v>
      </c>
      <c r="K810" s="66" t="s">
        <v>4080</v>
      </c>
      <c r="L810" s="67"/>
      <c r="M810" s="63" t="s">
        <v>3284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186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4061</v>
      </c>
      <c r="D811" s="59" t="s">
        <v>3285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2696</v>
      </c>
      <c r="J811" s="65" t="s">
        <v>1550</v>
      </c>
      <c r="K811" s="66" t="s">
        <v>4080</v>
      </c>
      <c r="L811" s="67"/>
      <c r="M811" s="63" t="s">
        <v>3285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186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4061</v>
      </c>
      <c r="D812" s="59" t="s">
        <v>3286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2696</v>
      </c>
      <c r="J812" s="65" t="s">
        <v>1550</v>
      </c>
      <c r="K812" s="66" t="s">
        <v>4080</v>
      </c>
      <c r="L812" s="67"/>
      <c r="M812" s="63" t="s">
        <v>3286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186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4061</v>
      </c>
      <c r="D813" s="59" t="s">
        <v>3287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2696</v>
      </c>
      <c r="J813" s="65" t="s">
        <v>1550</v>
      </c>
      <c r="K813" s="66" t="s">
        <v>4080</v>
      </c>
      <c r="L813" s="67"/>
      <c r="M813" s="63" t="s">
        <v>3287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186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4061</v>
      </c>
      <c r="D814" s="59" t="s">
        <v>3288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2696</v>
      </c>
      <c r="J814" s="65" t="s">
        <v>1550</v>
      </c>
      <c r="K814" s="66" t="s">
        <v>4080</v>
      </c>
      <c r="L814" s="67"/>
      <c r="M814" s="63" t="s">
        <v>3288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186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4061</v>
      </c>
      <c r="D815" s="59" t="s">
        <v>3289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4080</v>
      </c>
      <c r="L815" s="67"/>
      <c r="M815" s="63" t="s">
        <v>3289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186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4061</v>
      </c>
      <c r="D816" s="59" t="s">
        <v>3290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2696</v>
      </c>
      <c r="J816" s="65" t="s">
        <v>1550</v>
      </c>
      <c r="K816" s="66" t="s">
        <v>4080</v>
      </c>
      <c r="L816" s="67"/>
      <c r="M816" s="63" t="s">
        <v>3290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186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4061</v>
      </c>
      <c r="D817" s="59" t="s">
        <v>3291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2696</v>
      </c>
      <c r="J817" s="65" t="s">
        <v>1550</v>
      </c>
      <c r="K817" s="66" t="s">
        <v>4080</v>
      </c>
      <c r="L817" s="67"/>
      <c r="M817" s="63" t="s">
        <v>3291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186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4061</v>
      </c>
      <c r="D818" s="59" t="s">
        <v>3292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2696</v>
      </c>
      <c r="J818" s="65" t="s">
        <v>1550</v>
      </c>
      <c r="K818" s="66" t="s">
        <v>4080</v>
      </c>
      <c r="L818" s="64"/>
      <c r="M818" s="63" t="s">
        <v>3292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186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4061</v>
      </c>
      <c r="D819" s="59" t="s">
        <v>3293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2696</v>
      </c>
      <c r="J819" s="65" t="s">
        <v>1550</v>
      </c>
      <c r="K819" s="66" t="s">
        <v>4080</v>
      </c>
      <c r="L819" s="67"/>
      <c r="M819" s="63" t="s">
        <v>3293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186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4061</v>
      </c>
      <c r="D820" s="59" t="s">
        <v>3294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2696</v>
      </c>
      <c r="J820" s="65" t="s">
        <v>1550</v>
      </c>
      <c r="K820" s="66" t="s">
        <v>4080</v>
      </c>
      <c r="L820" s="64"/>
      <c r="M820" s="63" t="s">
        <v>3294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186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4061</v>
      </c>
      <c r="D821" s="59" t="s">
        <v>3295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2696</v>
      </c>
      <c r="J821" s="65" t="s">
        <v>1550</v>
      </c>
      <c r="K821" s="66" t="s">
        <v>4080</v>
      </c>
      <c r="L821" s="67"/>
      <c r="M821" s="63" t="s">
        <v>3295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186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4061</v>
      </c>
      <c r="D822" s="59" t="s">
        <v>3296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2696</v>
      </c>
      <c r="J822" s="65" t="s">
        <v>1550</v>
      </c>
      <c r="K822" s="66" t="s">
        <v>4080</v>
      </c>
      <c r="L822" s="67"/>
      <c r="M822" s="63" t="s">
        <v>3296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186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4061</v>
      </c>
      <c r="D823" s="59" t="s">
        <v>3297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4080</v>
      </c>
      <c r="L823" s="67"/>
      <c r="M823" s="63" t="s">
        <v>3297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186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4061</v>
      </c>
      <c r="D824" s="59" t="s">
        <v>3298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2696</v>
      </c>
      <c r="J824" s="65" t="s">
        <v>1550</v>
      </c>
      <c r="K824" s="66" t="s">
        <v>4080</v>
      </c>
      <c r="L824" s="67"/>
      <c r="M824" s="63" t="s">
        <v>3298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186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4061</v>
      </c>
      <c r="D825" s="59" t="s">
        <v>3299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2696</v>
      </c>
      <c r="J825" s="65" t="s">
        <v>1550</v>
      </c>
      <c r="K825" s="66" t="s">
        <v>4080</v>
      </c>
      <c r="L825" s="67"/>
      <c r="M825" s="63" t="s">
        <v>3299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186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4061</v>
      </c>
      <c r="D826" s="59" t="s">
        <v>3300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2696</v>
      </c>
      <c r="J826" s="65" t="s">
        <v>1550</v>
      </c>
      <c r="K826" s="66" t="s">
        <v>4080</v>
      </c>
      <c r="L826" s="67"/>
      <c r="M826" s="63" t="s">
        <v>3300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186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4061</v>
      </c>
      <c r="D827" s="59" t="s">
        <v>3301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2696</v>
      </c>
      <c r="J827" s="65" t="s">
        <v>1550</v>
      </c>
      <c r="K827" s="66" t="s">
        <v>4080</v>
      </c>
      <c r="L827" s="67"/>
      <c r="M827" s="63" t="s">
        <v>3301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186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4061</v>
      </c>
      <c r="D828" s="59" t="s">
        <v>3302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2696</v>
      </c>
      <c r="J828" s="65" t="s">
        <v>1550</v>
      </c>
      <c r="K828" s="66" t="s">
        <v>4080</v>
      </c>
      <c r="L828" s="67"/>
      <c r="M828" s="63" t="s">
        <v>3302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186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4061</v>
      </c>
      <c r="D829" s="59" t="s">
        <v>3303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2696</v>
      </c>
      <c r="J829" s="65" t="s">
        <v>1550</v>
      </c>
      <c r="K829" s="66" t="s">
        <v>4080</v>
      </c>
      <c r="L829" s="67"/>
      <c r="M829" s="63" t="s">
        <v>3303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186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4061</v>
      </c>
      <c r="D830" s="59" t="s">
        <v>3304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2696</v>
      </c>
      <c r="J830" s="65" t="s">
        <v>1550</v>
      </c>
      <c r="K830" s="66" t="s">
        <v>4080</v>
      </c>
      <c r="L830" s="67"/>
      <c r="M830" s="63" t="s">
        <v>3304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186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4061</v>
      </c>
      <c r="D831" s="59" t="s">
        <v>3305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2696</v>
      </c>
      <c r="J831" s="65" t="s">
        <v>1550</v>
      </c>
      <c r="K831" s="66" t="s">
        <v>4080</v>
      </c>
      <c r="L831" s="67"/>
      <c r="M831" s="63" t="s">
        <v>3305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186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4061</v>
      </c>
      <c r="D832" s="59" t="s">
        <v>3306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2696</v>
      </c>
      <c r="J832" s="65" t="s">
        <v>1550</v>
      </c>
      <c r="K832" s="66" t="s">
        <v>4080</v>
      </c>
      <c r="L832" s="67"/>
      <c r="M832" s="63" t="s">
        <v>3306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186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4061</v>
      </c>
      <c r="D833" s="59" t="s">
        <v>3307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2696</v>
      </c>
      <c r="J833" s="65" t="s">
        <v>1550</v>
      </c>
      <c r="K833" s="66" t="s">
        <v>4080</v>
      </c>
      <c r="L833" s="67"/>
      <c r="M833" s="63" t="s">
        <v>3307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186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4061</v>
      </c>
      <c r="D834" s="59" t="s">
        <v>3308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2696</v>
      </c>
      <c r="J834" s="65" t="s">
        <v>1550</v>
      </c>
      <c r="K834" s="66" t="s">
        <v>4080</v>
      </c>
      <c r="L834" s="67"/>
      <c r="M834" s="63" t="s">
        <v>3308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186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4061</v>
      </c>
      <c r="D835" s="59" t="s">
        <v>3309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2696</v>
      </c>
      <c r="J835" s="65" t="s">
        <v>1550</v>
      </c>
      <c r="K835" s="66" t="s">
        <v>4080</v>
      </c>
      <c r="L835" s="67"/>
      <c r="M835" s="63" t="s">
        <v>3309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186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4061</v>
      </c>
      <c r="D836" s="59" t="s">
        <v>3310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2696</v>
      </c>
      <c r="J836" s="65" t="s">
        <v>1550</v>
      </c>
      <c r="K836" s="66" t="s">
        <v>4080</v>
      </c>
      <c r="L836" s="67"/>
      <c r="M836" s="63" t="s">
        <v>3310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186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4061</v>
      </c>
      <c r="D837" s="59" t="s">
        <v>3311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2696</v>
      </c>
      <c r="J837" s="65" t="s">
        <v>1550</v>
      </c>
      <c r="K837" s="66" t="s">
        <v>4080</v>
      </c>
      <c r="L837" s="67"/>
      <c r="M837" s="63" t="s">
        <v>3311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186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4061</v>
      </c>
      <c r="D838" s="59" t="s">
        <v>3312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2696</v>
      </c>
      <c r="J838" s="65" t="s">
        <v>1550</v>
      </c>
      <c r="K838" s="66" t="s">
        <v>4080</v>
      </c>
      <c r="L838" s="67"/>
      <c r="M838" s="63" t="s">
        <v>3312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186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4061</v>
      </c>
      <c r="D839" s="59" t="s">
        <v>3313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2696</v>
      </c>
      <c r="J839" s="65" t="s">
        <v>1550</v>
      </c>
      <c r="K839" s="66" t="s">
        <v>4080</v>
      </c>
      <c r="L839" s="67"/>
      <c r="M839" s="63" t="s">
        <v>3313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186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4061</v>
      </c>
      <c r="D840" s="59" t="s">
        <v>3314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2696</v>
      </c>
      <c r="J840" s="65" t="s">
        <v>1550</v>
      </c>
      <c r="K840" s="66" t="s">
        <v>4080</v>
      </c>
      <c r="L840" s="67"/>
      <c r="M840" s="63" t="s">
        <v>3314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186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4061</v>
      </c>
      <c r="D841" s="59" t="s">
        <v>3315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2696</v>
      </c>
      <c r="J841" s="65" t="s">
        <v>1550</v>
      </c>
      <c r="K841" s="66" t="s">
        <v>4080</v>
      </c>
      <c r="L841" s="67"/>
      <c r="M841" s="63" t="s">
        <v>3315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186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4061</v>
      </c>
      <c r="D842" s="59" t="s">
        <v>3316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2696</v>
      </c>
      <c r="J842" s="65" t="s">
        <v>1550</v>
      </c>
      <c r="K842" s="66" t="s">
        <v>4080</v>
      </c>
      <c r="L842" s="67"/>
      <c r="M842" s="63" t="s">
        <v>3316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186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4061</v>
      </c>
      <c r="D843" s="59" t="s">
        <v>3317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2696</v>
      </c>
      <c r="J843" s="65" t="s">
        <v>1550</v>
      </c>
      <c r="K843" s="66" t="s">
        <v>4080</v>
      </c>
      <c r="L843" s="67"/>
      <c r="M843" s="63" t="s">
        <v>3317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186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4061</v>
      </c>
      <c r="D844" s="59" t="s">
        <v>3318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2696</v>
      </c>
      <c r="J844" s="65" t="s">
        <v>1550</v>
      </c>
      <c r="K844" s="66" t="s">
        <v>4080</v>
      </c>
      <c r="L844" s="67"/>
      <c r="M844" s="63" t="s">
        <v>3318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186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4061</v>
      </c>
      <c r="D845" s="59" t="s">
        <v>3319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2696</v>
      </c>
      <c r="J845" s="65" t="s">
        <v>1550</v>
      </c>
      <c r="K845" s="66" t="s">
        <v>4080</v>
      </c>
      <c r="L845" s="67"/>
      <c r="M845" s="63" t="s">
        <v>3319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186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4061</v>
      </c>
      <c r="D846" s="59" t="s">
        <v>3320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2696</v>
      </c>
      <c r="J846" s="65" t="s">
        <v>1550</v>
      </c>
      <c r="K846" s="66" t="s">
        <v>4080</v>
      </c>
      <c r="L846" s="67"/>
      <c r="M846" s="63" t="s">
        <v>3320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186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4061</v>
      </c>
      <c r="D847" s="59" t="s">
        <v>3321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2696</v>
      </c>
      <c r="J847" s="65" t="s">
        <v>1550</v>
      </c>
      <c r="K847" s="66" t="s">
        <v>4080</v>
      </c>
      <c r="L847" s="67"/>
      <c r="M847" s="63" t="s">
        <v>3321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186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4061</v>
      </c>
      <c r="D848" s="59" t="s">
        <v>3322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2696</v>
      </c>
      <c r="J848" s="65" t="s">
        <v>1550</v>
      </c>
      <c r="K848" s="66" t="s">
        <v>4080</v>
      </c>
      <c r="L848" s="67"/>
      <c r="M848" s="63" t="s">
        <v>3322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186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4061</v>
      </c>
      <c r="D849" s="59" t="s">
        <v>3323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2696</v>
      </c>
      <c r="J849" s="65" t="s">
        <v>1550</v>
      </c>
      <c r="K849" s="66" t="s">
        <v>4080</v>
      </c>
      <c r="L849" s="67"/>
      <c r="M849" s="63" t="s">
        <v>3323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186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4061</v>
      </c>
      <c r="D850" s="59" t="s">
        <v>3324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2696</v>
      </c>
      <c r="J850" s="65" t="s">
        <v>1550</v>
      </c>
      <c r="K850" s="66" t="s">
        <v>4080</v>
      </c>
      <c r="L850" s="67"/>
      <c r="M850" s="63" t="s">
        <v>3324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186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4061</v>
      </c>
      <c r="D851" s="59" t="s">
        <v>3325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2696</v>
      </c>
      <c r="J851" s="65" t="s">
        <v>1550</v>
      </c>
      <c r="K851" s="66" t="s">
        <v>4080</v>
      </c>
      <c r="L851" s="67"/>
      <c r="M851" s="63" t="s">
        <v>3325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186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4061</v>
      </c>
      <c r="D852" s="59" t="s">
        <v>3326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2696</v>
      </c>
      <c r="J852" s="65" t="s">
        <v>1550</v>
      </c>
      <c r="K852" s="66" t="s">
        <v>4080</v>
      </c>
      <c r="L852" s="67"/>
      <c r="M852" s="63" t="s">
        <v>3326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186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4061</v>
      </c>
      <c r="D853" s="59" t="s">
        <v>3327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2696</v>
      </c>
      <c r="J853" s="65" t="s">
        <v>1550</v>
      </c>
      <c r="K853" s="66" t="s">
        <v>4080</v>
      </c>
      <c r="L853" s="67"/>
      <c r="M853" s="63" t="s">
        <v>3327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186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4061</v>
      </c>
      <c r="D854" s="59" t="s">
        <v>3328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2696</v>
      </c>
      <c r="J854" s="65" t="s">
        <v>1550</v>
      </c>
      <c r="K854" s="66" t="s">
        <v>4080</v>
      </c>
      <c r="L854" s="67"/>
      <c r="M854" s="63" t="s">
        <v>3328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186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4061</v>
      </c>
      <c r="D855" s="59" t="s">
        <v>3329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2696</v>
      </c>
      <c r="J855" s="65" t="s">
        <v>1550</v>
      </c>
      <c r="K855" s="66" t="s">
        <v>4080</v>
      </c>
      <c r="L855" s="67"/>
      <c r="M855" s="63" t="s">
        <v>3329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186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4061</v>
      </c>
      <c r="D856" s="59" t="s">
        <v>3330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2696</v>
      </c>
      <c r="J856" s="65" t="s">
        <v>1550</v>
      </c>
      <c r="K856" s="66" t="s">
        <v>4080</v>
      </c>
      <c r="L856" s="67"/>
      <c r="M856" s="63" t="s">
        <v>3330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186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4061</v>
      </c>
      <c r="D857" s="59" t="s">
        <v>3331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4080</v>
      </c>
      <c r="L857" s="67"/>
      <c r="M857" s="63" t="s">
        <v>3331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186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4061</v>
      </c>
      <c r="D858" s="59" t="s">
        <v>3332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4080</v>
      </c>
      <c r="L858" s="67"/>
      <c r="M858" s="63" t="s">
        <v>3332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186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4061</v>
      </c>
      <c r="D859" s="59" t="s">
        <v>3333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4080</v>
      </c>
      <c r="L859" s="67"/>
      <c r="M859" s="63" t="s">
        <v>3333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186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4061</v>
      </c>
      <c r="D860" s="59" t="s">
        <v>3334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2696</v>
      </c>
      <c r="J860" s="65" t="s">
        <v>1550</v>
      </c>
      <c r="K860" s="66" t="s">
        <v>4080</v>
      </c>
      <c r="L860" s="67"/>
      <c r="M860" s="63" t="s">
        <v>3334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186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4061</v>
      </c>
      <c r="D861" s="59" t="s">
        <v>3335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2696</v>
      </c>
      <c r="J861" s="65" t="s">
        <v>1550</v>
      </c>
      <c r="K861" s="66" t="s">
        <v>4080</v>
      </c>
      <c r="L861" s="67"/>
      <c r="M861" s="63" t="s">
        <v>3335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186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4061</v>
      </c>
      <c r="D862" s="59" t="s">
        <v>3336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2696</v>
      </c>
      <c r="J862" s="65" t="s">
        <v>1550</v>
      </c>
      <c r="K862" s="66" t="s">
        <v>4080</v>
      </c>
      <c r="L862" s="67"/>
      <c r="M862" s="63" t="s">
        <v>3336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186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4061</v>
      </c>
      <c r="D863" s="59" t="s">
        <v>3337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2696</v>
      </c>
      <c r="J863" s="65" t="s">
        <v>1550</v>
      </c>
      <c r="K863" s="66" t="s">
        <v>4080</v>
      </c>
      <c r="L863" s="67"/>
      <c r="M863" s="63" t="s">
        <v>3337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186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4061</v>
      </c>
      <c r="D864" s="59" t="s">
        <v>3338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2696</v>
      </c>
      <c r="J864" s="65" t="s">
        <v>1550</v>
      </c>
      <c r="K864" s="66" t="s">
        <v>4080</v>
      </c>
      <c r="L864" s="67"/>
      <c r="M864" s="63" t="s">
        <v>3338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186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4061</v>
      </c>
      <c r="D865" s="59" t="s">
        <v>3339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2696</v>
      </c>
      <c r="J865" s="65" t="s">
        <v>1550</v>
      </c>
      <c r="K865" s="66" t="s">
        <v>4080</v>
      </c>
      <c r="L865" s="67"/>
      <c r="M865" s="63" t="s">
        <v>3339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186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4060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4080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186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4060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4080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186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4060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4080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186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4060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4080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186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4060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4080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186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4060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4080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186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4060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4080</v>
      </c>
      <c r="L872" s="67"/>
      <c r="M872" s="63" t="s">
        <v>3477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186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4060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4080</v>
      </c>
      <c r="L873" s="67"/>
      <c r="M873" s="63" t="s">
        <v>3478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186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4060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4080</v>
      </c>
      <c r="L874" s="67"/>
      <c r="M874" s="63" t="s">
        <v>3479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186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4061</v>
      </c>
      <c r="D875" s="59" t="s">
        <v>3340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4080</v>
      </c>
      <c r="L875" s="67"/>
      <c r="M875" s="63" t="s">
        <v>3340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186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4060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4080</v>
      </c>
      <c r="L876" s="67"/>
      <c r="M876" s="63" t="s">
        <v>3480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186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4061</v>
      </c>
      <c r="D877" s="59" t="s">
        <v>3341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4080</v>
      </c>
      <c r="L877" s="67"/>
      <c r="M877" s="63" t="s">
        <v>3341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186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4060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4080</v>
      </c>
      <c r="L878" s="67"/>
      <c r="M878" s="63" t="s">
        <v>3481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186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4060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4080</v>
      </c>
      <c r="L879" s="67"/>
      <c r="M879" s="63" t="s">
        <v>3482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186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4060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4080</v>
      </c>
      <c r="L880" s="67"/>
      <c r="M880" s="63" t="s">
        <v>3483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186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4061</v>
      </c>
      <c r="D881" s="59" t="s">
        <v>3342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4080</v>
      </c>
      <c r="L881" s="67"/>
      <c r="M881" s="63" t="s">
        <v>3342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186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4060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4080</v>
      </c>
      <c r="L882" s="67"/>
      <c r="M882" s="63" t="s">
        <v>3484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186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4060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4080</v>
      </c>
      <c r="L883" s="67"/>
      <c r="M883" s="63" t="s">
        <v>3485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186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4060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4080</v>
      </c>
      <c r="L884" s="67"/>
      <c r="M884" s="63" t="s">
        <v>3486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186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4060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4080</v>
      </c>
      <c r="L885" s="67"/>
      <c r="M885" s="63" t="s">
        <v>3487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186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4060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4080</v>
      </c>
      <c r="L886" s="67"/>
      <c r="M886" s="63" t="s">
        <v>3488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186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4060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4080</v>
      </c>
      <c r="L887" s="67"/>
      <c r="M887" s="63" t="s">
        <v>3489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186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4060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4080</v>
      </c>
      <c r="L888" s="67"/>
      <c r="M888" s="63" t="s">
        <v>3490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186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4060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4080</v>
      </c>
      <c r="L889" s="67"/>
      <c r="M889" s="63" t="s">
        <v>3491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186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4060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4080</v>
      </c>
      <c r="L890" s="67"/>
      <c r="M890" s="63" t="s">
        <v>3492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186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4060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4080</v>
      </c>
      <c r="L891" s="67"/>
      <c r="M891" s="63" t="s">
        <v>3493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186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4060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4080</v>
      </c>
      <c r="L892" s="67"/>
      <c r="M892" s="63" t="s">
        <v>3494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186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4060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4080</v>
      </c>
      <c r="L893" s="67"/>
      <c r="M893" s="63" t="s">
        <v>3495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186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4060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4080</v>
      </c>
      <c r="L894" s="67"/>
      <c r="M894" s="63" t="s">
        <v>3496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186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4060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4080</v>
      </c>
      <c r="L895" s="67"/>
      <c r="M895" s="63" t="s">
        <v>3497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186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4060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4080</v>
      </c>
      <c r="L896" s="67"/>
      <c r="M896" s="63" t="s">
        <v>3498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186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4060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4080</v>
      </c>
      <c r="L897" s="67"/>
      <c r="M897" s="63" t="s">
        <v>3499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186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4060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4080</v>
      </c>
      <c r="L898" s="67"/>
      <c r="M898" s="63" t="s">
        <v>3500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186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4060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4080</v>
      </c>
      <c r="L899" s="67"/>
      <c r="M899" s="63" t="s">
        <v>3501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186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4060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4080</v>
      </c>
      <c r="L900" s="67"/>
      <c r="M900" s="63" t="s">
        <v>3502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186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4060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4080</v>
      </c>
      <c r="L901" s="67"/>
      <c r="M901" s="63" t="s">
        <v>3503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186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4060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4080</v>
      </c>
      <c r="L902" s="67"/>
      <c r="M902" s="63" t="s">
        <v>3504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186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4060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4080</v>
      </c>
      <c r="L903" s="67"/>
      <c r="M903" s="63" t="s">
        <v>3505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186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4060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4080</v>
      </c>
      <c r="L904" s="67"/>
      <c r="M904" s="63" t="s">
        <v>3506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186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4060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4080</v>
      </c>
      <c r="L905" s="67"/>
      <c r="M905" s="63" t="s">
        <v>3507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186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4060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4080</v>
      </c>
      <c r="L906" s="67"/>
      <c r="M906" s="63" t="s">
        <v>3508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186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4060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4080</v>
      </c>
      <c r="L907" s="67"/>
      <c r="M907" s="63" t="s">
        <v>3509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186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4060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4080</v>
      </c>
      <c r="L908" s="67"/>
      <c r="M908" s="63" t="s">
        <v>3510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186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4060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4080</v>
      </c>
      <c r="L909" s="67"/>
      <c r="M909" s="63" t="s">
        <v>3511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186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4060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4080</v>
      </c>
      <c r="L910" s="67"/>
      <c r="M910" s="63" t="s">
        <v>3512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186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4060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4080</v>
      </c>
      <c r="L911" s="67"/>
      <c r="M911" s="63" t="s">
        <v>3513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186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4060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4080</v>
      </c>
      <c r="L912" s="67"/>
      <c r="M912" s="63" t="s">
        <v>3514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186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4060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4080</v>
      </c>
      <c r="L913" s="67"/>
      <c r="M913" s="63" t="s">
        <v>3515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186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4060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4080</v>
      </c>
      <c r="L914" s="67"/>
      <c r="M914" s="63" t="s">
        <v>3516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186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4060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4080</v>
      </c>
      <c r="L915" s="67"/>
      <c r="M915" s="63" t="s">
        <v>3517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186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4060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4080</v>
      </c>
      <c r="L916" s="67"/>
      <c r="M916" s="63" t="s">
        <v>3518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186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4060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4080</v>
      </c>
      <c r="L917" s="67"/>
      <c r="M917" s="63" t="s">
        <v>3519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186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4060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4080</v>
      </c>
      <c r="L918" s="67"/>
      <c r="M918" s="63" t="s">
        <v>3520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186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4061</v>
      </c>
      <c r="D919" s="59" t="s">
        <v>3343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4080</v>
      </c>
      <c r="L919" s="67"/>
      <c r="M919" s="63" t="s">
        <v>3343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186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4060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4080</v>
      </c>
      <c r="L920" s="67"/>
      <c r="M920" s="63" t="s">
        <v>3521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186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4060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4080</v>
      </c>
      <c r="L921" s="67"/>
      <c r="M921" s="63" t="s">
        <v>3522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186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4060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4080</v>
      </c>
      <c r="L922" s="67"/>
      <c r="M922" s="63" t="s">
        <v>3523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186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4060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4080</v>
      </c>
      <c r="L923" s="67"/>
      <c r="M923" s="63" t="s">
        <v>3524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186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4060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4080</v>
      </c>
      <c r="L924" s="67"/>
      <c r="M924" s="63" t="s">
        <v>3525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186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4060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4080</v>
      </c>
      <c r="L925" s="67"/>
      <c r="M925" s="63" t="s">
        <v>3526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186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4060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4080</v>
      </c>
      <c r="L926" s="67"/>
      <c r="M926" s="63" t="s">
        <v>3527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186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4060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4080</v>
      </c>
      <c r="L927" s="67"/>
      <c r="M927" s="63" t="s">
        <v>3528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186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4060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4080</v>
      </c>
      <c r="L928" s="67"/>
      <c r="M928" s="63" t="s">
        <v>3529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186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4060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4080</v>
      </c>
      <c r="L929" s="67"/>
      <c r="M929" s="63" t="s">
        <v>3530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186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4060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4080</v>
      </c>
      <c r="L930" s="67"/>
      <c r="M930" s="63" t="s">
        <v>3531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186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4060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4080</v>
      </c>
      <c r="L931" s="67"/>
      <c r="M931" s="63" t="s">
        <v>3532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186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4060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4080</v>
      </c>
      <c r="L932" s="67"/>
      <c r="M932" s="63" t="s">
        <v>3533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186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4060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4080</v>
      </c>
      <c r="L933" s="67"/>
      <c r="M933" s="63" t="s">
        <v>3534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186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4060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4080</v>
      </c>
      <c r="L934" s="67"/>
      <c r="M934" s="63" t="s">
        <v>3535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186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4060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4080</v>
      </c>
      <c r="L935" s="67"/>
      <c r="M935" s="63" t="s">
        <v>3536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186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4060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4080</v>
      </c>
      <c r="L936" s="67"/>
      <c r="M936" s="63" t="s">
        <v>3537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186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4060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4080</v>
      </c>
      <c r="L937" s="67"/>
      <c r="M937" s="63" t="s">
        <v>3538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186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4060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4080</v>
      </c>
      <c r="L938" s="67"/>
      <c r="M938" s="63" t="s">
        <v>3539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186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4060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4080</v>
      </c>
      <c r="L939" s="67"/>
      <c r="M939" s="63" t="s">
        <v>3540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186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4060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4080</v>
      </c>
      <c r="L940" s="67"/>
      <c r="M940" s="63" t="s">
        <v>3541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186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4060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4080</v>
      </c>
      <c r="L941" s="67"/>
      <c r="M941" s="63" t="s">
        <v>3542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186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4060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4080</v>
      </c>
      <c r="L942" s="67"/>
      <c r="M942" s="63" t="s">
        <v>3543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186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4060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4080</v>
      </c>
      <c r="L943" s="67"/>
      <c r="M943" s="63" t="s">
        <v>3544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186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4060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4080</v>
      </c>
      <c r="L944" s="67"/>
      <c r="M944" s="63" t="s">
        <v>3545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186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4060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4080</v>
      </c>
      <c r="L945" s="67"/>
      <c r="M945" s="63" t="s">
        <v>3546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186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4060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4080</v>
      </c>
      <c r="L946" s="67"/>
      <c r="M946" s="63" t="s">
        <v>3547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186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4060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4080</v>
      </c>
      <c r="L947" s="67"/>
      <c r="M947" s="63" t="s">
        <v>3548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186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4060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4080</v>
      </c>
      <c r="L948" s="67"/>
      <c r="M948" s="63" t="s">
        <v>3549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186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4060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4080</v>
      </c>
      <c r="L949" s="67"/>
      <c r="M949" s="63" t="s">
        <v>3550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186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4060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4080</v>
      </c>
      <c r="L950" s="67"/>
      <c r="M950" s="63" t="s">
        <v>3551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186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4060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4080</v>
      </c>
      <c r="L951" s="67"/>
      <c r="M951" s="63" t="s">
        <v>3552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186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4060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4080</v>
      </c>
      <c r="L952" s="67"/>
      <c r="M952" s="63" t="s">
        <v>3553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186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4060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4080</v>
      </c>
      <c r="L953" s="67"/>
      <c r="M953" s="63" t="s">
        <v>3554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186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4060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4080</v>
      </c>
      <c r="L954" s="67"/>
      <c r="M954" s="63" t="s">
        <v>3555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186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4060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4080</v>
      </c>
      <c r="L955" s="67"/>
      <c r="M955" s="63" t="s">
        <v>3556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186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4061</v>
      </c>
      <c r="D956" s="59" t="s">
        <v>3344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4080</v>
      </c>
      <c r="L956" s="67"/>
      <c r="M956" s="63" t="s">
        <v>3344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186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4061</v>
      </c>
      <c r="D957" s="59" t="s">
        <v>3345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4080</v>
      </c>
      <c r="L957" s="67"/>
      <c r="M957" s="63" t="s">
        <v>3345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186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4061</v>
      </c>
      <c r="D958" s="59" t="s">
        <v>3346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4080</v>
      </c>
      <c r="L958" s="67"/>
      <c r="M958" s="63" t="s">
        <v>3346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186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4060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4080</v>
      </c>
      <c r="L959" s="67"/>
      <c r="M959" s="63" t="s">
        <v>3557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186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4060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4080</v>
      </c>
      <c r="L960" s="67"/>
      <c r="M960" s="63" t="s">
        <v>3558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186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4060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4080</v>
      </c>
      <c r="L961" s="67"/>
      <c r="M961" s="63" t="s">
        <v>3559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186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4060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4080</v>
      </c>
      <c r="L962" s="67"/>
      <c r="M962" s="63" t="s">
        <v>3560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186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4060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4080</v>
      </c>
      <c r="L963" s="67"/>
      <c r="M963" s="63" t="s">
        <v>3561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186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4060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4080</v>
      </c>
      <c r="L964" s="67"/>
      <c r="M964" s="63" t="s">
        <v>3562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186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4060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4080</v>
      </c>
      <c r="L965" s="67"/>
      <c r="M965" s="63" t="s">
        <v>3563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186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4060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4080</v>
      </c>
      <c r="L966" s="67"/>
      <c r="M966" s="63" t="s">
        <v>3564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186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4060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4080</v>
      </c>
      <c r="L967" s="67"/>
      <c r="M967" s="63" t="s">
        <v>3565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186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4060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4080</v>
      </c>
      <c r="L968" s="67"/>
      <c r="M968" s="63" t="s">
        <v>3566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186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4060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4080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186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4061</v>
      </c>
      <c r="D970" s="59" t="s">
        <v>3347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4080</v>
      </c>
      <c r="L970" s="67"/>
      <c r="M970" s="63" t="s">
        <v>3347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186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4060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4080</v>
      </c>
      <c r="L971" s="67"/>
      <c r="M971" s="63" t="s">
        <v>3567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186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4060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4080</v>
      </c>
      <c r="L972" s="67"/>
      <c r="M972" s="63" t="s">
        <v>3568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186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4060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4080</v>
      </c>
      <c r="L973" s="67"/>
      <c r="M973" s="63" t="s">
        <v>3569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186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4060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4080</v>
      </c>
      <c r="L974" s="67"/>
      <c r="M974" s="63" t="s">
        <v>3570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186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4060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4080</v>
      </c>
      <c r="L975" s="67"/>
      <c r="M975" s="63" t="s">
        <v>3571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186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4060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4080</v>
      </c>
      <c r="L976" s="67"/>
      <c r="M976" s="63" t="s">
        <v>3572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186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4061</v>
      </c>
      <c r="D977" s="59" t="s">
        <v>3348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4080</v>
      </c>
      <c r="L977" s="67"/>
      <c r="M977" s="63" t="s">
        <v>3348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186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4061</v>
      </c>
      <c r="D978" s="59" t="s">
        <v>3349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4080</v>
      </c>
      <c r="L978" s="67"/>
      <c r="M978" s="63" t="s">
        <v>3349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186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4061</v>
      </c>
      <c r="D979" s="59" t="s">
        <v>3350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4080</v>
      </c>
      <c r="L979" s="67"/>
      <c r="M979" s="63" t="s">
        <v>3350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186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4061</v>
      </c>
      <c r="D980" s="59" t="s">
        <v>3351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4080</v>
      </c>
      <c r="L980" s="67"/>
      <c r="M980" s="63" t="s">
        <v>3351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186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4061</v>
      </c>
      <c r="D981" s="59" t="s">
        <v>3352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4080</v>
      </c>
      <c r="L981" s="67"/>
      <c r="M981" s="63" t="s">
        <v>3352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186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4061</v>
      </c>
      <c r="D982" s="59" t="s">
        <v>3353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4080</v>
      </c>
      <c r="L982" s="67"/>
      <c r="M982" s="63" t="s">
        <v>3353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186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4061</v>
      </c>
      <c r="D983" s="59" t="s">
        <v>3354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4080</v>
      </c>
      <c r="L983" s="67"/>
      <c r="M983" s="63" t="s">
        <v>3354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186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4061</v>
      </c>
      <c r="D984" s="59" t="s">
        <v>3355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4080</v>
      </c>
      <c r="L984" s="67"/>
      <c r="M984" s="63" t="s">
        <v>3355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186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4061</v>
      </c>
      <c r="D985" s="59" t="s">
        <v>3356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4080</v>
      </c>
      <c r="L985" s="67"/>
      <c r="M985" s="63" t="s">
        <v>3356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186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4061</v>
      </c>
      <c r="D986" s="59" t="s">
        <v>3357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4080</v>
      </c>
      <c r="L986" s="67"/>
      <c r="M986" s="63" t="s">
        <v>3357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186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4061</v>
      </c>
      <c r="D987" s="59" t="s">
        <v>3358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4080</v>
      </c>
      <c r="L987" s="67"/>
      <c r="M987" s="63" t="s">
        <v>3358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186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4060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4080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186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4061</v>
      </c>
      <c r="D989" s="59" t="s">
        <v>3359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4080</v>
      </c>
      <c r="L989" s="67"/>
      <c r="M989" s="63" t="s">
        <v>3359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186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4061</v>
      </c>
      <c r="D990" s="59" t="s">
        <v>3360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4080</v>
      </c>
      <c r="L990" s="67"/>
      <c r="M990" s="63" t="s">
        <v>3360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186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4061</v>
      </c>
      <c r="D991" s="59" t="s">
        <v>3361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4080</v>
      </c>
      <c r="L991" s="67"/>
      <c r="M991" s="63" t="s">
        <v>3361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186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4061</v>
      </c>
      <c r="D992" s="59" t="s">
        <v>3362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4080</v>
      </c>
      <c r="L992" s="67"/>
      <c r="M992" s="63" t="s">
        <v>3362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186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4061</v>
      </c>
      <c r="D993" s="59" t="s">
        <v>3363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4080</v>
      </c>
      <c r="L993" s="67"/>
      <c r="M993" s="63" t="s">
        <v>3363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186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4061</v>
      </c>
      <c r="D994" s="59" t="s">
        <v>3364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4080</v>
      </c>
      <c r="L994" s="67"/>
      <c r="M994" s="63" t="s">
        <v>3364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186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4061</v>
      </c>
      <c r="D995" s="59" t="s">
        <v>3365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4080</v>
      </c>
      <c r="L995" s="67"/>
      <c r="M995" s="63" t="s">
        <v>3365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186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4061</v>
      </c>
      <c r="D996" s="59" t="s">
        <v>3366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4080</v>
      </c>
      <c r="L996" s="67"/>
      <c r="M996" s="63" t="s">
        <v>3366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186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4061</v>
      </c>
      <c r="D997" s="59" t="s">
        <v>3367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4080</v>
      </c>
      <c r="L997" s="67"/>
      <c r="M997" s="63" t="s">
        <v>3367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186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4061</v>
      </c>
      <c r="D998" s="59" t="s">
        <v>3368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4080</v>
      </c>
      <c r="L998" s="67"/>
      <c r="M998" s="63" t="s">
        <v>3368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186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4061</v>
      </c>
      <c r="D999" s="59" t="s">
        <v>3369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4080</v>
      </c>
      <c r="L999" s="67"/>
      <c r="M999" s="63" t="s">
        <v>3369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186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4061</v>
      </c>
      <c r="D1000" s="59" t="s">
        <v>3370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4080</v>
      </c>
      <c r="L1000" s="67"/>
      <c r="M1000" s="63" t="s">
        <v>3370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186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4061</v>
      </c>
      <c r="D1001" s="59" t="s">
        <v>3371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4080</v>
      </c>
      <c r="L1001" s="67"/>
      <c r="M1001" s="63" t="s">
        <v>3371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186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4061</v>
      </c>
      <c r="D1002" s="59" t="s">
        <v>3372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4080</v>
      </c>
      <c r="L1002" s="67"/>
      <c r="M1002" s="63" t="s">
        <v>3372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186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4061</v>
      </c>
      <c r="D1003" s="59" t="s">
        <v>3373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4080</v>
      </c>
      <c r="L1003" s="67"/>
      <c r="M1003" s="63" t="s">
        <v>3373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186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4061</v>
      </c>
      <c r="D1004" s="59" t="s">
        <v>3374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4080</v>
      </c>
      <c r="L1004" s="67"/>
      <c r="M1004" s="63" t="s">
        <v>3374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186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4061</v>
      </c>
      <c r="D1005" s="59" t="s">
        <v>3375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4080</v>
      </c>
      <c r="L1005" s="67"/>
      <c r="M1005" s="63" t="s">
        <v>3375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186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4061</v>
      </c>
      <c r="D1006" s="59" t="s">
        <v>3376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4080</v>
      </c>
      <c r="L1006" s="67"/>
      <c r="M1006" s="63" t="s">
        <v>3376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186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4061</v>
      </c>
      <c r="D1007" s="59" t="s">
        <v>3377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4080</v>
      </c>
      <c r="L1007" s="67"/>
      <c r="M1007" s="63" t="s">
        <v>3377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186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4061</v>
      </c>
      <c r="D1008" s="59" t="s">
        <v>3378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4080</v>
      </c>
      <c r="L1008" s="67"/>
      <c r="M1008" s="63" t="s">
        <v>3378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186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4061</v>
      </c>
      <c r="D1009" s="59" t="s">
        <v>3379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4080</v>
      </c>
      <c r="L1009" s="67"/>
      <c r="M1009" s="63" t="s">
        <v>3379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186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4061</v>
      </c>
      <c r="D1010" s="59" t="s">
        <v>3380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4080</v>
      </c>
      <c r="L1010" s="67"/>
      <c r="M1010" s="63" t="s">
        <v>3380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186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4060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4080</v>
      </c>
      <c r="L1011" s="67"/>
      <c r="M1011" s="63" t="s">
        <v>3573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186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4061</v>
      </c>
      <c r="D1012" s="59" t="s">
        <v>3381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4080</v>
      </c>
      <c r="L1012" s="67"/>
      <c r="M1012" s="63" t="s">
        <v>3381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186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4061</v>
      </c>
      <c r="D1013" s="59" t="s">
        <v>3382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4080</v>
      </c>
      <c r="L1013" s="67"/>
      <c r="M1013" s="63" t="s">
        <v>3382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186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4061</v>
      </c>
      <c r="D1014" s="59" t="s">
        <v>3383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4080</v>
      </c>
      <c r="L1014" s="67"/>
      <c r="M1014" s="63" t="s">
        <v>3383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186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4060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4080</v>
      </c>
      <c r="L1015" s="67"/>
      <c r="M1015" s="63" t="s">
        <v>3574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186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4061</v>
      </c>
      <c r="D1016" s="59" t="s">
        <v>3384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4080</v>
      </c>
      <c r="L1016" s="67"/>
      <c r="M1016" s="63" t="s">
        <v>3384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186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4061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4080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186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4060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4080</v>
      </c>
      <c r="L1018" s="67"/>
      <c r="M1018" s="63" t="s">
        <v>3575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186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4061</v>
      </c>
      <c r="D1019" s="59" t="s">
        <v>3385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4080</v>
      </c>
      <c r="L1019" s="67"/>
      <c r="M1019" s="63" t="s">
        <v>3385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186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4060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4080</v>
      </c>
      <c r="L1020" s="67"/>
      <c r="M1020" s="63" t="s">
        <v>3576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186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4061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4080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186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4060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4080</v>
      </c>
      <c r="L1022" s="67"/>
      <c r="M1022" s="63" t="s">
        <v>3577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186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4061</v>
      </c>
      <c r="D1023" s="59" t="s">
        <v>3386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4080</v>
      </c>
      <c r="L1023" s="67"/>
      <c r="M1023" s="63" t="s">
        <v>3386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186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4060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4080</v>
      </c>
      <c r="L1024" s="67"/>
      <c r="M1024" s="63" t="s">
        <v>3578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186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4060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4080</v>
      </c>
      <c r="L1025" s="67"/>
      <c r="M1025" s="63" t="s">
        <v>3579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186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4061</v>
      </c>
      <c r="D1026" s="59" t="s">
        <v>3387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4080</v>
      </c>
      <c r="L1026" s="67"/>
      <c r="M1026" s="63" t="s">
        <v>3387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186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4060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4080</v>
      </c>
      <c r="L1027" s="67"/>
      <c r="M1027" s="63" t="s">
        <v>3580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186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4061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4080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186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4060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4080</v>
      </c>
      <c r="L1029" s="67"/>
      <c r="M1029" s="63" t="s">
        <v>3581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186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4061</v>
      </c>
      <c r="D1030" s="59" t="s">
        <v>3388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4080</v>
      </c>
      <c r="L1030" s="67"/>
      <c r="M1030" s="63" t="s">
        <v>3388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186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4061</v>
      </c>
      <c r="D1031" s="59" t="s">
        <v>3389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2695</v>
      </c>
      <c r="J1031" s="65" t="s">
        <v>1550</v>
      </c>
      <c r="K1031" s="66" t="s">
        <v>4080</v>
      </c>
      <c r="L1031" s="67"/>
      <c r="M1031" s="63" t="s">
        <v>3389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186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4061</v>
      </c>
      <c r="D1032" s="59" t="s">
        <v>3390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2696</v>
      </c>
      <c r="J1032" s="65" t="s">
        <v>1550</v>
      </c>
      <c r="K1032" s="66" t="s">
        <v>4080</v>
      </c>
      <c r="L1032" s="67"/>
      <c r="M1032" s="63" t="s">
        <v>3390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186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4061</v>
      </c>
      <c r="D1033" s="59" t="s">
        <v>3391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2695</v>
      </c>
      <c r="J1033" s="65" t="s">
        <v>1550</v>
      </c>
      <c r="K1033" s="66" t="s">
        <v>4080</v>
      </c>
      <c r="L1033" s="67"/>
      <c r="M1033" s="63" t="s">
        <v>3391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186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4061</v>
      </c>
      <c r="D1034" s="59" t="s">
        <v>3392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2696</v>
      </c>
      <c r="J1034" s="65" t="s">
        <v>1550</v>
      </c>
      <c r="K1034" s="66" t="s">
        <v>4080</v>
      </c>
      <c r="L1034" s="67"/>
      <c r="M1034" s="63" t="s">
        <v>3392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186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4061</v>
      </c>
      <c r="D1035" s="59" t="s">
        <v>3393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2695</v>
      </c>
      <c r="J1035" s="65" t="s">
        <v>1550</v>
      </c>
      <c r="K1035" s="66" t="s">
        <v>4080</v>
      </c>
      <c r="L1035" s="67"/>
      <c r="M1035" s="63" t="s">
        <v>3393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186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4061</v>
      </c>
      <c r="D1036" s="59" t="s">
        <v>3394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2695</v>
      </c>
      <c r="J1036" s="65" t="s">
        <v>1550</v>
      </c>
      <c r="K1036" s="66" t="s">
        <v>4080</v>
      </c>
      <c r="L1036" s="67"/>
      <c r="M1036" s="63" t="s">
        <v>3394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186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4061</v>
      </c>
      <c r="D1037" s="59" t="s">
        <v>3395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2695</v>
      </c>
      <c r="J1037" s="65" t="s">
        <v>1550</v>
      </c>
      <c r="K1037" s="66" t="s">
        <v>4080</v>
      </c>
      <c r="L1037" s="67"/>
      <c r="M1037" s="63" t="s">
        <v>3395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186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4061</v>
      </c>
      <c r="D1038" s="59" t="s">
        <v>3396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2696</v>
      </c>
      <c r="J1038" s="65" t="s">
        <v>1550</v>
      </c>
      <c r="K1038" s="66" t="s">
        <v>4080</v>
      </c>
      <c r="L1038" s="67"/>
      <c r="M1038" s="63" t="s">
        <v>3396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186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4061</v>
      </c>
      <c r="D1039" s="59" t="s">
        <v>3397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4080</v>
      </c>
      <c r="L1039" s="67"/>
      <c r="M1039" s="63" t="s">
        <v>3397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186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4061</v>
      </c>
      <c r="D1040" s="59" t="s">
        <v>3398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4080</v>
      </c>
      <c r="L1040" s="67"/>
      <c r="M1040" s="63" t="s">
        <v>3398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186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4060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4080</v>
      </c>
      <c r="L1041" s="67"/>
      <c r="M1041" s="63" t="s">
        <v>3582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186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4060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4080</v>
      </c>
      <c r="L1042" s="67"/>
      <c r="M1042" s="63" t="s">
        <v>3583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186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4060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4080</v>
      </c>
      <c r="L1043" s="67"/>
      <c r="M1043" s="63" t="s">
        <v>3584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186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4060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4080</v>
      </c>
      <c r="L1044" s="67"/>
      <c r="M1044" s="63" t="s">
        <v>3585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186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4060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4080</v>
      </c>
      <c r="L1045" s="67"/>
      <c r="M1045" s="63" t="s">
        <v>3586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186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4060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4080</v>
      </c>
      <c r="L1046" s="67"/>
      <c r="M1046" s="63" t="s">
        <v>3587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186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4060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4080</v>
      </c>
      <c r="L1047" s="67"/>
      <c r="M1047" s="63" t="s">
        <v>3588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186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4060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4080</v>
      </c>
      <c r="L1048" s="67"/>
      <c r="M1048" s="63" t="s">
        <v>3589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186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4060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4080</v>
      </c>
      <c r="L1049" s="67"/>
      <c r="M1049" s="63" t="s">
        <v>3590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186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4060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4080</v>
      </c>
      <c r="L1050" s="67"/>
      <c r="M1050" s="63" t="s">
        <v>3591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186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4060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4080</v>
      </c>
      <c r="L1051" s="67"/>
      <c r="M1051" s="63" t="s">
        <v>3592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186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4060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4080</v>
      </c>
      <c r="L1052" s="67"/>
      <c r="M1052" s="63" t="s">
        <v>3593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186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4060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4080</v>
      </c>
      <c r="L1053" s="67"/>
      <c r="M1053" s="63" t="s">
        <v>3594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186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4060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4080</v>
      </c>
      <c r="L1054" s="67"/>
      <c r="M1054" s="63" t="s">
        <v>3595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186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4060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4080</v>
      </c>
      <c r="L1055" s="67"/>
      <c r="M1055" s="63" t="s">
        <v>3596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186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4060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4080</v>
      </c>
      <c r="L1056" s="67"/>
      <c r="M1056" s="63" t="s">
        <v>3597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186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4060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4080</v>
      </c>
      <c r="L1057" s="67"/>
      <c r="M1057" s="63" t="s">
        <v>3598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186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4061</v>
      </c>
      <c r="D1058" s="59" t="s">
        <v>3399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4080</v>
      </c>
      <c r="L1058" s="67"/>
      <c r="M1058" s="63" t="s">
        <v>3399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186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4061</v>
      </c>
      <c r="D1059" s="59" t="s">
        <v>3400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4080</v>
      </c>
      <c r="L1059" s="67"/>
      <c r="M1059" s="63" t="s">
        <v>3400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186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4060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4080</v>
      </c>
      <c r="L1060" s="67"/>
      <c r="M1060" s="63" t="s">
        <v>3599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186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4061</v>
      </c>
      <c r="D1061" s="59" t="s">
        <v>3401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4080</v>
      </c>
      <c r="L1061" s="67"/>
      <c r="M1061" s="63" t="s">
        <v>3401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186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4060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4080</v>
      </c>
      <c r="L1062" s="67"/>
      <c r="M1062" s="63" t="s">
        <v>3600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186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4060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4080</v>
      </c>
      <c r="L1063" s="67"/>
      <c r="M1063" s="63" t="s">
        <v>3601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186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4061</v>
      </c>
      <c r="D1064" s="59" t="s">
        <v>3402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4080</v>
      </c>
      <c r="L1064" s="67"/>
      <c r="M1064" s="63" t="s">
        <v>3402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186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4061</v>
      </c>
      <c r="D1065" s="59" t="s">
        <v>3403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4080</v>
      </c>
      <c r="L1065" s="67"/>
      <c r="M1065" s="63" t="s">
        <v>3403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186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4061</v>
      </c>
      <c r="D1066" s="59" t="s">
        <v>3404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4080</v>
      </c>
      <c r="L1066" s="67"/>
      <c r="M1066" s="63" t="s">
        <v>3404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186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4060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4080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186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4061</v>
      </c>
      <c r="D1068" s="59" t="s">
        <v>3405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4080</v>
      </c>
      <c r="L1068" s="67"/>
      <c r="M1068" s="63" t="s">
        <v>3405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186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4061</v>
      </c>
      <c r="D1069" s="59" t="s">
        <v>3406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4080</v>
      </c>
      <c r="L1069" s="67"/>
      <c r="M1069" s="63" t="s">
        <v>3406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186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4060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4080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186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4061</v>
      </c>
      <c r="D1071" s="59" t="s">
        <v>3407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4080</v>
      </c>
      <c r="L1071" s="67"/>
      <c r="M1071" s="63" t="s">
        <v>3407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186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4060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4080</v>
      </c>
      <c r="L1072" s="67"/>
      <c r="M1072" s="63" t="s">
        <v>3602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186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4060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4080</v>
      </c>
      <c r="L1073" s="67"/>
      <c r="M1073" s="63" t="s">
        <v>3603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186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4060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4080</v>
      </c>
      <c r="L1074" s="67"/>
      <c r="M1074" s="63" t="s">
        <v>3604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186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4060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4080</v>
      </c>
      <c r="L1075" s="67"/>
      <c r="M1075" s="63" t="s">
        <v>3605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186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4060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4080</v>
      </c>
      <c r="L1076" s="67"/>
      <c r="M1076" s="63" t="s">
        <v>3606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186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4060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4080</v>
      </c>
      <c r="L1077" s="67"/>
      <c r="M1077" s="63" t="s">
        <v>3607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186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4060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4080</v>
      </c>
      <c r="L1078" s="67"/>
      <c r="M1078" s="63" t="s">
        <v>3608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186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4060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4080</v>
      </c>
      <c r="L1079" s="67"/>
      <c r="M1079" s="63" t="s">
        <v>3609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186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4060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4080</v>
      </c>
      <c r="L1080" s="67"/>
      <c r="M1080" s="63" t="s">
        <v>3610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186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4060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4080</v>
      </c>
      <c r="L1081" s="67"/>
      <c r="M1081" s="63" t="s">
        <v>3611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186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4060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4080</v>
      </c>
      <c r="L1082" s="67"/>
      <c r="M1082" s="63" t="s">
        <v>3612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186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4061</v>
      </c>
      <c r="D1083" s="59" t="s">
        <v>3408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4080</v>
      </c>
      <c r="L1083" s="67"/>
      <c r="M1083" s="63" t="s">
        <v>3408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186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4060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4080</v>
      </c>
      <c r="L1084" s="67"/>
      <c r="M1084" s="63" t="s">
        <v>3613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186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4060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4080</v>
      </c>
      <c r="L1085" s="67"/>
      <c r="M1085" s="63" t="s">
        <v>3614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186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4060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4080</v>
      </c>
      <c r="L1086" s="67"/>
      <c r="M1086" s="63" t="s">
        <v>3615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186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4060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4080</v>
      </c>
      <c r="L1087" s="67"/>
      <c r="M1087" s="63" t="s">
        <v>3616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186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4060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4080</v>
      </c>
      <c r="L1088" s="67"/>
      <c r="M1088" s="63" t="s">
        <v>3617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186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4060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4080</v>
      </c>
      <c r="L1089" s="67"/>
      <c r="M1089" s="63" t="s">
        <v>3618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186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4060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4080</v>
      </c>
      <c r="L1090" s="67"/>
      <c r="M1090" s="63" t="s">
        <v>3619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186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4060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4080</v>
      </c>
      <c r="L1091" s="67"/>
      <c r="M1091" s="63" t="s">
        <v>3620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186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4060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4080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186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4060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4080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186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4060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4080</v>
      </c>
      <c r="L1094" s="67"/>
      <c r="M1094" s="63" t="s">
        <v>3621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186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4060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4080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186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4060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4080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186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4060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4080</v>
      </c>
      <c r="L1097" s="67"/>
      <c r="M1097" s="63" t="s">
        <v>3622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186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4061</v>
      </c>
      <c r="D1098" s="59" t="s">
        <v>3409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4080</v>
      </c>
      <c r="L1098" s="67"/>
      <c r="M1098" s="63" t="s">
        <v>3409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186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4061</v>
      </c>
      <c r="D1099" s="59" t="s">
        <v>3410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4080</v>
      </c>
      <c r="L1099" s="67"/>
      <c r="M1099" s="63" t="s">
        <v>3410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186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4061</v>
      </c>
      <c r="D1100" s="59" t="s">
        <v>3411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4080</v>
      </c>
      <c r="L1100" s="67"/>
      <c r="M1100" s="63" t="s">
        <v>3411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186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4061</v>
      </c>
      <c r="D1101" s="59" t="s">
        <v>3412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4080</v>
      </c>
      <c r="L1101" s="67"/>
      <c r="M1101" s="63" t="s">
        <v>3412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186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4060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4080</v>
      </c>
      <c r="L1102" s="67"/>
      <c r="M1102" s="63" t="s">
        <v>3623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186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4061</v>
      </c>
      <c r="D1103" s="59" t="s">
        <v>3413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4080</v>
      </c>
      <c r="L1103" s="67"/>
      <c r="M1103" s="63" t="s">
        <v>3413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186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4061</v>
      </c>
      <c r="D1104" s="59" t="s">
        <v>3414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4080</v>
      </c>
      <c r="L1104" s="67"/>
      <c r="M1104" s="63" t="s">
        <v>3414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186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4060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4080</v>
      </c>
      <c r="L1105" s="67"/>
      <c r="M1105" s="63" t="s">
        <v>3624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186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4061</v>
      </c>
      <c r="D1106" s="59" t="s">
        <v>3415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4080</v>
      </c>
      <c r="L1106" s="67"/>
      <c r="M1106" s="63" t="s">
        <v>3415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186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4060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4080</v>
      </c>
      <c r="L1107" s="67"/>
      <c r="M1107" s="63" t="s">
        <v>3625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186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4060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4080</v>
      </c>
      <c r="L1108" s="67"/>
      <c r="M1108" s="63" t="s">
        <v>3626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186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4060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4080</v>
      </c>
      <c r="L1109" s="67"/>
      <c r="M1109" s="63" t="s">
        <v>3627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186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4060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4080</v>
      </c>
      <c r="L1110" s="67"/>
      <c r="M1110" s="63" t="s">
        <v>3628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186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4061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4080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186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4061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4080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186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4060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4080</v>
      </c>
      <c r="L1113" s="67"/>
      <c r="M1113" s="63" t="s">
        <v>3629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186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4060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4080</v>
      </c>
      <c r="L1114" s="67"/>
      <c r="M1114" s="63" t="s">
        <v>3630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186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4061</v>
      </c>
      <c r="D1115" s="59" t="s">
        <v>3416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4080</v>
      </c>
      <c r="L1115" s="67"/>
      <c r="M1115" s="63" t="s">
        <v>3416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186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4060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4080</v>
      </c>
      <c r="L1116" s="67"/>
      <c r="M1116" s="63" t="s">
        <v>3631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186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4060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4080</v>
      </c>
      <c r="L1117" s="67"/>
      <c r="M1117" s="63" t="s">
        <v>3632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186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4060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4080</v>
      </c>
      <c r="L1118" s="67"/>
      <c r="M1118" s="63" t="s">
        <v>3633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186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4060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4080</v>
      </c>
      <c r="L1119" s="67"/>
      <c r="M1119" s="63" t="s">
        <v>3634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186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4061</v>
      </c>
      <c r="D1120" s="59" t="s">
        <v>3417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4080</v>
      </c>
      <c r="L1120" s="67"/>
      <c r="M1120" s="63" t="s">
        <v>3417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186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4060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4080</v>
      </c>
      <c r="L1121" s="67"/>
      <c r="M1121" s="63" t="s">
        <v>3635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186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4061</v>
      </c>
      <c r="D1122" s="59" t="s">
        <v>3418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4080</v>
      </c>
      <c r="L1122" s="67"/>
      <c r="M1122" s="63" t="s">
        <v>3418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186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4061</v>
      </c>
      <c r="D1123" s="59" t="s">
        <v>3419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4080</v>
      </c>
      <c r="L1123" s="64"/>
      <c r="M1123" s="63" t="s">
        <v>3419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186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4061</v>
      </c>
      <c r="D1124" s="59" t="s">
        <v>3420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4080</v>
      </c>
      <c r="L1124" s="67"/>
      <c r="M1124" s="63" t="s">
        <v>3420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186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4061</v>
      </c>
      <c r="D1125" s="59" t="s">
        <v>3421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4080</v>
      </c>
      <c r="L1125" s="67"/>
      <c r="M1125" s="63" t="s">
        <v>3421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186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4061</v>
      </c>
      <c r="D1126" s="59" t="s">
        <v>3422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4080</v>
      </c>
      <c r="L1126" s="67"/>
      <c r="M1126" s="63" t="s">
        <v>3422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186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4060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4080</v>
      </c>
      <c r="L1127" s="67"/>
      <c r="M1127" s="63" t="s">
        <v>3636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186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4061</v>
      </c>
      <c r="D1128" s="59" t="s">
        <v>3423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4080</v>
      </c>
      <c r="L1128" s="67"/>
      <c r="M1128" s="63" t="s">
        <v>3423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186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4061</v>
      </c>
      <c r="D1129" s="59" t="s">
        <v>3424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4080</v>
      </c>
      <c r="L1129" s="67"/>
      <c r="M1129" s="63" t="s">
        <v>3424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186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4060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4080</v>
      </c>
      <c r="L1130" s="67"/>
      <c r="M1130" s="63" t="s">
        <v>3637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186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4060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4080</v>
      </c>
      <c r="L1131" s="67"/>
      <c r="M1131" s="63" t="s">
        <v>3638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186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4061</v>
      </c>
      <c r="D1132" s="59" t="s">
        <v>3425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4080</v>
      </c>
      <c r="L1132" s="67"/>
      <c r="M1132" s="63" t="s">
        <v>3425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186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4060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4080</v>
      </c>
      <c r="L1133" s="67"/>
      <c r="M1133" s="63" t="s">
        <v>3639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186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4061</v>
      </c>
      <c r="D1134" s="59" t="s">
        <v>3426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4080</v>
      </c>
      <c r="L1134" s="67"/>
      <c r="M1134" s="63" t="s">
        <v>3426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186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4060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4080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186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4060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4080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186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4060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4080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186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4061</v>
      </c>
      <c r="D1138" s="59" t="s">
        <v>3427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4080</v>
      </c>
      <c r="L1138" s="67"/>
      <c r="M1138" s="63" t="s">
        <v>3427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186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4061</v>
      </c>
      <c r="D1139" s="59" t="s">
        <v>3428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4080</v>
      </c>
      <c r="L1139" s="67"/>
      <c r="M1139" s="63" t="s">
        <v>3428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186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4061</v>
      </c>
      <c r="D1140" s="59" t="s">
        <v>3429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4080</v>
      </c>
      <c r="L1140" s="67"/>
      <c r="M1140" s="63" t="s">
        <v>3429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186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4060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4080</v>
      </c>
      <c r="L1141" s="67"/>
      <c r="M1141" s="63" t="s">
        <v>3640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186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4060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4080</v>
      </c>
      <c r="L1142" s="67"/>
      <c r="M1142" s="63" t="s">
        <v>3641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186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4060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4080</v>
      </c>
      <c r="L1143" s="67"/>
      <c r="M1143" s="63" t="s">
        <v>3642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186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4060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4080</v>
      </c>
      <c r="L1144" s="67"/>
      <c r="M1144" s="63" t="s">
        <v>3643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186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4060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4080</v>
      </c>
      <c r="L1145" s="67"/>
      <c r="M1145" s="63" t="s">
        <v>3644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186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4060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4080</v>
      </c>
      <c r="L1146" s="67"/>
      <c r="M1146" s="63" t="s">
        <v>3645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186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4060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4080</v>
      </c>
      <c r="L1147" s="67"/>
      <c r="M1147" s="63" t="s">
        <v>3646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186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4060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4080</v>
      </c>
      <c r="L1148" s="67"/>
      <c r="M1148" s="63" t="s">
        <v>3647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186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4060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4080</v>
      </c>
      <c r="L1149" s="67"/>
      <c r="M1149" s="63" t="s">
        <v>3648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186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4060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4080</v>
      </c>
      <c r="L1150" s="67"/>
      <c r="M1150" s="63" t="s">
        <v>3649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186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4060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4080</v>
      </c>
      <c r="L1151" s="67"/>
      <c r="M1151" s="63" t="s">
        <v>3650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186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4060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4080</v>
      </c>
      <c r="L1152" s="67"/>
      <c r="M1152" s="63" t="s">
        <v>3651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186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4060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4080</v>
      </c>
      <c r="L1153" s="67"/>
      <c r="M1153" s="63" t="s">
        <v>3652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186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4061</v>
      </c>
      <c r="D1154" s="59" t="s">
        <v>3430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4080</v>
      </c>
      <c r="L1154" s="67"/>
      <c r="M1154" s="63" t="s">
        <v>3430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186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4061</v>
      </c>
      <c r="D1155" s="59" t="s">
        <v>3431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4080</v>
      </c>
      <c r="L1155" s="67"/>
      <c r="M1155" s="63" t="s">
        <v>3431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186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4061</v>
      </c>
      <c r="D1156" s="59" t="s">
        <v>3432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4080</v>
      </c>
      <c r="L1156" s="67"/>
      <c r="M1156" s="63" t="s">
        <v>3432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186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4060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4080</v>
      </c>
      <c r="L1157" s="67"/>
      <c r="M1157" s="63" t="s">
        <v>3653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186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4060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4080</v>
      </c>
      <c r="L1158" s="67"/>
      <c r="M1158" s="63" t="s">
        <v>3654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186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4061</v>
      </c>
      <c r="D1159" s="59" t="s">
        <v>3433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4080</v>
      </c>
      <c r="L1159" s="67"/>
      <c r="M1159" s="63" t="s">
        <v>3433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186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4061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4080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186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4061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4080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187</v>
      </c>
      <c r="T1161" s="92"/>
      <c r="U1161" s="70" t="s">
        <v>2824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4061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4080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188</v>
      </c>
      <c r="T1162" s="92"/>
      <c r="U1162" s="70" t="s">
        <v>2824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4061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4080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188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4061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4080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188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4061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4080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188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4061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4080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188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4061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4080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188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4061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4080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188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4061</v>
      </c>
      <c r="D1169" s="83" t="s">
        <v>3434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4080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189</v>
      </c>
      <c r="T1169" s="92"/>
      <c r="U1169" s="70"/>
      <c r="V1169" s="70" t="s">
        <v>4257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4061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4080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189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4940</v>
      </c>
      <c r="D1171" s="236" t="s">
        <v>12</v>
      </c>
      <c r="E1171" s="237" t="s">
        <v>4941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4080</v>
      </c>
      <c r="M1171" s="241" t="s">
        <v>4976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189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4943</v>
      </c>
      <c r="D1172" s="236" t="s">
        <v>12</v>
      </c>
      <c r="E1172" s="237" t="s">
        <v>4942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4080</v>
      </c>
      <c r="M1172" s="241" t="s">
        <v>4977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189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4060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4080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189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4060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4080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189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4060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4080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189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4060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4080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189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4060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4080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189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4060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4080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189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4060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4080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189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4060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4080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189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4060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4080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189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4060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4080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189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4060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4080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189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4060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4080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189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4060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4080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189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4060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4080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189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4060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4080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189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4060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4080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189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4060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4080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189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4060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4080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189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4060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4080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189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4060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4080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189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4060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4080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189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4060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4080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189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4060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4080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189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4060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4080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189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4060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4080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189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4060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4080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189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189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189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2934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189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4061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4080</v>
      </c>
      <c r="L1202" s="67" t="s">
        <v>4356</v>
      </c>
      <c r="M1202" s="63" t="s">
        <v>4278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189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4061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4080</v>
      </c>
      <c r="L1203" s="67" t="s">
        <v>4357</v>
      </c>
      <c r="M1203" s="63" t="s">
        <v>4279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189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4061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4080</v>
      </c>
      <c r="L1204" s="67" t="s">
        <v>4358</v>
      </c>
      <c r="M1204" s="63" t="s">
        <v>4280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189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4061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4080</v>
      </c>
      <c r="L1205" s="67" t="s">
        <v>4359</v>
      </c>
      <c r="M1205" s="63" t="s">
        <v>4281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189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4061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4080</v>
      </c>
      <c r="L1206" s="67" t="s">
        <v>3070</v>
      </c>
      <c r="M1206" s="63" t="s">
        <v>4282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189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4061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4080</v>
      </c>
      <c r="L1207" s="67" t="s">
        <v>4360</v>
      </c>
      <c r="M1207" s="63" t="s">
        <v>4283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189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4061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4080</v>
      </c>
      <c r="L1208" s="67" t="s">
        <v>4361</v>
      </c>
      <c r="M1208" s="63" t="s">
        <v>4284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189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4061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4080</v>
      </c>
      <c r="L1209" s="67" t="s">
        <v>4362</v>
      </c>
      <c r="M1209" s="63" t="s">
        <v>4285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189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4061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4080</v>
      </c>
      <c r="L1210" s="67" t="s">
        <v>4363</v>
      </c>
      <c r="M1210" s="63" t="s">
        <v>4286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189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4061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4080</v>
      </c>
      <c r="L1211" s="67" t="s">
        <v>4364</v>
      </c>
      <c r="M1211" s="63" t="s">
        <v>4287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189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4061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4080</v>
      </c>
      <c r="L1212" s="67" t="s">
        <v>4365</v>
      </c>
      <c r="M1212" s="63" t="s">
        <v>4288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189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4061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4080</v>
      </c>
      <c r="L1213" s="67" t="s">
        <v>4366</v>
      </c>
      <c r="M1213" s="63" t="s">
        <v>4289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189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4060</v>
      </c>
      <c r="D1214" s="59" t="s">
        <v>7</v>
      </c>
      <c r="E1214" s="65" t="s">
        <v>4274</v>
      </c>
      <c r="F1214" s="65" t="s">
        <v>4274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4080</v>
      </c>
      <c r="L1214" s="67"/>
      <c r="M1214" s="63" t="s">
        <v>4291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189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4060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4080</v>
      </c>
      <c r="L1215" s="67"/>
      <c r="M1215" s="63" t="s">
        <v>4292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189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4060</v>
      </c>
      <c r="D1216" s="59" t="s">
        <v>7</v>
      </c>
      <c r="E1216" s="65" t="s">
        <v>4275</v>
      </c>
      <c r="F1216" s="65" t="s">
        <v>4275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4080</v>
      </c>
      <c r="L1216" s="67"/>
      <c r="M1216" s="63" t="s">
        <v>4293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189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4060</v>
      </c>
      <c r="D1217" s="59" t="s">
        <v>7</v>
      </c>
      <c r="E1217" s="65" t="s">
        <v>4276</v>
      </c>
      <c r="F1217" s="65" t="s">
        <v>4276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4080</v>
      </c>
      <c r="L1217" s="67"/>
      <c r="M1217" s="63" t="s">
        <v>4294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189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4060</v>
      </c>
      <c r="D1218" s="59" t="s">
        <v>7</v>
      </c>
      <c r="E1218" s="65" t="s">
        <v>4277</v>
      </c>
      <c r="F1218" s="65" t="s">
        <v>4277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4080</v>
      </c>
      <c r="L1218" s="67"/>
      <c r="M1218" s="63" t="s">
        <v>4295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189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4060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4080</v>
      </c>
      <c r="L1219" s="67"/>
      <c r="M1219" s="63" t="s">
        <v>4296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189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4060</v>
      </c>
      <c r="D1220" s="59" t="s">
        <v>7</v>
      </c>
      <c r="E1220" s="65" t="s">
        <v>4310</v>
      </c>
      <c r="F1220" s="65" t="s">
        <v>4310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4080</v>
      </c>
      <c r="L1220" s="67"/>
      <c r="M1220" s="63" t="s">
        <v>4297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189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4060</v>
      </c>
      <c r="D1221" s="59" t="s">
        <v>7</v>
      </c>
      <c r="E1221" s="65" t="s">
        <v>4311</v>
      </c>
      <c r="F1221" s="65" t="s">
        <v>4311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4080</v>
      </c>
      <c r="L1221" s="67"/>
      <c r="M1221" s="63" t="s">
        <v>4298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189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4060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4080</v>
      </c>
      <c r="L1222" s="67"/>
      <c r="M1222" s="63" t="s">
        <v>4299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189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4060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4080</v>
      </c>
      <c r="L1223" s="67"/>
      <c r="M1223" s="63" t="s">
        <v>4300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189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4060</v>
      </c>
      <c r="D1224" s="59" t="s">
        <v>7</v>
      </c>
      <c r="E1224" s="65" t="s">
        <v>1347</v>
      </c>
      <c r="F1224" s="65" t="s">
        <v>4309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4080</v>
      </c>
      <c r="L1224" s="67"/>
      <c r="M1224" s="63" t="s">
        <v>4301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189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4060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4080</v>
      </c>
      <c r="L1225" s="67"/>
      <c r="M1225" s="63" t="s">
        <v>4302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189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4060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4080</v>
      </c>
      <c r="L1226" s="67"/>
      <c r="M1226" s="63" t="s">
        <v>4303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189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4060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4080</v>
      </c>
      <c r="L1227" s="67"/>
      <c r="M1227" s="63" t="s">
        <v>4304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189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4060</v>
      </c>
      <c r="D1228" s="59" t="s">
        <v>7</v>
      </c>
      <c r="E1228" s="151" t="s">
        <v>4273</v>
      </c>
      <c r="F1228" s="151" t="s">
        <v>4273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4080</v>
      </c>
      <c r="L1228" s="67"/>
      <c r="M1228" s="63" t="s">
        <v>4290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189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4944</v>
      </c>
      <c r="D1229" s="59" t="s">
        <v>7</v>
      </c>
      <c r="E1229" s="151" t="s">
        <v>1309</v>
      </c>
      <c r="F1229" s="151" t="s">
        <v>4367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4080</v>
      </c>
      <c r="L1229" s="67"/>
      <c r="M1229" s="63" t="s">
        <v>4305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189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4945</v>
      </c>
      <c r="D1230" s="236" t="s">
        <v>7</v>
      </c>
      <c r="E1230" s="250" t="s">
        <v>1310</v>
      </c>
      <c r="F1230" s="250" t="s">
        <v>4368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4080</v>
      </c>
      <c r="M1230" s="241" t="s">
        <v>4306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189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4060</v>
      </c>
      <c r="D1231" s="236" t="s">
        <v>7</v>
      </c>
      <c r="E1231" s="250" t="s">
        <v>1311</v>
      </c>
      <c r="F1231" s="250" t="s">
        <v>4369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4080</v>
      </c>
      <c r="M1231" s="241" t="s">
        <v>4307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189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4060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4080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189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4060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4080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189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189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189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2935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189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4864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4080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189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4865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4244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190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4866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4244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191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4867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4244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192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4868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4244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193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4864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4080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193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4869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4244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194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4870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4244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195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4871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4244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196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4872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4244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197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4864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4080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197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4873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4244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198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4874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4244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199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4875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4244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200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4876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4244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201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4864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4080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201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4877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4244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202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4878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4244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203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4879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4244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204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4880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4244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205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4864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4080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205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4881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4244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206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4882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4244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207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4883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4244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208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4884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4244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209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4864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4080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209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4885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4244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210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4886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4244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211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4887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4244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212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4888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4244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213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4864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4080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213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4889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4244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214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4890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4244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215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4891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4244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216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4892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4244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217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4864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4080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217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4893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4244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218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4894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4244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219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4895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4244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220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4896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4244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221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4864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4080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221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4897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4244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222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4898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4244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223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4899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4244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224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4900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4244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225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4864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4080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225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4901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4244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226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4902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4244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227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4903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4244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228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4904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4244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229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4864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4080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229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4905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4244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230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4906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4244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231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4907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4244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232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4908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4244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233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4864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4080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233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4909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4244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234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4910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4244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235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4911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4244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236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4912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4244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237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4864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4080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237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4913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4244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238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4914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4244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239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4915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4244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240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4916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4244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241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4864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4080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241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4917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4244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242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4918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4244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243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4919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4244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244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4920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4244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245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4864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4080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245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4864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4080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245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4864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4080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245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4864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4080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245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4060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4080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245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4060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4080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245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4060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4080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245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4060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4080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245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4060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4080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245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4060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4080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245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4060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4080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245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4060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4080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245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4060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4080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245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4060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4080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245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4060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4080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245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4060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4080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245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4060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4080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245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4060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4080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245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4060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4080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245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4060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4080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245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245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245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2936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245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3849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4244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246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3849</v>
      </c>
      <c r="D1331" s="59" t="s">
        <v>4797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4244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247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3849</v>
      </c>
      <c r="D1332" s="59" t="s">
        <v>4798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4244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248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3849</v>
      </c>
      <c r="D1333" s="59" t="s">
        <v>4799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4244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249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3849</v>
      </c>
      <c r="D1334" s="59" t="s">
        <v>4800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4244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250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3849</v>
      </c>
      <c r="D1335" s="59" t="s">
        <v>4801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4244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251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3849</v>
      </c>
      <c r="D1336" s="59" t="s">
        <v>4802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4244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252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3849</v>
      </c>
      <c r="D1337" s="59" t="s">
        <v>4803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4244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253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3849</v>
      </c>
      <c r="D1338" s="59" t="s">
        <v>4804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4244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254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3849</v>
      </c>
      <c r="D1339" s="59" t="s">
        <v>4805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4244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255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3849</v>
      </c>
      <c r="D1340" s="59" t="s">
        <v>4806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4244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256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4060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4080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256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4060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4080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256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4060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4080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256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4060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4080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256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4060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4080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256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256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256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2937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256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4060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4080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256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4060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4080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256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4060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4080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256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4060</v>
      </c>
      <c r="D1352" s="69" t="s">
        <v>3046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4080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256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4060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4080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256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4060</v>
      </c>
      <c r="D1354" s="69" t="s">
        <v>3046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4080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256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4060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4080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256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4060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4080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256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4060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4080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256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4060</v>
      </c>
      <c r="D1358" s="69" t="s">
        <v>3046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4080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256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4060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4080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256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4060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4080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256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4060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4080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256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4060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4080</v>
      </c>
      <c r="L1362" s="67"/>
      <c r="M1362" s="63" t="s">
        <v>4987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256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4060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4080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256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4060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4080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256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4060</v>
      </c>
      <c r="D1365" s="69" t="s">
        <v>3046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4080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256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4060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4080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256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4060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4080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256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4060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4080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256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4060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4080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256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4060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4080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256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4060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4080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256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4060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4080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256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4060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4080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256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4060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4080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256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4060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4080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256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4060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4080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256</v>
      </c>
      <c r="T1376" s="92" t="s">
        <v>2922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4060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4080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256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4060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4080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256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4060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4080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256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4060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4080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256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4060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4080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256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4060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4080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256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4060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4080</v>
      </c>
      <c r="L1383" s="67"/>
      <c r="M1383" s="63" t="s">
        <v>2762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256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4060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4080</v>
      </c>
      <c r="L1384" s="67"/>
      <c r="M1384" s="63" t="s">
        <v>2763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256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4060</v>
      </c>
      <c r="D1385" s="69" t="s">
        <v>3046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4080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256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4060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4080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256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4060</v>
      </c>
      <c r="D1387" s="69" t="s">
        <v>3046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4080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256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4060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4080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256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4060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4080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256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4060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4080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256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4060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4080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256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4060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4080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256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4060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4080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256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4060</v>
      </c>
      <c r="D1394" s="69" t="s">
        <v>3046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4080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256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4060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4080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256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4060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4080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256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4060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4080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256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4060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4080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256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4060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4080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256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4060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4080</v>
      </c>
      <c r="L1400" s="67"/>
      <c r="M1400" s="63" t="s">
        <v>3655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256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4060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4080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256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4060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4080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256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4060</v>
      </c>
      <c r="D1403" s="69" t="s">
        <v>3046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4080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256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4060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4080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256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4060</v>
      </c>
      <c r="D1405" s="69" t="s">
        <v>3046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4080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256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4060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4080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256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4060</v>
      </c>
      <c r="D1407" s="69" t="s">
        <v>3046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4080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256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4060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4080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256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4060</v>
      </c>
      <c r="D1409" s="69" t="s">
        <v>3046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4080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256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4060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4080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256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4060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4080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256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4060</v>
      </c>
      <c r="D1412" s="69" t="s">
        <v>3046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4080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256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4060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4080</v>
      </c>
      <c r="L1413" s="67" t="s">
        <v>3435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256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4060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4080</v>
      </c>
      <c r="L1414" s="67" t="s">
        <v>3436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256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4060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4080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256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4060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4080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256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4060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4080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256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4060</v>
      </c>
      <c r="D1418" s="69" t="s">
        <v>3046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4080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256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4060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4080</v>
      </c>
      <c r="L1419" s="59" t="s">
        <v>3437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256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4060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4080</v>
      </c>
      <c r="L1420" s="59" t="s">
        <v>3438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256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4060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4080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256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4060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4080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256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4060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4080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256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4060</v>
      </c>
      <c r="D1424" s="83" t="s">
        <v>3046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4080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256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4060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4080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256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4060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4080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256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4060</v>
      </c>
      <c r="D1427" s="59" t="s">
        <v>7</v>
      </c>
      <c r="E1427" s="152" t="s">
        <v>533</v>
      </c>
      <c r="F1427" s="152" t="s">
        <v>2732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4080</v>
      </c>
      <c r="L1427" s="62"/>
      <c r="M1427" s="63" t="s">
        <v>2731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256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4060</v>
      </c>
      <c r="D1428" s="59" t="s">
        <v>7</v>
      </c>
      <c r="E1428" s="152" t="s">
        <v>3439</v>
      </c>
      <c r="F1428" s="152" t="s">
        <v>3439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4080</v>
      </c>
      <c r="L1428" s="67"/>
      <c r="M1428" s="63" t="s">
        <v>3656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256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4060</v>
      </c>
      <c r="D1429" s="59" t="s">
        <v>7</v>
      </c>
      <c r="E1429" s="152" t="s">
        <v>533</v>
      </c>
      <c r="F1429" s="152" t="s">
        <v>3440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4080</v>
      </c>
      <c r="L1429" s="67"/>
      <c r="M1429" s="63" t="s">
        <v>3657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256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3850</v>
      </c>
      <c r="D1430" s="59" t="s">
        <v>7</v>
      </c>
      <c r="E1430" s="152" t="s">
        <v>533</v>
      </c>
      <c r="F1430" s="152" t="s">
        <v>3441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4080</v>
      </c>
      <c r="L1430" s="67"/>
      <c r="M1430" s="63" t="s">
        <v>3658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256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4060</v>
      </c>
      <c r="D1431" s="62" t="s">
        <v>7</v>
      </c>
      <c r="E1431" s="167" t="s">
        <v>4750</v>
      </c>
      <c r="F1431" s="167" t="s">
        <v>4750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4080</v>
      </c>
      <c r="L1431" s="67"/>
      <c r="M1431" s="63" t="s">
        <v>4749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256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4060</v>
      </c>
      <c r="D1432" s="198" t="s">
        <v>7</v>
      </c>
      <c r="E1432" s="205" t="s">
        <v>4772</v>
      </c>
      <c r="F1432" s="205" t="s">
        <v>4772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4080</v>
      </c>
      <c r="M1432" s="203" t="s">
        <v>4774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256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4060</v>
      </c>
      <c r="D1433" s="59" t="s">
        <v>7</v>
      </c>
      <c r="E1433" s="256" t="s">
        <v>5038</v>
      </c>
      <c r="F1433" s="256" t="s">
        <v>5039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4080</v>
      </c>
      <c r="L1433" s="67"/>
      <c r="M1433" s="63" t="s">
        <v>5066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256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4060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4080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256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4060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4080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256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4060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4080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256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4060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4080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256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4060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4080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256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4060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4080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256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256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256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3851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4244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257</v>
      </c>
      <c r="T1442" s="92" t="s">
        <v>2921</v>
      </c>
      <c r="U1442" s="90" t="s">
        <v>2824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3852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4244</v>
      </c>
      <c r="L1443" s="67"/>
      <c r="M1443" s="63" t="s">
        <v>4243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258</v>
      </c>
      <c r="T1443" s="92" t="s">
        <v>2918</v>
      </c>
      <c r="U1443" s="70" t="s">
        <v>2824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3851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4244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259</v>
      </c>
      <c r="T1444" s="92" t="s">
        <v>2921</v>
      </c>
      <c r="U1444" s="93" t="s">
        <v>2824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3769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4244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260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3853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4244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261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4060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4244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262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3854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4244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263</v>
      </c>
      <c r="T1448" s="92" t="s">
        <v>2431</v>
      </c>
      <c r="U1448" s="70" t="s">
        <v>2824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4060</v>
      </c>
      <c r="D1449" s="59" t="s">
        <v>3046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4244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264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4060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4244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265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3855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4244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266</v>
      </c>
      <c r="T1451" s="92" t="s">
        <v>2918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5074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4244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267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4060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4244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268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4601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4244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269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4602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4244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270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4060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4244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271</v>
      </c>
      <c r="T1456" s="92" t="s">
        <v>2431</v>
      </c>
      <c r="U1456" s="70" t="s">
        <v>2824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3856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5016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272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4060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5016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273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3857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5016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274</v>
      </c>
      <c r="T1459" s="92" t="s">
        <v>2893</v>
      </c>
      <c r="U1459" s="70" t="s">
        <v>2824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3858</v>
      </c>
      <c r="D1460" s="59" t="s">
        <v>7</v>
      </c>
      <c r="E1460" s="65" t="s">
        <v>2573</v>
      </c>
      <c r="F1460" s="65" t="s">
        <v>2573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4080</v>
      </c>
      <c r="L1460" s="67"/>
      <c r="M1460" s="63" t="s">
        <v>2679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274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4060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5016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275</v>
      </c>
      <c r="T1461" s="92" t="s">
        <v>2893</v>
      </c>
      <c r="U1461" s="70" t="s">
        <v>2824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4060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5016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276</v>
      </c>
      <c r="T1462" s="92" t="s">
        <v>2893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3859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4245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277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3860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4245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278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3861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4245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279</v>
      </c>
      <c r="T1465" s="92" t="s">
        <v>2893</v>
      </c>
      <c r="U1465" s="70" t="s">
        <v>2824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3862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4245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280</v>
      </c>
      <c r="T1466" s="92" t="s">
        <v>2893</v>
      </c>
      <c r="U1466" s="70" t="s">
        <v>2824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3863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5016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281</v>
      </c>
      <c r="T1467" s="92" t="s">
        <v>2893</v>
      </c>
      <c r="U1467" s="70" t="s">
        <v>2824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3714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4244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281</v>
      </c>
      <c r="T1468" s="129" t="s">
        <v>2913</v>
      </c>
      <c r="U1468" s="124" t="s">
        <v>2818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3865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4244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282</v>
      </c>
      <c r="T1469" s="92" t="s">
        <v>2894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3721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4244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282</v>
      </c>
      <c r="T1470" s="129" t="s">
        <v>2913</v>
      </c>
      <c r="U1470" s="124" t="s">
        <v>2818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4757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4244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283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4758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4244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284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4807</v>
      </c>
      <c r="D1473" s="59" t="s">
        <v>7</v>
      </c>
      <c r="E1473" s="65" t="s">
        <v>2749</v>
      </c>
      <c r="F1473" s="65" t="s">
        <v>2749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4244</v>
      </c>
      <c r="L1473" s="67"/>
      <c r="M1473" s="63" t="s">
        <v>2752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285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3866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4244</v>
      </c>
      <c r="L1474" s="67"/>
      <c r="M1474" s="63" t="s">
        <v>3659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286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3867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4244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287</v>
      </c>
      <c r="T1475" s="92" t="s">
        <v>2894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4527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4244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288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4528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4244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289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4529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4244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290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4552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4244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291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4553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4244</v>
      </c>
      <c r="L1480" s="67"/>
      <c r="M1480" s="63" t="s">
        <v>4312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292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4554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4244</v>
      </c>
      <c r="L1481" s="67"/>
      <c r="M1481" s="63" t="s">
        <v>4313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293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3868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4244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294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3869</v>
      </c>
      <c r="D1483" s="59" t="s">
        <v>4752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4244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295</v>
      </c>
      <c r="T1483" s="92" t="s">
        <v>2431</v>
      </c>
      <c r="U1483" s="70" t="s">
        <v>2824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3870</v>
      </c>
      <c r="D1484" s="59" t="s">
        <v>4752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4244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296</v>
      </c>
      <c r="T1484" s="92" t="s">
        <v>2889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4978</v>
      </c>
      <c r="D1485" s="59" t="s">
        <v>7</v>
      </c>
      <c r="E1485" s="151" t="s">
        <v>2750</v>
      </c>
      <c r="F1485" s="151" t="s">
        <v>2750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4244</v>
      </c>
      <c r="L1485" s="67"/>
      <c r="M1485" s="63" t="s">
        <v>2753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297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3871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4244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298</v>
      </c>
      <c r="T1486" s="92" t="s">
        <v>2941</v>
      </c>
      <c r="U1486" s="70" t="s">
        <v>2824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3872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4244</v>
      </c>
      <c r="L1487" s="67"/>
      <c r="M1487" s="63" t="s">
        <v>3660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299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3873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4244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300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3869</v>
      </c>
      <c r="D1489" s="83" t="s">
        <v>4811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4244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301</v>
      </c>
      <c r="T1489" s="92" t="s">
        <v>2431</v>
      </c>
      <c r="U1489" s="70" t="s">
        <v>2824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4812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4244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302</v>
      </c>
      <c r="T1490" s="92" t="s">
        <v>2889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3874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4244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303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4530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4244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304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4060</v>
      </c>
      <c r="D1493" s="59" t="s">
        <v>7</v>
      </c>
      <c r="E1493" s="65" t="s">
        <v>4565</v>
      </c>
      <c r="F1493" s="65" t="s">
        <v>4565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4244</v>
      </c>
      <c r="L1493" s="67"/>
      <c r="M1493" s="63" t="s">
        <v>4564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305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4979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4244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306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4980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4244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307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4060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4244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307</v>
      </c>
      <c r="T1496" s="92" t="s">
        <v>2431</v>
      </c>
      <c r="U1496" s="70" t="s">
        <v>2818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4060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4244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308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3876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4244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309</v>
      </c>
      <c r="T1498" s="92" t="s">
        <v>2912</v>
      </c>
      <c r="U1498" s="70" t="s">
        <v>2824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4946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4244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310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4091</v>
      </c>
      <c r="D1500" s="122" t="s">
        <v>7</v>
      </c>
      <c r="E1500" s="123" t="s">
        <v>4092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4244</v>
      </c>
      <c r="M1500" s="18" t="s">
        <v>4093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310</v>
      </c>
      <c r="T1500" s="121" t="s">
        <v>2913</v>
      </c>
      <c r="U1500" s="124" t="s">
        <v>2818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4060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4244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311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4060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4244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312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4060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4244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313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4555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4244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314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4556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4244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315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4060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4244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316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4060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4244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317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3877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4244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318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4561</v>
      </c>
      <c r="D1509" s="59" t="s">
        <v>7</v>
      </c>
      <c r="E1509" s="65" t="s">
        <v>4562</v>
      </c>
      <c r="F1509" s="65" t="s">
        <v>4562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4244</v>
      </c>
      <c r="L1509" s="67"/>
      <c r="M1509" s="63" t="s">
        <v>4563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319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3878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4244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320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3879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4244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321</v>
      </c>
      <c r="T1511" s="92" t="s">
        <v>2431</v>
      </c>
      <c r="U1511" s="70" t="s">
        <v>2824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3880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4244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322</v>
      </c>
      <c r="T1512" s="92" t="s">
        <v>2918</v>
      </c>
      <c r="U1512" s="70" t="s">
        <v>2824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4060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4244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323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4060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4244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324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3881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4244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325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3882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4244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326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3883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4244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327</v>
      </c>
      <c r="T1517" s="92" t="s">
        <v>2431</v>
      </c>
      <c r="U1517" s="70" t="s">
        <v>2431</v>
      </c>
      <c r="V1517" s="70" t="s">
        <v>4252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3869</v>
      </c>
      <c r="D1518" s="59" t="s">
        <v>4754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4244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328</v>
      </c>
      <c r="T1518" s="92" t="s">
        <v>2431</v>
      </c>
      <c r="U1518" s="70" t="s">
        <v>2824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3870</v>
      </c>
      <c r="D1519" s="59" t="s">
        <v>4754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4244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329</v>
      </c>
      <c r="T1519" s="92" t="s">
        <v>2889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3884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4245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330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4635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4244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331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4636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4244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332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3885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4244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333</v>
      </c>
      <c r="T1523" s="92" t="s">
        <v>2894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4947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4244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334</v>
      </c>
      <c r="T1524" s="92" t="s">
        <v>2431</v>
      </c>
      <c r="U1524" s="70" t="s">
        <v>2824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4587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4244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335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4557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4244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336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4558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4244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337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4948</v>
      </c>
      <c r="D1528" s="59" t="s">
        <v>4950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4244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338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4948</v>
      </c>
      <c r="D1529" s="59" t="s">
        <v>4951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4244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339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5040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4244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340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4949</v>
      </c>
      <c r="D1531" s="59" t="s">
        <v>4950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4244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341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4949</v>
      </c>
      <c r="D1532" s="59" t="s">
        <v>4951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4244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342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4531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4244</v>
      </c>
      <c r="L1533" s="67"/>
      <c r="M1533" s="63" t="s">
        <v>4314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343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4532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4244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344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4060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4244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345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4060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4244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346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4060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4244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347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3741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4244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348</v>
      </c>
      <c r="T1538" s="121" t="s">
        <v>2889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4060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4244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349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3886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4244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350</v>
      </c>
      <c r="T1540" s="92" t="s">
        <v>2913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4060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4244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350</v>
      </c>
      <c r="T1541" s="92" t="s">
        <v>2431</v>
      </c>
      <c r="U1541" s="70" t="s">
        <v>2818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4533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4244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351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4637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4244</v>
      </c>
      <c r="L1543" s="67"/>
      <c r="M1543" s="63" t="s">
        <v>4315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352</v>
      </c>
      <c r="T1543" s="92" t="s">
        <v>2890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4638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4244</v>
      </c>
      <c r="L1544" s="67"/>
      <c r="M1544" s="63" t="s">
        <v>4316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353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3887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4244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354</v>
      </c>
      <c r="T1545" s="92" t="s">
        <v>2890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3888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4244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355</v>
      </c>
      <c r="T1546" s="92" t="s">
        <v>2890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3889</v>
      </c>
      <c r="D1547" s="59" t="s">
        <v>2740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4245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356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3889</v>
      </c>
      <c r="D1548" s="59" t="s">
        <v>2741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4244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357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3889</v>
      </c>
      <c r="D1549" s="59" t="s">
        <v>2742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4244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358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3889</v>
      </c>
      <c r="D1550" s="59" t="s">
        <v>2743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4244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359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3889</v>
      </c>
      <c r="D1551" s="59" t="s">
        <v>2744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4244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360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4062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4244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361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3890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4244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362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4779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4244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363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3891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4244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364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4952</v>
      </c>
      <c r="D1556" s="110" t="s">
        <v>7</v>
      </c>
      <c r="E1556" s="135" t="s">
        <v>1311</v>
      </c>
      <c r="F1556" s="111" t="s">
        <v>4369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4244</v>
      </c>
      <c r="M1556" s="136" t="s">
        <v>4628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365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3892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4244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366</v>
      </c>
      <c r="T1557" s="92" t="s">
        <v>2918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4060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4244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367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4534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4244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368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4060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4244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369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3869</v>
      </c>
      <c r="D1561" s="59" t="s">
        <v>4755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4244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370</v>
      </c>
      <c r="T1561" s="92" t="s">
        <v>2431</v>
      </c>
      <c r="U1561" s="70" t="s">
        <v>2824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4060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4244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371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4954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4953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372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4955</v>
      </c>
      <c r="D1564" t="s">
        <v>4956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4953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372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4957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4953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373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3874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4953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374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4958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4953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374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4958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4953</v>
      </c>
      <c r="L1568" s="67"/>
      <c r="M1568" s="63" t="s">
        <v>2764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374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4959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4953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375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4960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4953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376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4961</v>
      </c>
      <c r="D1571" t="s">
        <v>4962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4080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376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4963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4953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377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4964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4953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378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4965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4953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379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4966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4953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380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4967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4953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381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4968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4953</v>
      </c>
      <c r="L1577" s="67"/>
      <c r="M1577" s="63" t="s">
        <v>2766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382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3777</v>
      </c>
      <c r="D1578" t="s">
        <v>7</v>
      </c>
      <c r="E1578" s="65" t="s">
        <v>3013</v>
      </c>
      <c r="F1578" s="65" t="s">
        <v>3013</v>
      </c>
      <c r="G1578" s="91">
        <v>0</v>
      </c>
      <c r="H1578">
        <v>0</v>
      </c>
      <c r="I1578" t="s">
        <v>3</v>
      </c>
      <c r="J1578" t="s">
        <v>1549</v>
      </c>
      <c r="K1578" t="s">
        <v>4953</v>
      </c>
      <c r="L1578" s="67"/>
      <c r="M1578" s="63" t="s">
        <v>3014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383</v>
      </c>
      <c r="T1578" s="92" t="s">
        <v>2889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4961</v>
      </c>
      <c r="D1579" t="s">
        <v>4969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4080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383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3893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4244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384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3894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4244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385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3704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4244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386</v>
      </c>
      <c r="T1582" s="129" t="s">
        <v>2913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3715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4244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386</v>
      </c>
      <c r="T1583" s="121" t="s">
        <v>2913</v>
      </c>
      <c r="U1583" s="124" t="s">
        <v>2818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4060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4244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387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4060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4244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388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4060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4244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389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4751</v>
      </c>
      <c r="D1587" s="206" t="s">
        <v>4773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4244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390</v>
      </c>
      <c r="T1587" s="197" t="s">
        <v>2916</v>
      </c>
      <c r="U1587" s="204" t="s">
        <v>2824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4639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4244</v>
      </c>
      <c r="L1588" s="67"/>
      <c r="M1588" s="63" t="s">
        <v>4317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391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4060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4244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392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3889</v>
      </c>
      <c r="D1590" s="59" t="s">
        <v>2808</v>
      </c>
      <c r="E1590" s="65" t="s">
        <v>2809</v>
      </c>
      <c r="F1590" s="65" t="s">
        <v>2809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4244</v>
      </c>
      <c r="L1590" s="67"/>
      <c r="M1590" s="63" t="s">
        <v>2810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393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4060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4244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394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4060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4244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395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4060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4244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396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4060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4244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397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3869</v>
      </c>
      <c r="D1595" s="59" t="s">
        <v>4753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4244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398</v>
      </c>
      <c r="T1595" s="92" t="s">
        <v>2431</v>
      </c>
      <c r="U1595" s="70" t="s">
        <v>2824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3870</v>
      </c>
      <c r="D1596" s="59" t="s">
        <v>4753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4244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399</v>
      </c>
      <c r="T1596" s="92" t="s">
        <v>2889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3897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4244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400</v>
      </c>
      <c r="T1597" s="92" t="s">
        <v>2890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4063</v>
      </c>
      <c r="D1598" s="59" t="s">
        <v>3046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4080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401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3898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4244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402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3899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4244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403</v>
      </c>
      <c r="T1600" s="92" t="s">
        <v>2913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3900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4244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404</v>
      </c>
      <c r="T1601" s="92" t="s">
        <v>2913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3901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4244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405</v>
      </c>
      <c r="T1602" s="92" t="s">
        <v>2913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4567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4244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406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3902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4244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407</v>
      </c>
      <c r="T1604" s="92" t="s">
        <v>2894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4060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4244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408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3903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5016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409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3904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4244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410</v>
      </c>
      <c r="T1607" s="92" t="s">
        <v>2894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3905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4244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411</v>
      </c>
      <c r="T1608" s="92" t="s">
        <v>2894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4568</v>
      </c>
      <c r="D1609" s="59" t="s">
        <v>4570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4244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412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3906</v>
      </c>
      <c r="D1610" s="69" t="s">
        <v>3046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4244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413</v>
      </c>
      <c r="T1610" s="92" t="s">
        <v>2911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4989</v>
      </c>
      <c r="D1611" s="220" t="s">
        <v>12</v>
      </c>
      <c r="E1611" s="221" t="s">
        <v>4990</v>
      </c>
      <c r="F1611" s="221" t="s">
        <v>4990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4244</v>
      </c>
      <c r="L1611" s="225"/>
      <c r="M1611" s="226" t="s">
        <v>4988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414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4970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4244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415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3730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4244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416</v>
      </c>
      <c r="T1613" s="121" t="s">
        <v>2890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3909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4244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416</v>
      </c>
      <c r="T1614" s="92" t="s">
        <v>2431</v>
      </c>
      <c r="U1614" s="70" t="s">
        <v>2818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4569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4244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417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4971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4244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418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4060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4244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418</v>
      </c>
      <c r="T1617" s="92" t="s">
        <v>2431</v>
      </c>
      <c r="U1617" s="70" t="s">
        <v>2818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5077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4244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419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5078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4244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420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5079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4244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421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5080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4244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422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5041</v>
      </c>
      <c r="D1622" s="59" t="s">
        <v>7</v>
      </c>
      <c r="E1622" s="65" t="s">
        <v>5042</v>
      </c>
      <c r="F1622" s="65" t="s">
        <v>5042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4244</v>
      </c>
      <c r="L1622" s="67"/>
      <c r="M1622" s="63" t="s">
        <v>5067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423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3911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4244</v>
      </c>
      <c r="L1623" s="67"/>
      <c r="M1623" s="63" t="s">
        <v>3661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424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3912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4244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425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3913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4244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426</v>
      </c>
      <c r="T1625" s="92" t="s">
        <v>2912</v>
      </c>
      <c r="U1625" s="70" t="s">
        <v>2824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3914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4244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427</v>
      </c>
      <c r="T1626" s="92" t="s">
        <v>2911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3915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4244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428</v>
      </c>
      <c r="T1627" s="92" t="s">
        <v>2890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4060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4244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429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3916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4244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430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4535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4244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431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3917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4244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432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3918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4244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433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3919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4244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434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5076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4244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435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4522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4244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436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3920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4244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437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3921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4244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438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3922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4244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439</v>
      </c>
      <c r="T1638" s="92" t="s">
        <v>2890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3851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4244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440</v>
      </c>
      <c r="T1639" s="92" t="s">
        <v>2921</v>
      </c>
      <c r="U1639" s="70" t="s">
        <v>2824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4972</v>
      </c>
      <c r="D1640" s="252" t="s">
        <v>12</v>
      </c>
      <c r="E1640" s="253" t="s">
        <v>2759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4244</v>
      </c>
      <c r="L1640" s="67"/>
      <c r="M1640" s="63" t="s">
        <v>2756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441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4060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4244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442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3923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4244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443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3924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4244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444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3925</v>
      </c>
      <c r="D1644" s="59" t="s">
        <v>7</v>
      </c>
      <c r="E1644" s="65" t="s">
        <v>2964</v>
      </c>
      <c r="F1644" s="65" t="s">
        <v>2964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4244</v>
      </c>
      <c r="L1644" s="67"/>
      <c r="M1644" s="63" t="s">
        <v>2965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445</v>
      </c>
      <c r="T1644" s="92" t="s">
        <v>2911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3926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4244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446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4060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4244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447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3927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4244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448</v>
      </c>
      <c r="T1647" s="92" t="s">
        <v>2911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4064</v>
      </c>
      <c r="D1648" s="159" t="s">
        <v>4536</v>
      </c>
      <c r="E1648" s="65" t="s">
        <v>2706</v>
      </c>
      <c r="F1648" s="65" t="s">
        <v>2706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4080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449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3928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4244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450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3929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4244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451</v>
      </c>
      <c r="T1650" s="92" t="s">
        <v>2913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3930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4244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452</v>
      </c>
      <c r="T1651" s="95" t="s">
        <v>2913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3734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4244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453</v>
      </c>
      <c r="T1652" s="121" t="s">
        <v>2890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3931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4244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454</v>
      </c>
      <c r="T1653" s="92" t="s">
        <v>2913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3932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4244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455</v>
      </c>
      <c r="T1654" s="95" t="s">
        <v>2895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3933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4244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456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4759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4244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457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4523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4244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458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3934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4244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459</v>
      </c>
      <c r="T1658" s="92" t="s">
        <v>2918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4524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4244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460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4060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4244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461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4640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4244</v>
      </c>
      <c r="L1661" s="67"/>
      <c r="M1661" s="63" t="s">
        <v>4318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462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5075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4244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463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3935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4244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464</v>
      </c>
      <c r="T1663" s="92" t="s">
        <v>2913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3936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4244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465</v>
      </c>
      <c r="T1664" s="92" t="s">
        <v>2911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4641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4244</v>
      </c>
      <c r="L1665" s="67"/>
      <c r="M1665" s="63" t="s">
        <v>4319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466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3937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4244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467</v>
      </c>
      <c r="T1666" s="92" t="s">
        <v>2894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3851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4244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468</v>
      </c>
      <c r="T1667" s="92" t="s">
        <v>2431</v>
      </c>
      <c r="U1667" s="70" t="s">
        <v>2824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4060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4244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469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3938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4244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470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3765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4244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471</v>
      </c>
      <c r="T1670" s="121" t="s">
        <v>2890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4537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4244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472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3939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4244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473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4604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4244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474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4605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4244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475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4606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4244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476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3940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4244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477</v>
      </c>
      <c r="T1676" s="92" t="s">
        <v>2911</v>
      </c>
      <c r="U1676" s="70" t="s">
        <v>2824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3941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4244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478</v>
      </c>
      <c r="T1677" s="92" t="s">
        <v>2911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3942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4244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479</v>
      </c>
      <c r="T1678" s="92" t="s">
        <v>2895</v>
      </c>
      <c r="U1678" s="70" t="s">
        <v>2431</v>
      </c>
      <c r="V1678" s="70" t="s">
        <v>2826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3943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4244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480</v>
      </c>
      <c r="T1679" s="92" t="s">
        <v>2895</v>
      </c>
      <c r="U1679" s="70" t="s">
        <v>2431</v>
      </c>
      <c r="V1679" s="70" t="s">
        <v>2827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3944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4244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481</v>
      </c>
      <c r="T1680" s="92" t="s">
        <v>2895</v>
      </c>
      <c r="U1680" s="70" t="s">
        <v>2431</v>
      </c>
      <c r="V1680" s="70" t="s">
        <v>4253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4808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4244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482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4538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4244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483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3945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4244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484</v>
      </c>
      <c r="T1683" s="92" t="s">
        <v>2913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4991</v>
      </c>
      <c r="D1684" s="59" t="s">
        <v>7</v>
      </c>
      <c r="E1684" s="65" t="s">
        <v>4992</v>
      </c>
      <c r="F1684" s="65" t="s">
        <v>4992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4244</v>
      </c>
      <c r="L1684" s="67"/>
      <c r="M1684" s="63" t="s">
        <v>4993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485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4539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4244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486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4809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4244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487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3874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4244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488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3947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4244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489</v>
      </c>
      <c r="T1688" s="92" t="s">
        <v>2913</v>
      </c>
      <c r="U1688" s="70" t="s">
        <v>2824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3948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4244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490</v>
      </c>
      <c r="T1689" s="92" t="s">
        <v>2913</v>
      </c>
      <c r="U1689" s="93" t="s">
        <v>2824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3949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4244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490</v>
      </c>
      <c r="T1690" s="92" t="s">
        <v>2431</v>
      </c>
      <c r="U1690" s="93" t="s">
        <v>2818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3950</v>
      </c>
      <c r="D1691" s="62" t="s">
        <v>7</v>
      </c>
      <c r="E1691" s="65" t="s">
        <v>2813</v>
      </c>
      <c r="F1691" s="65" t="s">
        <v>2813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4244</v>
      </c>
      <c r="L1691" s="67"/>
      <c r="M1691" s="63" t="s">
        <v>2815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491</v>
      </c>
      <c r="T1691" s="92" t="s">
        <v>2895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3951</v>
      </c>
      <c r="D1692" s="59" t="s">
        <v>7</v>
      </c>
      <c r="E1692" s="152" t="s">
        <v>2814</v>
      </c>
      <c r="F1692" s="152" t="s">
        <v>2814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4244</v>
      </c>
      <c r="L1692" s="67"/>
      <c r="M1692" s="63" t="s">
        <v>2816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492</v>
      </c>
      <c r="T1692" s="92" t="s">
        <v>2895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3952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4244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492</v>
      </c>
      <c r="T1693" s="92" t="s">
        <v>2431</v>
      </c>
      <c r="U1693" s="70" t="s">
        <v>2818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3953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4244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492</v>
      </c>
      <c r="T1694" s="92" t="s">
        <v>2431</v>
      </c>
      <c r="U1694" s="70" t="s">
        <v>2818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3954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4244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492</v>
      </c>
      <c r="T1695" s="92" t="s">
        <v>2431</v>
      </c>
      <c r="U1695" s="70" t="s">
        <v>2818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3955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4244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492</v>
      </c>
      <c r="T1696" s="92" t="s">
        <v>2431</v>
      </c>
      <c r="U1696" s="70" t="s">
        <v>2818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3956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4244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492</v>
      </c>
      <c r="T1697" s="92" t="s">
        <v>2431</v>
      </c>
      <c r="U1697" s="70" t="s">
        <v>2818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3957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4244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492</v>
      </c>
      <c r="T1698" s="92" t="s">
        <v>2431</v>
      </c>
      <c r="U1698" s="70" t="s">
        <v>2818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3958</v>
      </c>
      <c r="D1699" s="62" t="s">
        <v>7</v>
      </c>
      <c r="E1699" s="65" t="s">
        <v>3696</v>
      </c>
      <c r="F1699" s="65" t="s">
        <v>3696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4244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493</v>
      </c>
      <c r="T1699" s="92" t="s">
        <v>2431</v>
      </c>
      <c r="U1699" s="70" t="s">
        <v>2431</v>
      </c>
      <c r="V1699" s="70" t="s">
        <v>4254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4559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4244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494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4560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4244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495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3959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4244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496</v>
      </c>
      <c r="T1702" s="92" t="s">
        <v>2890</v>
      </c>
      <c r="U1702" s="70" t="s">
        <v>2431</v>
      </c>
      <c r="V1702" s="70" t="s">
        <v>4255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5043</v>
      </c>
      <c r="D1703" s="59" t="s">
        <v>7</v>
      </c>
      <c r="E1703" s="65" t="s">
        <v>5044</v>
      </c>
      <c r="F1703" s="65" t="s">
        <v>5044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4244</v>
      </c>
      <c r="L1703" s="67"/>
      <c r="M1703" s="63" t="s">
        <v>5068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497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3960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4244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498</v>
      </c>
      <c r="T1704" s="92" t="s">
        <v>2890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3961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4244</v>
      </c>
      <c r="L1705" s="67"/>
      <c r="M1705" s="63" t="s">
        <v>3662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499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3962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4244</v>
      </c>
      <c r="L1706" s="67"/>
      <c r="M1706" s="63" t="s">
        <v>3663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500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3963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4244</v>
      </c>
      <c r="L1707" s="67"/>
      <c r="M1707" s="63" t="s">
        <v>3664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501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4603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4244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502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4060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4244</v>
      </c>
      <c r="L1709" s="67"/>
      <c r="M1709" s="63" t="s">
        <v>3665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503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4060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4244</v>
      </c>
      <c r="L1710" s="67"/>
      <c r="M1710" s="63" t="s">
        <v>3666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504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3964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4244</v>
      </c>
      <c r="L1711" s="67"/>
      <c r="M1711" s="63" t="s">
        <v>3667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505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3965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4244</v>
      </c>
      <c r="L1712" s="67"/>
      <c r="M1712" s="63" t="s">
        <v>3668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506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3966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4244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507</v>
      </c>
      <c r="T1713" s="92" t="s">
        <v>2890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4060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4244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508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3967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4244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509</v>
      </c>
      <c r="T1715" s="92" t="s">
        <v>2911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3968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4244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510</v>
      </c>
      <c r="T1716" s="92" t="s">
        <v>2911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3969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4244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511</v>
      </c>
      <c r="T1717" s="92" t="s">
        <v>2890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4770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4244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512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4540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4244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513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5045</v>
      </c>
      <c r="D1720" s="59" t="s">
        <v>7</v>
      </c>
      <c r="E1720" s="65" t="s">
        <v>5048</v>
      </c>
      <c r="F1720" s="65" t="s">
        <v>5048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4244</v>
      </c>
      <c r="L1720" s="67"/>
      <c r="M1720" s="63" t="s">
        <v>4981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514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5046</v>
      </c>
      <c r="D1721" s="59" t="s">
        <v>7</v>
      </c>
      <c r="E1721" s="65" t="s">
        <v>5049</v>
      </c>
      <c r="F1721" s="65" t="s">
        <v>5049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4244</v>
      </c>
      <c r="L1721" s="67"/>
      <c r="M1721" s="63" t="s">
        <v>4982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515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5047</v>
      </c>
      <c r="D1722" s="59" t="s">
        <v>7</v>
      </c>
      <c r="E1722" s="65" t="s">
        <v>5050</v>
      </c>
      <c r="F1722" s="65" t="s">
        <v>5050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4244</v>
      </c>
      <c r="L1722" s="67"/>
      <c r="M1722" s="63" t="s">
        <v>4983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516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4525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4244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517</v>
      </c>
      <c r="T1723" s="92" t="s">
        <v>2889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4526</v>
      </c>
      <c r="D1724" s="59" t="s">
        <v>3046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4244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518</v>
      </c>
      <c r="T1724" s="92" t="s">
        <v>2889</v>
      </c>
      <c r="U1724" s="70" t="s">
        <v>2824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3971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4244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519</v>
      </c>
      <c r="T1725" s="92" t="s">
        <v>2889</v>
      </c>
      <c r="U1725" s="70" t="s">
        <v>2824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3972</v>
      </c>
      <c r="D1726" s="59" t="s">
        <v>3046</v>
      </c>
      <c r="E1726" s="65" t="s">
        <v>2884</v>
      </c>
      <c r="F1726" s="65" t="s">
        <v>2886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4244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519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5020</v>
      </c>
      <c r="D1727" s="59" t="s">
        <v>7</v>
      </c>
      <c r="E1727" s="65" t="s">
        <v>5022</v>
      </c>
      <c r="F1727" s="65" t="s">
        <v>5022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4244</v>
      </c>
      <c r="L1727" s="67"/>
      <c r="M1727" s="63" t="s">
        <v>5024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520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5021</v>
      </c>
      <c r="D1728" s="59" t="s">
        <v>7</v>
      </c>
      <c r="E1728" s="65" t="s">
        <v>5023</v>
      </c>
      <c r="F1728" s="65" t="s">
        <v>5023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4244</v>
      </c>
      <c r="L1728" s="67"/>
      <c r="M1728" s="63" t="s">
        <v>5025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521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3973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4244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522</v>
      </c>
      <c r="T1729" s="95" t="s">
        <v>2913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3974</v>
      </c>
      <c r="D1730" s="59" t="s">
        <v>3046</v>
      </c>
      <c r="E1730" s="65" t="s">
        <v>2885</v>
      </c>
      <c r="F1730" s="65" t="s">
        <v>2887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4244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522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3975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4244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523</v>
      </c>
      <c r="T1731" s="92" t="s">
        <v>2889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3976</v>
      </c>
      <c r="D1732" s="59" t="s">
        <v>2733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4244</v>
      </c>
      <c r="L1732" s="67"/>
      <c r="M1732" s="63" t="s">
        <v>3669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524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3977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4244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525</v>
      </c>
      <c r="T1733" s="92" t="s">
        <v>2915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3978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4244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526</v>
      </c>
      <c r="T1734" s="92" t="s">
        <v>2915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3979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4244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527</v>
      </c>
      <c r="T1735" s="92" t="s">
        <v>2915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3980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4244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528</v>
      </c>
      <c r="T1736" s="92" t="s">
        <v>2916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3981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4244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529</v>
      </c>
      <c r="T1737" s="95" t="s">
        <v>2915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4060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4244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530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4771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4244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531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4973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4244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532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3982</v>
      </c>
      <c r="D1741" s="59" t="s">
        <v>3046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4244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533</v>
      </c>
      <c r="T1741" s="92" t="s">
        <v>2914</v>
      </c>
      <c r="U1741" s="70" t="s">
        <v>2431</v>
      </c>
      <c r="V1741" s="70" t="s">
        <v>2820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4974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4244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534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4975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4244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535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3983</v>
      </c>
      <c r="D1744" s="59" t="s">
        <v>3046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4244</v>
      </c>
      <c r="L1744" s="67"/>
      <c r="M1744" s="257" t="s">
        <v>5069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535</v>
      </c>
      <c r="T1744" s="92" t="s">
        <v>2894</v>
      </c>
      <c r="U1744" s="70" t="s">
        <v>2818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3870</v>
      </c>
      <c r="D1745" s="69" t="s">
        <v>4755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4244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536</v>
      </c>
      <c r="T1745" s="92" t="s">
        <v>2890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4060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4244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537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4060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4244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538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4060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4244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539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4060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4244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540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4060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4244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541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4060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4244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542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4060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4244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543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4060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4244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544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3984</v>
      </c>
      <c r="D1754" s="59" t="s">
        <v>4813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4244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545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4060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4244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546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4060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4244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547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4060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4244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548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4060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4244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549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4060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4244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550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550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4065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4080</v>
      </c>
      <c r="L1761" s="67" t="s">
        <v>3442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551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551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3985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4080</v>
      </c>
      <c r="L1763" s="198"/>
      <c r="M1763" s="203" t="s">
        <v>3670</v>
      </c>
      <c r="N1763" s="203"/>
      <c r="Q1763" s="202" t="str">
        <f>IF(ISNA(VLOOKUP(AC1763,#REF!,1)),"//","")</f>
        <v/>
      </c>
      <c r="S1763" s="43">
        <f t="shared" si="447"/>
        <v>551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3986</v>
      </c>
      <c r="D1764" s="59" t="s">
        <v>3046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4245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551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4060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4080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551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5051</v>
      </c>
      <c r="D1766" s="110" t="s">
        <v>7</v>
      </c>
      <c r="E1766" s="135" t="s">
        <v>5054</v>
      </c>
      <c r="F1766" s="135" t="s">
        <v>5054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4244</v>
      </c>
      <c r="M1766" s="136" t="s">
        <v>4984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552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5052</v>
      </c>
      <c r="D1767" s="110" t="s">
        <v>7</v>
      </c>
      <c r="E1767" s="135" t="s">
        <v>5055</v>
      </c>
      <c r="F1767" s="135" t="s">
        <v>5055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4244</v>
      </c>
      <c r="M1767" s="136" t="s">
        <v>4985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553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5053</v>
      </c>
      <c r="D1768" s="110" t="s">
        <v>7</v>
      </c>
      <c r="E1768" s="135" t="s">
        <v>5056</v>
      </c>
      <c r="F1768" s="135" t="s">
        <v>5056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4244</v>
      </c>
      <c r="M1768" s="136" t="s">
        <v>4986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554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3776</v>
      </c>
      <c r="D1769" s="59" t="s">
        <v>2575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4080</v>
      </c>
      <c r="L1769" s="67"/>
      <c r="M1769" s="63" t="s">
        <v>3450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554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3987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4080</v>
      </c>
      <c r="L1770" s="67"/>
      <c r="M1770" s="63" t="s">
        <v>3451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554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4060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4080</v>
      </c>
      <c r="L1771" s="59"/>
      <c r="M1771" s="63" t="s">
        <v>3671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554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4060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4080</v>
      </c>
      <c r="L1772" s="67"/>
      <c r="M1772" s="63" t="s">
        <v>3672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554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3988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4080</v>
      </c>
      <c r="L1773" s="67"/>
      <c r="M1773" s="63" t="s">
        <v>3673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554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4060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4080</v>
      </c>
      <c r="L1774" s="67"/>
      <c r="M1774" s="63" t="s">
        <v>3674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554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3989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4080</v>
      </c>
      <c r="L1775" s="67"/>
      <c r="M1775" s="63" t="s">
        <v>3675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554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4060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4080</v>
      </c>
      <c r="L1776" s="67"/>
      <c r="M1776" s="63" t="s">
        <v>3676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554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3990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4080</v>
      </c>
      <c r="L1777" s="67"/>
      <c r="M1777" s="63" t="s">
        <v>3677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555</v>
      </c>
      <c r="T1777" s="92"/>
      <c r="U1777" s="70" t="s">
        <v>2824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3991</v>
      </c>
      <c r="D1778" s="69" t="s">
        <v>3046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4080</v>
      </c>
      <c r="L1778" s="67"/>
      <c r="M1778" s="63" t="s">
        <v>3678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555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5057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4244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556</v>
      </c>
      <c r="T1779" s="92" t="s">
        <v>2431</v>
      </c>
      <c r="U1779" s="93"/>
      <c r="V1779" s="94" t="s">
        <v>5073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3992</v>
      </c>
      <c r="D1780" s="59" t="s">
        <v>3046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4244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557</v>
      </c>
      <c r="T1780" s="92" t="s">
        <v>2431</v>
      </c>
      <c r="U1780" s="70" t="s">
        <v>2431</v>
      </c>
      <c r="V1780" s="70" t="s">
        <v>2938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3993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4080</v>
      </c>
      <c r="L1781" s="67"/>
      <c r="M1781" s="63" t="s">
        <v>3679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558</v>
      </c>
      <c r="T1781" s="92"/>
      <c r="U1781" s="70" t="s">
        <v>2824</v>
      </c>
      <c r="V1781" s="70" t="s">
        <v>4242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3994</v>
      </c>
      <c r="D1782" s="59" t="s">
        <v>3046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4244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559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4066</v>
      </c>
      <c r="D1783" s="160" t="s">
        <v>5058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4080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560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3995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4244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561</v>
      </c>
      <c r="T1784" s="92" t="s">
        <v>2889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5059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4244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561</v>
      </c>
      <c r="T1785" s="92" t="s">
        <v>2431</v>
      </c>
      <c r="U1785" s="70" t="s">
        <v>2818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3996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4244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562</v>
      </c>
      <c r="T1786" s="92" t="s">
        <v>2895</v>
      </c>
      <c r="U1786" s="70" t="s">
        <v>2431</v>
      </c>
      <c r="V1786" s="70" t="s">
        <v>2828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3997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4244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563</v>
      </c>
      <c r="T1787" s="92" t="s">
        <v>2895</v>
      </c>
      <c r="U1787" s="70" t="s">
        <v>2431</v>
      </c>
      <c r="V1787" s="70" t="s">
        <v>2829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3745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4244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563</v>
      </c>
      <c r="T1788" s="92" t="s">
        <v>2431</v>
      </c>
      <c r="U1788" s="70" t="s">
        <v>2818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3747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4244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563</v>
      </c>
      <c r="T1789" s="92" t="s">
        <v>2431</v>
      </c>
      <c r="U1789" s="70" t="s">
        <v>2818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3749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4244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563</v>
      </c>
      <c r="T1790" s="92" t="s">
        <v>2431</v>
      </c>
      <c r="U1790" s="70" t="s">
        <v>2818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4973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4244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564</v>
      </c>
      <c r="T1791" s="92" t="s">
        <v>2890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4975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4244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565</v>
      </c>
      <c r="T1792" s="92" t="s">
        <v>2890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4974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4244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566</v>
      </c>
      <c r="T1793" s="92" t="s">
        <v>2890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4060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4244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566</v>
      </c>
      <c r="T1794" s="92" t="s">
        <v>2431</v>
      </c>
      <c r="U1794" s="70" t="s">
        <v>2818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4060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4244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566</v>
      </c>
      <c r="T1795" s="92"/>
      <c r="U1795" s="70" t="s">
        <v>2818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4751</v>
      </c>
      <c r="D1796" s="168" t="s">
        <v>4810</v>
      </c>
      <c r="E1796" s="230" t="s">
        <v>533</v>
      </c>
      <c r="F1796" s="169" t="s">
        <v>4764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4244</v>
      </c>
      <c r="M1796" s="170" t="s">
        <v>4863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566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4060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4244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566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4762</v>
      </c>
      <c r="D1798" s="168" t="s">
        <v>7</v>
      </c>
      <c r="E1798" s="169" t="s">
        <v>4763</v>
      </c>
      <c r="F1798" s="169" t="s">
        <v>4763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4244</v>
      </c>
      <c r="M1798" s="170" t="s">
        <v>4769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566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4751</v>
      </c>
      <c r="D1799" s="198" t="s">
        <v>4782</v>
      </c>
      <c r="E1799" s="230" t="s">
        <v>4860</v>
      </c>
      <c r="F1799" s="205" t="s">
        <v>4860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4244</v>
      </c>
      <c r="M1799" s="203" t="s">
        <v>4775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566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4751</v>
      </c>
      <c r="D1800" s="206" t="s">
        <v>4858</v>
      </c>
      <c r="E1800" s="230" t="s">
        <v>533</v>
      </c>
      <c r="F1800" s="230" t="s">
        <v>4783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4244</v>
      </c>
      <c r="M1800" s="203" t="s">
        <v>4862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566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4751</v>
      </c>
      <c r="D1801" s="206" t="s">
        <v>4859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4244</v>
      </c>
      <c r="M1801" s="203" t="s">
        <v>4861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566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4790</v>
      </c>
      <c r="D1802" s="110" t="s">
        <v>7</v>
      </c>
      <c r="E1802" s="230" t="s">
        <v>533</v>
      </c>
      <c r="F1802" s="205" t="s">
        <v>4791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4244</v>
      </c>
      <c r="M1802" s="203" t="s">
        <v>4796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566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5060</v>
      </c>
      <c r="D1803" s="59" t="s">
        <v>7</v>
      </c>
      <c r="E1803" s="65" t="s">
        <v>5063</v>
      </c>
      <c r="F1803" s="65" t="s">
        <v>5063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4244</v>
      </c>
      <c r="L1803" s="67"/>
      <c r="M1803" s="63" t="s">
        <v>5070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567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5061</v>
      </c>
      <c r="D1804" s="59" t="s">
        <v>7</v>
      </c>
      <c r="E1804" s="65" t="s">
        <v>5064</v>
      </c>
      <c r="F1804" s="65" t="s">
        <v>5064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4244</v>
      </c>
      <c r="L1804" s="67"/>
      <c r="M1804" s="63" t="s">
        <v>5071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568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5062</v>
      </c>
      <c r="D1805" s="59" t="s">
        <v>7</v>
      </c>
      <c r="E1805" s="65" t="s">
        <v>5065</v>
      </c>
      <c r="F1805" s="65" t="s">
        <v>5065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4244</v>
      </c>
      <c r="L1805" s="67"/>
      <c r="M1805" s="63" t="s">
        <v>5072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569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4060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4080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569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4060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4080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569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4060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4080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569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569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569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569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569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569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569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569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569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4372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569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3998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4080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569</v>
      </c>
      <c r="T1818" s="92" t="s">
        <v>2946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3998</v>
      </c>
      <c r="D1819" s="97" t="s">
        <v>4098</v>
      </c>
      <c r="E1819" s="98" t="s">
        <v>4541</v>
      </c>
      <c r="F1819" s="98" t="s">
        <v>4541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4080</v>
      </c>
      <c r="L1819" s="97" t="s">
        <v>3693</v>
      </c>
      <c r="M1819" s="102" t="s">
        <v>4097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569</v>
      </c>
      <c r="T1819" s="92" t="s">
        <v>2946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3998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4080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569</v>
      </c>
      <c r="T1820" s="92" t="s">
        <v>2946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4932</v>
      </c>
      <c r="D1821" s="198" t="s">
        <v>4782</v>
      </c>
      <c r="E1821" s="230" t="s">
        <v>4931</v>
      </c>
      <c r="F1821" s="230" t="s">
        <v>4931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4080</v>
      </c>
      <c r="M1821" s="203" t="s">
        <v>4933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569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3984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4080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569</v>
      </c>
      <c r="T1822" s="92" t="s">
        <v>2946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3999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4244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569</v>
      </c>
      <c r="T1823" s="92" t="s">
        <v>2949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3999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4244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569</v>
      </c>
      <c r="T1824" s="92" t="s">
        <v>2949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3999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4244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569</v>
      </c>
      <c r="T1825" s="92" t="s">
        <v>2949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3999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4244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569</v>
      </c>
      <c r="T1826" s="92" t="s">
        <v>2949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3999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4244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569</v>
      </c>
      <c r="T1827" s="92" t="s">
        <v>2949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3999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4244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569</v>
      </c>
      <c r="T1828" s="92" t="s">
        <v>2949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3999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4244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569</v>
      </c>
      <c r="T1829" s="92" t="s">
        <v>2949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3999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4244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569</v>
      </c>
      <c r="T1830" s="92" t="s">
        <v>2949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3999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4244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569</v>
      </c>
      <c r="T1831" s="92" t="s">
        <v>2949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4061</v>
      </c>
      <c r="D1832" s="228" t="s">
        <v>3443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4080</v>
      </c>
      <c r="L1832" s="97" t="s">
        <v>1068</v>
      </c>
      <c r="M1832" s="102" t="s">
        <v>3443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569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4061</v>
      </c>
      <c r="D1833" s="228" t="s">
        <v>3444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4080</v>
      </c>
      <c r="L1833" s="97" t="s">
        <v>1068</v>
      </c>
      <c r="M1833" s="102" t="s">
        <v>3444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569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4061</v>
      </c>
      <c r="D1834" s="228" t="s">
        <v>3445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4080</v>
      </c>
      <c r="L1834" s="97" t="s">
        <v>1068</v>
      </c>
      <c r="M1834" s="102" t="s">
        <v>3445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569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4003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4080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570</v>
      </c>
      <c r="T1835" s="92" t="s">
        <v>2896</v>
      </c>
      <c r="U1835" s="70" t="s">
        <v>2431</v>
      </c>
      <c r="V1835" s="70" t="s">
        <v>2822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4003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4244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571</v>
      </c>
      <c r="T1836" s="92" t="s">
        <v>2896</v>
      </c>
      <c r="U1836" s="70" t="s">
        <v>2431</v>
      </c>
      <c r="V1836" s="70" t="s">
        <v>2823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4003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4244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572</v>
      </c>
      <c r="T1837" s="92" t="s">
        <v>2896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4003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4244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573</v>
      </c>
      <c r="T1838" s="92" t="s">
        <v>2896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4003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4244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574</v>
      </c>
      <c r="T1839" s="92" t="s">
        <v>2896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4003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4244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575</v>
      </c>
      <c r="T1840" s="92" t="s">
        <v>2896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4003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4244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576</v>
      </c>
      <c r="T1841" s="92" t="s">
        <v>2896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4003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4244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577</v>
      </c>
      <c r="T1842" s="92" t="s">
        <v>2896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4003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4244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578</v>
      </c>
      <c r="T1843" s="92" t="s">
        <v>2896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4003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4244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579</v>
      </c>
      <c r="T1844" s="92" t="s">
        <v>2896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4003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4244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580</v>
      </c>
      <c r="T1845" s="92" t="s">
        <v>2896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4003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4244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581</v>
      </c>
      <c r="T1846" s="92" t="s">
        <v>2896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4003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4244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582</v>
      </c>
      <c r="T1847" s="92" t="s">
        <v>2896</v>
      </c>
      <c r="U1847" s="70" t="s">
        <v>2431</v>
      </c>
      <c r="V1847" s="70" t="s">
        <v>2832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4003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4244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583</v>
      </c>
      <c r="T1848" s="92" t="s">
        <v>2896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4003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4244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584</v>
      </c>
      <c r="T1849" s="92" t="s">
        <v>2896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4003</v>
      </c>
      <c r="D1850" s="228">
        <v>45</v>
      </c>
      <c r="E1850" s="98" t="s">
        <v>533</v>
      </c>
      <c r="F1850" s="98" t="s">
        <v>3011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4080</v>
      </c>
      <c r="L1850" s="97"/>
      <c r="M1850" s="102" t="s">
        <v>2567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585</v>
      </c>
      <c r="T1850" s="92" t="s">
        <v>2940</v>
      </c>
      <c r="U1850" s="70" t="s">
        <v>2431</v>
      </c>
      <c r="V1850" s="70" t="s">
        <v>3012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4008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4244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586</v>
      </c>
      <c r="T1851" s="92" t="s">
        <v>2896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4009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4244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587</v>
      </c>
      <c r="T1852" s="92" t="s">
        <v>2896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4010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4244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588</v>
      </c>
      <c r="T1853" s="92" t="s">
        <v>2896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4012</v>
      </c>
      <c r="D1854" s="228">
        <v>2</v>
      </c>
      <c r="E1854" s="100" t="s">
        <v>2882</v>
      </c>
      <c r="F1854" s="100" t="s">
        <v>2882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4244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589</v>
      </c>
      <c r="T1854" s="92" t="s">
        <v>2939</v>
      </c>
      <c r="U1854" s="70" t="s">
        <v>2431</v>
      </c>
      <c r="V1854" s="70" t="s">
        <v>2953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4012</v>
      </c>
      <c r="D1855" s="228">
        <v>8</v>
      </c>
      <c r="E1855" s="98" t="s">
        <v>2883</v>
      </c>
      <c r="F1855" s="98" t="s">
        <v>2883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4244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590</v>
      </c>
      <c r="T1855" s="92" t="s">
        <v>2939</v>
      </c>
      <c r="U1855" s="70" t="s">
        <v>2431</v>
      </c>
      <c r="V1855" s="70" t="s">
        <v>2954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4012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4244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591</v>
      </c>
      <c r="T1856" s="92" t="s">
        <v>2939</v>
      </c>
      <c r="U1856" s="70" t="s">
        <v>2431</v>
      </c>
      <c r="V1856" s="96" t="s">
        <v>2955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4012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4244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592</v>
      </c>
      <c r="T1857" s="92" t="s">
        <v>2939</v>
      </c>
      <c r="U1857" s="70" t="s">
        <v>2431</v>
      </c>
      <c r="V1857" s="96" t="s">
        <v>2956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3940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4080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592</v>
      </c>
      <c r="T1858" s="92" t="s">
        <v>2939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3940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4080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592</v>
      </c>
      <c r="T1859" s="92" t="s">
        <v>2939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3940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4080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592</v>
      </c>
      <c r="T1860" s="92" t="s">
        <v>2939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3940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4080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592</v>
      </c>
      <c r="T1861" s="92" t="s">
        <v>2939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4577</v>
      </c>
      <c r="D1862" s="229" t="s">
        <v>7</v>
      </c>
      <c r="E1862" s="87" t="s">
        <v>4585</v>
      </c>
      <c r="F1862" s="87" t="s">
        <v>4585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4244</v>
      </c>
      <c r="L1862" s="67"/>
      <c r="M1862" s="63" t="s">
        <v>4578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593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4573</v>
      </c>
      <c r="D1863" s="229" t="s">
        <v>7</v>
      </c>
      <c r="E1863" s="87" t="s">
        <v>4571</v>
      </c>
      <c r="F1863" s="87" t="s">
        <v>4571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4244</v>
      </c>
      <c r="L1863" s="67"/>
      <c r="M1863" s="63" t="s">
        <v>4575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594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4574</v>
      </c>
      <c r="D1864" s="229" t="s">
        <v>7</v>
      </c>
      <c r="E1864" s="87" t="s">
        <v>4572</v>
      </c>
      <c r="F1864" s="87" t="s">
        <v>4572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4244</v>
      </c>
      <c r="L1864" s="67"/>
      <c r="M1864" s="63" t="s">
        <v>4576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595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4579</v>
      </c>
      <c r="D1865" s="229" t="s">
        <v>7</v>
      </c>
      <c r="E1865" s="65" t="s">
        <v>4581</v>
      </c>
      <c r="F1865" s="65" t="s">
        <v>4581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4244</v>
      </c>
      <c r="L1865" s="67"/>
      <c r="M1865" s="63" t="s">
        <v>4582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596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4580</v>
      </c>
      <c r="D1866" s="229" t="s">
        <v>7</v>
      </c>
      <c r="E1866" s="151" t="s">
        <v>4583</v>
      </c>
      <c r="F1866" s="151" t="s">
        <v>4583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4244</v>
      </c>
      <c r="L1866" s="67"/>
      <c r="M1866" s="63" t="s">
        <v>4584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597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3998</v>
      </c>
      <c r="D1867" s="162" t="s">
        <v>4600</v>
      </c>
      <c r="E1867" s="98" t="s">
        <v>4597</v>
      </c>
      <c r="F1867" s="98" t="s">
        <v>4597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4080</v>
      </c>
      <c r="L1867" s="97" t="s">
        <v>4598</v>
      </c>
      <c r="M1867" s="102" t="s">
        <v>4599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597</v>
      </c>
      <c r="T1867" s="92" t="s">
        <v>2911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4061</v>
      </c>
      <c r="D1868" s="228" t="s">
        <v>3446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4080</v>
      </c>
      <c r="L1868" s="97" t="s">
        <v>1068</v>
      </c>
      <c r="M1868" s="102" t="s">
        <v>3446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597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4061</v>
      </c>
      <c r="D1869" s="228" t="s">
        <v>3447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4080</v>
      </c>
      <c r="L1869" s="97" t="s">
        <v>1068</v>
      </c>
      <c r="M1869" s="102" t="s">
        <v>3447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597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4061</v>
      </c>
      <c r="D1870" s="228" t="s">
        <v>3448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4080</v>
      </c>
      <c r="L1870" s="97" t="s">
        <v>1068</v>
      </c>
      <c r="M1870" s="102" t="s">
        <v>3448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597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3987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4244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598</v>
      </c>
      <c r="T1871" s="92" t="s">
        <v>2894</v>
      </c>
      <c r="U1871" s="70" t="s">
        <v>2824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4000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4244</v>
      </c>
      <c r="L1872" s="97" t="s">
        <v>2441</v>
      </c>
      <c r="M1872" s="102" t="s">
        <v>2568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599</v>
      </c>
      <c r="T1872" s="92" t="s">
        <v>2894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4001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4244</v>
      </c>
      <c r="L1873" s="97" t="s">
        <v>2442</v>
      </c>
      <c r="M1873" s="102" t="s">
        <v>2569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600</v>
      </c>
      <c r="T1873" s="92" t="s">
        <v>2894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4002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4080</v>
      </c>
      <c r="L1874" s="97"/>
      <c r="M1874" s="102" t="s">
        <v>2841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601</v>
      </c>
      <c r="T1874" s="92" t="s">
        <v>2911</v>
      </c>
      <c r="U1874" s="70" t="s">
        <v>2824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4002</v>
      </c>
      <c r="D1875" s="97">
        <v>0</v>
      </c>
      <c r="E1875" s="98" t="s">
        <v>533</v>
      </c>
      <c r="F1875" s="100" t="s">
        <v>2843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4080</v>
      </c>
      <c r="L1875" s="97"/>
      <c r="M1875" s="102" t="s">
        <v>2842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602</v>
      </c>
      <c r="T1875" s="92" t="s">
        <v>2911</v>
      </c>
      <c r="U1875" s="70" t="s">
        <v>2824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3998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4080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602</v>
      </c>
      <c r="T1876" s="92" t="s">
        <v>2911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3998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4080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602</v>
      </c>
      <c r="T1877" s="92" t="s">
        <v>2911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3998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4080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602</v>
      </c>
      <c r="T1878" s="92" t="s">
        <v>2911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3998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4080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602</v>
      </c>
      <c r="T1879" s="92" t="s">
        <v>2911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3998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4080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602</v>
      </c>
      <c r="T1880" s="92" t="s">
        <v>2911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3998</v>
      </c>
      <c r="D1881" s="117" t="s">
        <v>4378</v>
      </c>
      <c r="E1881" s="11" t="s">
        <v>533</v>
      </c>
      <c r="F1881" s="11" t="s">
        <v>4079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4080</v>
      </c>
      <c r="L1881" s="117" t="s">
        <v>4081</v>
      </c>
      <c r="M1881" s="13" t="s">
        <v>4082</v>
      </c>
      <c r="N1881" s="13" t="s">
        <v>4083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602</v>
      </c>
      <c r="T1881" s="2" t="s">
        <v>2911</v>
      </c>
      <c r="U1881" s="119" t="s">
        <v>2818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3998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4080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602</v>
      </c>
      <c r="T1882" s="92" t="s">
        <v>2911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3998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4080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602</v>
      </c>
      <c r="T1883" s="92" t="s">
        <v>2911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3998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4080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602</v>
      </c>
      <c r="T1884" s="92" t="s">
        <v>2911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3998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4080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602</v>
      </c>
      <c r="T1885" s="92" t="s">
        <v>2911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3998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4080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602</v>
      </c>
      <c r="T1886" s="92" t="s">
        <v>2911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3998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4244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602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3998</v>
      </c>
      <c r="D1888" s="97" t="s">
        <v>2745</v>
      </c>
      <c r="E1888" s="98" t="s">
        <v>2746</v>
      </c>
      <c r="F1888" s="98" t="s">
        <v>2748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4080</v>
      </c>
      <c r="L1888" s="101"/>
      <c r="M1888" s="102" t="s">
        <v>2747</v>
      </c>
      <c r="N1888" s="102"/>
      <c r="Q1888" s="49" t="str">
        <f>IF(ISNA(VLOOKUP(AC1888,#REF!,1)),"//","")</f>
        <v/>
      </c>
      <c r="S1888" s="43">
        <f t="shared" si="507"/>
        <v>602</v>
      </c>
      <c r="T1888" s="92" t="s">
        <v>2911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4004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4080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603</v>
      </c>
      <c r="T1889" s="92" t="s">
        <v>2912</v>
      </c>
      <c r="U1889" s="70" t="s">
        <v>2824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4005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4080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604</v>
      </c>
      <c r="T1890" s="92" t="s">
        <v>2912</v>
      </c>
      <c r="U1890" s="70" t="s">
        <v>2824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4006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4244</v>
      </c>
      <c r="L1891" s="97"/>
      <c r="M1891" s="102" t="s">
        <v>2812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605</v>
      </c>
      <c r="T1891" s="92" t="s">
        <v>2912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4007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4244</v>
      </c>
      <c r="L1892" s="105"/>
      <c r="M1892" s="102" t="s">
        <v>2811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606</v>
      </c>
      <c r="T1892" s="92" t="s">
        <v>2912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4011</v>
      </c>
      <c r="D1893" s="97" t="s">
        <v>7</v>
      </c>
      <c r="E1893" s="98" t="s">
        <v>533</v>
      </c>
      <c r="F1893" s="98" t="s">
        <v>2919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4080</v>
      </c>
      <c r="L1893" s="97"/>
      <c r="M1893" s="102" t="s">
        <v>2920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606</v>
      </c>
      <c r="T1893" s="92" t="s">
        <v>2958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4013</v>
      </c>
      <c r="D1894" s="97" t="s">
        <v>7</v>
      </c>
      <c r="E1894" s="98" t="s">
        <v>2571</v>
      </c>
      <c r="F1894" s="98" t="s">
        <v>2571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4244</v>
      </c>
      <c r="L1894" s="97" t="s">
        <v>3449</v>
      </c>
      <c r="M1894" s="102" t="s">
        <v>2570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607</v>
      </c>
      <c r="T1894" s="92" t="s">
        <v>2939</v>
      </c>
      <c r="U1894" s="70" t="s">
        <v>2824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4014</v>
      </c>
      <c r="D1895" s="97" t="s">
        <v>7</v>
      </c>
      <c r="E1895" s="232" t="s">
        <v>2924</v>
      </c>
      <c r="F1895" s="98" t="s">
        <v>2924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4244</v>
      </c>
      <c r="L1895" s="97"/>
      <c r="M1895" s="102" t="s">
        <v>2923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607</v>
      </c>
      <c r="T1895" s="92" t="s">
        <v>2939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4776</v>
      </c>
      <c r="D1896" s="59" t="s">
        <v>7</v>
      </c>
      <c r="E1896" s="216" t="s">
        <v>4777</v>
      </c>
      <c r="F1896" s="216" t="s">
        <v>4777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4244</v>
      </c>
      <c r="M1896" s="215" t="s">
        <v>4778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608</v>
      </c>
      <c r="T1896" s="57" t="s">
        <v>2889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4015</v>
      </c>
      <c r="D1897" s="97" t="s">
        <v>7</v>
      </c>
      <c r="E1897" s="232" t="s">
        <v>3041</v>
      </c>
      <c r="F1897" s="98" t="s">
        <v>3041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4080</v>
      </c>
      <c r="L1897" s="97" t="s">
        <v>3021</v>
      </c>
      <c r="M1897" s="102" t="s">
        <v>3042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608</v>
      </c>
      <c r="T1897" s="92" t="s">
        <v>2911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4016</v>
      </c>
      <c r="D1898" s="97" t="s">
        <v>7</v>
      </c>
      <c r="E1898" s="232" t="s">
        <v>3043</v>
      </c>
      <c r="F1898" s="98" t="s">
        <v>3043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4080</v>
      </c>
      <c r="L1898" s="97" t="s">
        <v>3021</v>
      </c>
      <c r="M1898" s="102" t="s">
        <v>3044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608</v>
      </c>
      <c r="T1898" s="92" t="s">
        <v>2911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3998</v>
      </c>
      <c r="D1899" s="97" t="s">
        <v>4542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4080</v>
      </c>
      <c r="L1899" s="97" t="s">
        <v>4544</v>
      </c>
      <c r="M1899" s="102" t="s">
        <v>4545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608</v>
      </c>
      <c r="T1899" s="92" t="s">
        <v>2911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3998</v>
      </c>
      <c r="D1900" s="97" t="s">
        <v>4543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4080</v>
      </c>
      <c r="L1900" s="97" t="s">
        <v>4544</v>
      </c>
      <c r="M1900" s="102" t="s">
        <v>4546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608</v>
      </c>
      <c r="T1900" s="92" t="s">
        <v>2911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4060</v>
      </c>
      <c r="D1901" s="97" t="s">
        <v>7</v>
      </c>
      <c r="E1901" s="98" t="s">
        <v>533</v>
      </c>
      <c r="F1901" s="102" t="s">
        <v>4084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4080</v>
      </c>
      <c r="L1901" s="101" t="s">
        <v>4081</v>
      </c>
      <c r="M1901" s="102" t="s">
        <v>4085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609</v>
      </c>
      <c r="T1901" s="92" t="s">
        <v>2911</v>
      </c>
      <c r="U1901" s="70"/>
      <c r="V1901" s="70" t="s">
        <v>4086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4060</v>
      </c>
      <c r="D1902" s="97" t="s">
        <v>7</v>
      </c>
      <c r="E1902" s="98" t="s">
        <v>533</v>
      </c>
      <c r="F1902" s="98" t="s">
        <v>4087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4080</v>
      </c>
      <c r="L1902" s="97" t="s">
        <v>4081</v>
      </c>
      <c r="M1902" s="102" t="s">
        <v>4088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610</v>
      </c>
      <c r="T1902" s="92" t="s">
        <v>2911</v>
      </c>
      <c r="U1902" s="70" t="s">
        <v>2431</v>
      </c>
      <c r="V1902" s="70" t="s">
        <v>4089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4017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4080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611</v>
      </c>
      <c r="T1903" s="92"/>
      <c r="U1903" s="70" t="s">
        <v>2824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4018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4244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612</v>
      </c>
      <c r="T1904" s="92" t="s">
        <v>2918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4019</v>
      </c>
      <c r="D1905" s="97" t="s">
        <v>7</v>
      </c>
      <c r="E1905" s="98" t="s">
        <v>533</v>
      </c>
      <c r="F1905" s="98" t="s">
        <v>2853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4080</v>
      </c>
      <c r="L1905" s="97"/>
      <c r="M1905" s="102" t="s">
        <v>2854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612</v>
      </c>
      <c r="T1905" s="92" t="s">
        <v>2918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4060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4080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612</v>
      </c>
      <c r="T1906" s="92" t="s">
        <v>2944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4020</v>
      </c>
      <c r="D1907" s="97" t="s">
        <v>2848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4080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612</v>
      </c>
      <c r="T1907" s="92" t="s">
        <v>2944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4021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4080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612</v>
      </c>
      <c r="T1908" s="92" t="s">
        <v>2944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4022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4080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612</v>
      </c>
      <c r="T1909" s="92" t="s">
        <v>2944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4023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4080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612</v>
      </c>
      <c r="T1910" s="92" t="s">
        <v>2947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4018</v>
      </c>
      <c r="D1911" s="97" t="s">
        <v>1112</v>
      </c>
      <c r="E1911" s="98" t="s">
        <v>533</v>
      </c>
      <c r="F1911" s="98" t="s">
        <v>4586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4080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612</v>
      </c>
      <c r="T1911" s="92" t="s">
        <v>2947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4023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4080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612</v>
      </c>
      <c r="T1912" s="92" t="s">
        <v>2947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4023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4080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612</v>
      </c>
      <c r="T1913" s="92" t="s">
        <v>2947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4023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4080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612</v>
      </c>
      <c r="T1914" s="92" t="s">
        <v>2947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4024</v>
      </c>
      <c r="D1915" s="97" t="s">
        <v>2723</v>
      </c>
      <c r="E1915" s="98" t="s">
        <v>533</v>
      </c>
      <c r="F1915" s="98" t="s">
        <v>2725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4080</v>
      </c>
      <c r="L1915" s="97" t="s">
        <v>2720</v>
      </c>
      <c r="M1915" s="102" t="s">
        <v>2721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612</v>
      </c>
      <c r="T1915" s="92" t="s">
        <v>2942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4003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4080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612</v>
      </c>
      <c r="T1916" s="92" t="s">
        <v>2942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4024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4080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612</v>
      </c>
      <c r="T1917" s="92" t="s">
        <v>2942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4024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4080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612</v>
      </c>
      <c r="T1918" s="92" t="s">
        <v>2942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4024</v>
      </c>
      <c r="D1919" s="97" t="s">
        <v>1103</v>
      </c>
      <c r="E1919" s="230" t="s">
        <v>533</v>
      </c>
      <c r="F1919" s="98" t="s">
        <v>2730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4080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612</v>
      </c>
      <c r="T1919" s="92" t="s">
        <v>2942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4024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4080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612</v>
      </c>
      <c r="T1920" s="92" t="s">
        <v>2942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4025</v>
      </c>
      <c r="D1921" s="97" t="s">
        <v>1152</v>
      </c>
      <c r="E1921" s="230" t="s">
        <v>533</v>
      </c>
      <c r="F1921" s="98" t="s">
        <v>5002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4080</v>
      </c>
      <c r="L1921" s="97"/>
      <c r="M1921" s="255" t="s">
        <v>5003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612</v>
      </c>
      <c r="T1921" s="92" t="s">
        <v>2942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4025</v>
      </c>
      <c r="D1922" s="97" t="s">
        <v>3451</v>
      </c>
      <c r="E1922" s="230" t="s">
        <v>533</v>
      </c>
      <c r="F1922" s="98" t="s">
        <v>5001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4080</v>
      </c>
      <c r="L1922" s="97"/>
      <c r="M1922" s="255" t="s">
        <v>5004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612</v>
      </c>
      <c r="T1922" s="92" t="s">
        <v>2942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4025</v>
      </c>
      <c r="D1923" s="97" t="s">
        <v>3672</v>
      </c>
      <c r="E1923" s="230" t="s">
        <v>533</v>
      </c>
      <c r="F1923" s="98" t="s">
        <v>5017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4080</v>
      </c>
      <c r="L1923" s="97"/>
      <c r="M1923" s="255" t="s">
        <v>5011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612</v>
      </c>
      <c r="T1923" s="92" t="s">
        <v>2942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4025</v>
      </c>
      <c r="D1924" s="97" t="s">
        <v>1149</v>
      </c>
      <c r="E1924" s="230" t="s">
        <v>533</v>
      </c>
      <c r="F1924" s="98" t="s">
        <v>5000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4080</v>
      </c>
      <c r="L1924" s="97"/>
      <c r="M1924" s="255" t="s">
        <v>5005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612</v>
      </c>
      <c r="T1924" s="92" t="s">
        <v>2942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4025</v>
      </c>
      <c r="D1925" s="97" t="s">
        <v>4778</v>
      </c>
      <c r="E1925" s="230" t="s">
        <v>533</v>
      </c>
      <c r="F1925" s="98" t="s">
        <v>4999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4080</v>
      </c>
      <c r="L1925" s="97"/>
      <c r="M1925" s="255" t="s">
        <v>4998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612</v>
      </c>
      <c r="T1925" s="92" t="s">
        <v>2942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4025</v>
      </c>
      <c r="D1926" s="97" t="s">
        <v>1151</v>
      </c>
      <c r="E1926" s="230" t="s">
        <v>533</v>
      </c>
      <c r="F1926" s="98" t="s">
        <v>4997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4080</v>
      </c>
      <c r="L1926" s="97"/>
      <c r="M1926" s="255" t="s">
        <v>5006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612</v>
      </c>
      <c r="T1926" s="92" t="s">
        <v>2942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4025</v>
      </c>
      <c r="D1927" s="97" t="s">
        <v>3450</v>
      </c>
      <c r="E1927" s="230" t="s">
        <v>533</v>
      </c>
      <c r="F1927" s="98" t="s">
        <v>4996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4080</v>
      </c>
      <c r="L1927" s="97"/>
      <c r="M1927" s="255" t="s">
        <v>5007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612</v>
      </c>
      <c r="T1927" s="92" t="s">
        <v>2942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4025</v>
      </c>
      <c r="D1928" s="97" t="s">
        <v>5012</v>
      </c>
      <c r="E1928" s="230" t="s">
        <v>533</v>
      </c>
      <c r="F1928" s="98" t="s">
        <v>4995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4080</v>
      </c>
      <c r="L1928" s="97"/>
      <c r="M1928" s="255" t="s">
        <v>5008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612</v>
      </c>
      <c r="T1928" s="92" t="s">
        <v>2942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4025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4080</v>
      </c>
      <c r="L1929" s="97"/>
      <c r="M1929" s="255" t="s">
        <v>5009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612</v>
      </c>
      <c r="T1929" s="92" t="s">
        <v>2942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4025</v>
      </c>
      <c r="D1930" s="97" t="s">
        <v>4243</v>
      </c>
      <c r="E1930" s="230" t="s">
        <v>533</v>
      </c>
      <c r="F1930" s="98" t="s">
        <v>4994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4080</v>
      </c>
      <c r="L1930" s="97"/>
      <c r="M1930" s="255" t="s">
        <v>5010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612</v>
      </c>
      <c r="T1930" s="92" t="s">
        <v>2942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4026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4080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612</v>
      </c>
      <c r="T1931" s="92" t="s">
        <v>2942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4024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4080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612</v>
      </c>
      <c r="T1932" s="92" t="s">
        <v>2942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4024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4080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612</v>
      </c>
      <c r="T1933" s="92" t="s">
        <v>2942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4023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4080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612</v>
      </c>
      <c r="T1934" s="92" t="s">
        <v>2942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4027</v>
      </c>
      <c r="D1935" s="97" t="s">
        <v>7</v>
      </c>
      <c r="E1935" s="232" t="s">
        <v>2856</v>
      </c>
      <c r="F1935" s="98" t="s">
        <v>2856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4080</v>
      </c>
      <c r="L1935" s="97"/>
      <c r="M1935" s="102" t="s">
        <v>2858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613</v>
      </c>
      <c r="T1935" s="92" t="s">
        <v>2942</v>
      </c>
      <c r="U1935" s="70" t="s">
        <v>2824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4024</v>
      </c>
      <c r="D1936" s="101" t="s">
        <v>2726</v>
      </c>
      <c r="E1936" s="230" t="s">
        <v>533</v>
      </c>
      <c r="F1936" s="98" t="s">
        <v>2724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4080</v>
      </c>
      <c r="L1936" s="101" t="s">
        <v>2720</v>
      </c>
      <c r="M1936" s="102" t="s">
        <v>2722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613</v>
      </c>
      <c r="T1936" s="92" t="s">
        <v>2942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4024</v>
      </c>
      <c r="D1937" s="97" t="s">
        <v>5013</v>
      </c>
      <c r="E1937" s="230" t="s">
        <v>533</v>
      </c>
      <c r="F1937" s="98" t="s">
        <v>5014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4080</v>
      </c>
      <c r="L1937" s="97"/>
      <c r="M1937" s="102" t="s">
        <v>5015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613</v>
      </c>
      <c r="T1937" s="92" t="s">
        <v>2942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4024</v>
      </c>
      <c r="D1938" s="97" t="s">
        <v>2727</v>
      </c>
      <c r="E1938" s="230" t="s">
        <v>533</v>
      </c>
      <c r="F1938" s="98" t="s">
        <v>2728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4080</v>
      </c>
      <c r="L1938" s="101" t="s">
        <v>2720</v>
      </c>
      <c r="M1938" s="102" t="s">
        <v>2729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613</v>
      </c>
      <c r="T1938" s="92" t="s">
        <v>2942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4024</v>
      </c>
      <c r="D1939" s="97" t="s">
        <v>2768</v>
      </c>
      <c r="E1939" s="230" t="s">
        <v>533</v>
      </c>
      <c r="F1939" s="100" t="s">
        <v>2769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4080</v>
      </c>
      <c r="L1939" s="97" t="s">
        <v>2720</v>
      </c>
      <c r="M1939" s="102" t="s">
        <v>2770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613</v>
      </c>
      <c r="T1939" s="92" t="s">
        <v>2942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4024</v>
      </c>
      <c r="D1940" s="106" t="s">
        <v>2837</v>
      </c>
      <c r="E1940" s="230" t="s">
        <v>533</v>
      </c>
      <c r="F1940" s="100" t="s">
        <v>2838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4080</v>
      </c>
      <c r="L1940" s="97" t="s">
        <v>2839</v>
      </c>
      <c r="M1940" s="102" t="s">
        <v>2840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613</v>
      </c>
      <c r="T1940" s="92" t="s">
        <v>2942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4028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4080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613</v>
      </c>
      <c r="T1941" s="92" t="s">
        <v>2945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4060</v>
      </c>
      <c r="D1942" s="97" t="s">
        <v>7</v>
      </c>
      <c r="E1942" s="230" t="s">
        <v>533</v>
      </c>
      <c r="F1942" s="100" t="s">
        <v>4547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4080</v>
      </c>
      <c r="L1942" s="97" t="s">
        <v>4548</v>
      </c>
      <c r="M1942" s="102" t="s">
        <v>4549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613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4060</v>
      </c>
      <c r="D1943" s="97" t="s">
        <v>7</v>
      </c>
      <c r="E1943" s="98" t="s">
        <v>141</v>
      </c>
      <c r="F1943" s="98" t="s">
        <v>2771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4080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613</v>
      </c>
      <c r="T1943" s="92" t="s">
        <v>2922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4060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4080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613</v>
      </c>
      <c r="T1944" s="92" t="s">
        <v>2922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4060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4080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613</v>
      </c>
      <c r="T1945" s="92" t="s">
        <v>2922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4060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4080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613</v>
      </c>
      <c r="T1946" s="92" t="s">
        <v>2922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4060</v>
      </c>
      <c r="D1947" s="97" t="s">
        <v>7</v>
      </c>
      <c r="E1947" s="98" t="s">
        <v>2861</v>
      </c>
      <c r="F1947" s="98" t="s">
        <v>2861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4080</v>
      </c>
      <c r="L1947" s="97"/>
      <c r="M1947" s="102" t="s">
        <v>2703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613</v>
      </c>
      <c r="T1947" s="92" t="s">
        <v>2922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4060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4244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613</v>
      </c>
      <c r="T1948" s="92" t="s">
        <v>2922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4029</v>
      </c>
      <c r="D1949" s="97" t="s">
        <v>3038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4080</v>
      </c>
      <c r="L1949" s="97"/>
      <c r="M1949" s="102" t="s">
        <v>3038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613</v>
      </c>
      <c r="T1949" s="92" t="s">
        <v>2957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4060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4080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613</v>
      </c>
      <c r="T1950" s="92" t="s">
        <v>2922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4029</v>
      </c>
      <c r="D1951" s="97" t="s">
        <v>3039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4080</v>
      </c>
      <c r="L1951" s="97"/>
      <c r="M1951" s="102" t="s">
        <v>3039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613</v>
      </c>
      <c r="T1951" s="92" t="s">
        <v>2957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4029</v>
      </c>
      <c r="D1952" s="97" t="s">
        <v>3036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4080</v>
      </c>
      <c r="L1952" s="97"/>
      <c r="M1952" s="102" t="s">
        <v>3036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613</v>
      </c>
      <c r="T1952" s="92" t="s">
        <v>2957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4029</v>
      </c>
      <c r="D1953" s="97" t="s">
        <v>3037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4080</v>
      </c>
      <c r="L1953" s="97"/>
      <c r="M1953" s="102" t="s">
        <v>3037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613</v>
      </c>
      <c r="T1953" s="92" t="s">
        <v>2957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 s="17" customFormat="1">
      <c r="A1954" s="56">
        <f t="shared" si="566"/>
        <v>1954</v>
      </c>
      <c r="B1954" s="55">
        <f t="shared" si="567"/>
        <v>1905</v>
      </c>
      <c r="C1954" s="110" t="s">
        <v>4060</v>
      </c>
      <c r="D1954" s="110" t="s">
        <v>7</v>
      </c>
      <c r="E1954" s="135" t="str">
        <f t="shared" ref="E1954" si="569">CHAR(34)&amp;IF(B1954&lt;10,"000",IF(B1954&lt;100,"00",IF(B1954&lt;1000,"0","")))&amp;$B1954&amp;CHAR(34)</f>
        <v>"1905"</v>
      </c>
      <c r="F1954" s="111" t="str">
        <f t="shared" ref="F1954" si="570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4080</v>
      </c>
      <c r="M1954" s="136" t="str">
        <f t="shared" ref="M1954" si="571">"ITM_"&amp;IF(B1954&lt;10,"000",IF(B1954&lt;100,"00",IF(B1954&lt;1000,"0","")))&amp;$B1954</f>
        <v>ITM_1905</v>
      </c>
      <c r="N1954" s="16"/>
      <c r="P1954" s="17" t="str">
        <f t="shared" si="568"/>
        <v/>
      </c>
      <c r="Q1954" s="17" t="str">
        <f>IF(ISNA(VLOOKUP(AC1954,#REF!,1)),"//","")</f>
        <v/>
      </c>
      <c r="S1954" s="43">
        <f t="shared" si="542"/>
        <v>613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72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3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4">B1954</f>
        <v>1905</v>
      </c>
      <c r="Z1954" t="str">
        <f t="shared" ref="Z1954" si="575">M1954</f>
        <v>ITM_1905</v>
      </c>
      <c r="AA1954" s="158" t="str">
        <f>IF(ISNA(VLOOKUP(X1954,Sheet2!J:J,1,0)),"//","")</f>
        <v/>
      </c>
      <c r="AC1954" s="108" t="str">
        <f t="shared" ref="AC1954" si="576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77">X1954=AC1954</f>
        <v>1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4060</v>
      </c>
      <c r="D1955" s="97" t="s">
        <v>7</v>
      </c>
      <c r="E1955" s="100" t="s">
        <v>2846</v>
      </c>
      <c r="F1955" s="98" t="s">
        <v>2846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4080</v>
      </c>
      <c r="L1955" s="97"/>
      <c r="M1955" s="102" t="s">
        <v>2847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613</v>
      </c>
      <c r="T1955" s="92" t="s">
        <v>2922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4060</v>
      </c>
      <c r="D1956" s="97" t="s">
        <v>7</v>
      </c>
      <c r="E1956" s="100" t="s">
        <v>2859</v>
      </c>
      <c r="F1956" s="100" t="s">
        <v>2859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4080</v>
      </c>
      <c r="L1956" s="97"/>
      <c r="M1956" s="102" t="s">
        <v>2860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613</v>
      </c>
      <c r="T1956" s="92" t="s">
        <v>2922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3967</v>
      </c>
      <c r="D1957" s="97" t="s">
        <v>7</v>
      </c>
      <c r="E1957" s="230" t="s">
        <v>533</v>
      </c>
      <c r="F1957" s="100" t="s">
        <v>2715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4244</v>
      </c>
      <c r="L1957" s="97"/>
      <c r="M1957" s="102" t="s">
        <v>2716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613</v>
      </c>
      <c r="T1957" s="92" t="s">
        <v>2943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4064</v>
      </c>
      <c r="D1958" s="97" t="s">
        <v>4308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4080</v>
      </c>
      <c r="L1958" s="101" t="s">
        <v>341</v>
      </c>
      <c r="M1958" s="102" t="s">
        <v>2705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614</v>
      </c>
      <c r="T1958" s="92" t="s">
        <v>2943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3998</v>
      </c>
      <c r="D1959" s="97" t="s">
        <v>2680</v>
      </c>
      <c r="E1959" s="230" t="s">
        <v>533</v>
      </c>
      <c r="F1959" s="98" t="s">
        <v>2682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4080</v>
      </c>
      <c r="L1959" s="97"/>
      <c r="M1959" s="102" t="s">
        <v>2683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615</v>
      </c>
      <c r="T1959" s="92" t="s">
        <v>2941</v>
      </c>
      <c r="U1959" s="70" t="s">
        <v>2824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3998</v>
      </c>
      <c r="D1960" s="97" t="s">
        <v>2681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4080</v>
      </c>
      <c r="L1960" s="97"/>
      <c r="M1960" s="102" t="s">
        <v>2684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616</v>
      </c>
      <c r="T1960" s="92" t="s">
        <v>2941</v>
      </c>
      <c r="U1960" s="70" t="s">
        <v>2824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3998</v>
      </c>
      <c r="D1961" s="97" t="s">
        <v>2690</v>
      </c>
      <c r="E1961" s="230" t="s">
        <v>533</v>
      </c>
      <c r="F1961" s="100" t="s">
        <v>2691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4080</v>
      </c>
      <c r="L1961" s="97"/>
      <c r="M1961" s="102" t="s">
        <v>2692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617</v>
      </c>
      <c r="T1961" s="92" t="s">
        <v>2941</v>
      </c>
      <c r="U1961" s="70" t="s">
        <v>2824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3998</v>
      </c>
      <c r="D1962" s="97" t="s">
        <v>2693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4080</v>
      </c>
      <c r="L1962" s="101"/>
      <c r="M1962" s="102" t="s">
        <v>2694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618</v>
      </c>
      <c r="T1962" s="92" t="s">
        <v>2941</v>
      </c>
      <c r="U1962" s="70" t="s">
        <v>2824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3998</v>
      </c>
      <c r="D1963" s="97" t="s">
        <v>2717</v>
      </c>
      <c r="E1963" s="230" t="s">
        <v>533</v>
      </c>
      <c r="F1963" s="98" t="s">
        <v>2627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4080</v>
      </c>
      <c r="L1963" s="101"/>
      <c r="M1963" s="102" t="s">
        <v>2719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618</v>
      </c>
      <c r="T1963" s="92" t="s">
        <v>2941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4030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4080</v>
      </c>
      <c r="L1964" s="101" t="s">
        <v>2678</v>
      </c>
      <c r="M1964" s="102" t="s">
        <v>2718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618</v>
      </c>
      <c r="T1964" s="92" t="s">
        <v>2941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3998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4080</v>
      </c>
      <c r="L1965" s="107" t="s">
        <v>2678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618</v>
      </c>
      <c r="T1965" s="92" t="s">
        <v>2941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3998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4080</v>
      </c>
      <c r="L1966" s="107" t="s">
        <v>2678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618</v>
      </c>
      <c r="T1966" s="92" t="s">
        <v>2941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3998</v>
      </c>
      <c r="D1967" s="97" t="s">
        <v>2685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4080</v>
      </c>
      <c r="L1967" s="107"/>
      <c r="M1967" s="102" t="s">
        <v>2686</v>
      </c>
      <c r="N1967" s="102"/>
      <c r="O1967"/>
      <c r="P1967" t="str">
        <f t="shared" ref="P1967:P2004" si="578">IF(E1967=F1967,"","NOT EQUAL")</f>
        <v>NOT EQUAL</v>
      </c>
      <c r="Q1967" t="str">
        <f>IF(ISNA(VLOOKUP(AC1967,#REF!,1)),"//","")</f>
        <v/>
      </c>
      <c r="R1967"/>
      <c r="S1967" s="43">
        <f t="shared" si="542"/>
        <v>618</v>
      </c>
      <c r="T1967" s="92" t="s">
        <v>2941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3998</v>
      </c>
      <c r="D1968" s="97" t="s">
        <v>2687</v>
      </c>
      <c r="E1968" s="230" t="s">
        <v>533</v>
      </c>
      <c r="F1968" s="98" t="s">
        <v>2688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4080</v>
      </c>
      <c r="L1968" s="101"/>
      <c r="M1968" s="102" t="s">
        <v>2689</v>
      </c>
      <c r="N1968" s="102"/>
      <c r="O1968"/>
      <c r="P1968" t="str">
        <f t="shared" si="578"/>
        <v>NOT EQUAL</v>
      </c>
      <c r="Q1968" t="str">
        <f>IF(ISNA(VLOOKUP(AC1968,#REF!,1)),"//","")</f>
        <v/>
      </c>
      <c r="R1968"/>
      <c r="S1968" s="43">
        <f t="shared" si="542"/>
        <v>618</v>
      </c>
      <c r="T1968" s="92" t="s">
        <v>2941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3998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4080</v>
      </c>
      <c r="L1969" s="101" t="s">
        <v>2678</v>
      </c>
      <c r="M1969" s="102" t="s">
        <v>1955</v>
      </c>
      <c r="N1969" s="102"/>
      <c r="O1969"/>
      <c r="P1969" t="str">
        <f t="shared" si="578"/>
        <v>NOT EQUAL</v>
      </c>
      <c r="Q1969" t="str">
        <f>IF(ISNA(VLOOKUP(AC1969,#REF!,1)),"//","")</f>
        <v/>
      </c>
      <c r="R1969"/>
      <c r="S1969" s="43">
        <f t="shared" si="542"/>
        <v>618</v>
      </c>
      <c r="T1969" s="92" t="s">
        <v>2941</v>
      </c>
      <c r="U1969" s="70" t="s">
        <v>2431</v>
      </c>
      <c r="V1969" s="70" t="s">
        <v>2431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/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3998</v>
      </c>
      <c r="D1970" s="97" t="s">
        <v>2707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4080</v>
      </c>
      <c r="L1970" s="107" t="s">
        <v>2678</v>
      </c>
      <c r="M1970" s="102" t="s">
        <v>1984</v>
      </c>
      <c r="N1970" s="102"/>
      <c r="O1970"/>
      <c r="P1970" t="str">
        <f t="shared" si="578"/>
        <v>NOT EQUAL</v>
      </c>
      <c r="Q1970" t="str">
        <f>IF(ISNA(VLOOKUP(AC1970,#REF!,1)),"//","")</f>
        <v/>
      </c>
      <c r="R1970"/>
      <c r="S1970" s="43">
        <f t="shared" si="542"/>
        <v>618</v>
      </c>
      <c r="T1970" s="92" t="s">
        <v>2941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3998</v>
      </c>
      <c r="D1971" s="97" t="s">
        <v>2708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4080</v>
      </c>
      <c r="L1971" s="107" t="s">
        <v>2678</v>
      </c>
      <c r="M1971" s="102" t="s">
        <v>1985</v>
      </c>
      <c r="N1971" s="102"/>
      <c r="O1971"/>
      <c r="P1971" t="str">
        <f t="shared" si="578"/>
        <v>NOT EQUAL</v>
      </c>
      <c r="Q1971" t="str">
        <f>IF(ISNA(VLOOKUP(AC1971,#REF!,1)),"//","")</f>
        <v/>
      </c>
      <c r="R1971"/>
      <c r="S1971" s="43">
        <f t="shared" si="542"/>
        <v>618</v>
      </c>
      <c r="T1971" s="92" t="s">
        <v>2941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3998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4080</v>
      </c>
      <c r="L1972" s="107" t="s">
        <v>2678</v>
      </c>
      <c r="M1972" s="102" t="s">
        <v>1990</v>
      </c>
      <c r="N1972" s="102"/>
      <c r="O1972"/>
      <c r="P1972" t="str">
        <f t="shared" si="578"/>
        <v>NOT EQUAL</v>
      </c>
      <c r="Q1972" t="str">
        <f>IF(ISNA(VLOOKUP(AC1972,#REF!,1)),"//","")</f>
        <v/>
      </c>
      <c r="R1972"/>
      <c r="S1972" s="43">
        <f t="shared" si="542"/>
        <v>618</v>
      </c>
      <c r="T1972" s="92" t="s">
        <v>2941</v>
      </c>
      <c r="U1972" s="70" t="s">
        <v>2431</v>
      </c>
      <c r="V1972" s="70" t="s">
        <v>2431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/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3998</v>
      </c>
      <c r="D1973" s="97" t="s">
        <v>2709</v>
      </c>
      <c r="E1973" s="230" t="s">
        <v>533</v>
      </c>
      <c r="F1973" s="98" t="s">
        <v>2711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4080</v>
      </c>
      <c r="L1973" s="107" t="s">
        <v>2678</v>
      </c>
      <c r="M1973" s="102" t="s">
        <v>2713</v>
      </c>
      <c r="N1973" s="102"/>
      <c r="O1973"/>
      <c r="P1973" t="str">
        <f t="shared" si="578"/>
        <v>NOT EQUAL</v>
      </c>
      <c r="Q1973" t="str">
        <f>IF(ISNA(VLOOKUP(AC1973,#REF!,1)),"//","")</f>
        <v/>
      </c>
      <c r="R1973"/>
      <c r="S1973" s="43">
        <f t="shared" si="542"/>
        <v>618</v>
      </c>
      <c r="T1973" s="92" t="s">
        <v>2941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3998</v>
      </c>
      <c r="D1974" s="97" t="s">
        <v>2710</v>
      </c>
      <c r="E1974" s="230" t="s">
        <v>533</v>
      </c>
      <c r="F1974" s="98" t="s">
        <v>2712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4080</v>
      </c>
      <c r="L1974" s="107" t="s">
        <v>2678</v>
      </c>
      <c r="M1974" s="102" t="s">
        <v>2714</v>
      </c>
      <c r="N1974" s="102"/>
      <c r="O1974"/>
      <c r="P1974" t="str">
        <f t="shared" si="578"/>
        <v>NOT EQUAL</v>
      </c>
      <c r="Q1974" t="str">
        <f>IF(ISNA(VLOOKUP(AC1974,#REF!,1)),"//","")</f>
        <v/>
      </c>
      <c r="R1974"/>
      <c r="S1974" s="43">
        <f t="shared" si="542"/>
        <v>618</v>
      </c>
      <c r="T1974" s="92" t="s">
        <v>2941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4029</v>
      </c>
      <c r="D1975" s="97" t="s">
        <v>2844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4080</v>
      </c>
      <c r="L1975" s="107"/>
      <c r="M1975" s="102" t="s">
        <v>2844</v>
      </c>
      <c r="N1975" s="102"/>
      <c r="O1975"/>
      <c r="P1975" t="str">
        <f t="shared" si="578"/>
        <v>NOT EQUAL</v>
      </c>
      <c r="Q1975" t="str">
        <f>IF(ISNA(VLOOKUP(AC1975,#REF!,1)),"//","")</f>
        <v/>
      </c>
      <c r="R1975"/>
      <c r="S1975" s="43">
        <f t="shared" si="542"/>
        <v>618</v>
      </c>
      <c r="T1975" s="92" t="s">
        <v>2957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4029</v>
      </c>
      <c r="D1976" s="97" t="s">
        <v>2845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4080</v>
      </c>
      <c r="L1976" s="97"/>
      <c r="M1976" s="102" t="s">
        <v>2845</v>
      </c>
      <c r="N1976" s="102"/>
      <c r="O1976"/>
      <c r="P1976" t="str">
        <f t="shared" si="578"/>
        <v>NOT EQUAL</v>
      </c>
      <c r="Q1976" t="str">
        <f>IF(ISNA(VLOOKUP(AC1976,#REF!,1)),"//","")</f>
        <v/>
      </c>
      <c r="R1976"/>
      <c r="S1976" s="43">
        <f t="shared" si="542"/>
        <v>618</v>
      </c>
      <c r="T1976" s="92" t="s">
        <v>2957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4029</v>
      </c>
      <c r="D1977" s="97" t="s">
        <v>2864</v>
      </c>
      <c r="E1977" s="230" t="s">
        <v>533</v>
      </c>
      <c r="F1977" s="100" t="s">
        <v>2866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4080</v>
      </c>
      <c r="L1977" s="97"/>
      <c r="M1977" s="102" t="s">
        <v>2864</v>
      </c>
      <c r="N1977" s="102"/>
      <c r="O1977"/>
      <c r="P1977" t="str">
        <f t="shared" si="578"/>
        <v>NOT EQUAL</v>
      </c>
      <c r="Q1977" t="str">
        <f>IF(ISNA(VLOOKUP(AC1977,#REF!,1)),"//","")</f>
        <v/>
      </c>
      <c r="R1977"/>
      <c r="S1977" s="43">
        <f t="shared" si="542"/>
        <v>618</v>
      </c>
      <c r="T1977" s="92" t="s">
        <v>2957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4029</v>
      </c>
      <c r="D1978" s="97" t="s">
        <v>2865</v>
      </c>
      <c r="E1978" s="230" t="s">
        <v>533</v>
      </c>
      <c r="F1978" s="100" t="s">
        <v>2867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4080</v>
      </c>
      <c r="L1978" s="97"/>
      <c r="M1978" s="102" t="s">
        <v>2865</v>
      </c>
      <c r="N1978" s="102"/>
      <c r="O1978"/>
      <c r="P1978" t="str">
        <f t="shared" si="578"/>
        <v>NOT EQUAL</v>
      </c>
      <c r="Q1978" t="str">
        <f>IF(ISNA(VLOOKUP(AC1978,#REF!,1)),"//","")</f>
        <v/>
      </c>
      <c r="R1978"/>
      <c r="S1978" s="43">
        <f t="shared" si="542"/>
        <v>618</v>
      </c>
      <c r="T1978" s="92" t="s">
        <v>2957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4031</v>
      </c>
      <c r="D1979" s="97" t="s">
        <v>7</v>
      </c>
      <c r="E1979" s="230" t="s">
        <v>533</v>
      </c>
      <c r="F1979" s="100" t="s">
        <v>2862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4080</v>
      </c>
      <c r="L1979" s="97"/>
      <c r="M1979" s="102" t="s">
        <v>2863</v>
      </c>
      <c r="N1979" s="102"/>
      <c r="O1979"/>
      <c r="P1979" t="str">
        <f t="shared" si="578"/>
        <v>NOT EQUAL</v>
      </c>
      <c r="Q1979" t="str">
        <f>IF(ISNA(VLOOKUP(AC1979,#REF!,1)),"//","")</f>
        <v/>
      </c>
      <c r="R1979"/>
      <c r="S1979" s="43">
        <f t="shared" si="542"/>
        <v>618</v>
      </c>
      <c r="T1979" s="92" t="s">
        <v>2957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4032</v>
      </c>
      <c r="D1980" s="97" t="s">
        <v>7</v>
      </c>
      <c r="E1980" s="233" t="s">
        <v>2855</v>
      </c>
      <c r="F1980" s="100" t="s">
        <v>2855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4080</v>
      </c>
      <c r="L1980" s="97"/>
      <c r="M1980" s="102" t="s">
        <v>2857</v>
      </c>
      <c r="N1980" s="102"/>
      <c r="O1980"/>
      <c r="P1980" t="str">
        <f t="shared" si="578"/>
        <v/>
      </c>
      <c r="Q1980" t="str">
        <f>IF(ISNA(VLOOKUP(AC1980,#REF!,1)),"//","")</f>
        <v/>
      </c>
      <c r="R1980"/>
      <c r="S1980" s="43">
        <f t="shared" si="542"/>
        <v>618</v>
      </c>
      <c r="T1980" s="92" t="s">
        <v>2957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4033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4244</v>
      </c>
      <c r="L1981" s="97" t="s">
        <v>2446</v>
      </c>
      <c r="M1981" s="102" t="s">
        <v>2447</v>
      </c>
      <c r="N1981" s="102"/>
      <c r="O1981"/>
      <c r="P1981" t="str">
        <f t="shared" si="578"/>
        <v/>
      </c>
      <c r="Q1981" t="str">
        <f>IF(ISNA(VLOOKUP(AC1981,#REF!,1)),"//","")</f>
        <v/>
      </c>
      <c r="R1981"/>
      <c r="S1981" s="43">
        <f t="shared" si="542"/>
        <v>619</v>
      </c>
      <c r="T1981" s="92" t="s">
        <v>2889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4034</v>
      </c>
      <c r="D1982" s="97" t="s">
        <v>4752</v>
      </c>
      <c r="E1982" s="98" t="s">
        <v>2897</v>
      </c>
      <c r="F1982" s="98" t="s">
        <v>2897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4244</v>
      </c>
      <c r="L1982" s="97"/>
      <c r="M1982" s="102" t="s">
        <v>2876</v>
      </c>
      <c r="N1982" s="102"/>
      <c r="O1982"/>
      <c r="P1982" t="str">
        <f t="shared" si="578"/>
        <v/>
      </c>
      <c r="Q1982" t="str">
        <f>IF(ISNA(VLOOKUP(AC1982,#REF!,1)),"//","")</f>
        <v/>
      </c>
      <c r="R1982"/>
      <c r="S1982" s="43">
        <f t="shared" si="542"/>
        <v>620</v>
      </c>
      <c r="T1982" s="92" t="s">
        <v>2889</v>
      </c>
      <c r="U1982" s="70" t="s">
        <v>2824</v>
      </c>
      <c r="V1982" s="70" t="s">
        <v>2904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4034</v>
      </c>
      <c r="D1983" s="83" t="s">
        <v>4811</v>
      </c>
      <c r="E1983" s="98" t="s">
        <v>2898</v>
      </c>
      <c r="F1983" s="218" t="s">
        <v>2898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4244</v>
      </c>
      <c r="L1983" s="97"/>
      <c r="M1983" s="102" t="s">
        <v>2878</v>
      </c>
      <c r="N1983" s="102"/>
      <c r="O1983"/>
      <c r="P1983" t="str">
        <f t="shared" si="578"/>
        <v/>
      </c>
      <c r="Q1983" t="str">
        <f>IF(ISNA(VLOOKUP(AC1983,#REF!,1)),"//","")</f>
        <v/>
      </c>
      <c r="R1983"/>
      <c r="S1983" s="43">
        <f t="shared" si="542"/>
        <v>621</v>
      </c>
      <c r="T1983" s="92" t="s">
        <v>2889</v>
      </c>
      <c r="U1983" s="70" t="s">
        <v>2824</v>
      </c>
      <c r="V1983" s="70" t="s">
        <v>2905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4034</v>
      </c>
      <c r="D1984" s="97" t="s">
        <v>4754</v>
      </c>
      <c r="E1984" s="98" t="s">
        <v>2899</v>
      </c>
      <c r="F1984" s="98" t="s">
        <v>2899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4244</v>
      </c>
      <c r="L1984" s="97"/>
      <c r="M1984" s="102" t="s">
        <v>2881</v>
      </c>
      <c r="N1984" s="102"/>
      <c r="O1984"/>
      <c r="P1984" t="str">
        <f t="shared" si="578"/>
        <v/>
      </c>
      <c r="Q1984" t="str">
        <f>IF(ISNA(VLOOKUP(AC1984,#REF!,1)),"//","")</f>
        <v/>
      </c>
      <c r="R1984"/>
      <c r="S1984" s="43">
        <f t="shared" si="542"/>
        <v>622</v>
      </c>
      <c r="T1984" s="92" t="s">
        <v>2889</v>
      </c>
      <c r="U1984" s="70" t="s">
        <v>2824</v>
      </c>
      <c r="V1984" s="70" t="s">
        <v>2906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4034</v>
      </c>
      <c r="D1985" s="97" t="s">
        <v>4755</v>
      </c>
      <c r="E1985" s="98" t="s">
        <v>2900</v>
      </c>
      <c r="F1985" s="98" t="s">
        <v>2900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4244</v>
      </c>
      <c r="L1985" s="97"/>
      <c r="M1985" s="102" t="s">
        <v>2877</v>
      </c>
      <c r="N1985" s="102"/>
      <c r="O1985"/>
      <c r="P1985" t="str">
        <f t="shared" si="578"/>
        <v/>
      </c>
      <c r="Q1985" t="str">
        <f>IF(ISNA(VLOOKUP(AC1985,#REF!,1)),"//","")</f>
        <v/>
      </c>
      <c r="R1985"/>
      <c r="S1985" s="43">
        <f t="shared" si="542"/>
        <v>623</v>
      </c>
      <c r="T1985" s="92" t="s">
        <v>2889</v>
      </c>
      <c r="U1985" s="70" t="s">
        <v>2824</v>
      </c>
      <c r="V1985" s="70" t="s">
        <v>2909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4034</v>
      </c>
      <c r="D1986" s="97" t="s">
        <v>4753</v>
      </c>
      <c r="E1986" s="98" t="s">
        <v>2901</v>
      </c>
      <c r="F1986" s="98" t="s">
        <v>2901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4244</v>
      </c>
      <c r="L1986" s="97"/>
      <c r="M1986" s="102" t="s">
        <v>2879</v>
      </c>
      <c r="N1986" s="102"/>
      <c r="O1986"/>
      <c r="P1986" t="str">
        <f t="shared" si="578"/>
        <v/>
      </c>
      <c r="Q1986" t="str">
        <f>IF(ISNA(VLOOKUP(AC1986,#REF!,1)),"//","")</f>
        <v/>
      </c>
      <c r="R1986"/>
      <c r="S1986" s="43">
        <f t="shared" si="542"/>
        <v>624</v>
      </c>
      <c r="T1986" s="92" t="s">
        <v>2889</v>
      </c>
      <c r="U1986" s="70" t="s">
        <v>2824</v>
      </c>
      <c r="V1986" s="70" t="s">
        <v>2907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4034</v>
      </c>
      <c r="D1987" s="97" t="s">
        <v>4566</v>
      </c>
      <c r="E1987" s="98" t="s">
        <v>2902</v>
      </c>
      <c r="F1987" s="98" t="s">
        <v>2903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4244</v>
      </c>
      <c r="L1987" s="97"/>
      <c r="M1987" s="102" t="s">
        <v>2880</v>
      </c>
      <c r="N1987" s="102"/>
      <c r="O1987"/>
      <c r="P1987" t="str">
        <f t="shared" si="578"/>
        <v/>
      </c>
      <c r="Q1987" t="str">
        <f>IF(ISNA(VLOOKUP(AC1987,#REF!,1)),"//","")</f>
        <v/>
      </c>
      <c r="R1987"/>
      <c r="S1987" s="43">
        <f t="shared" si="542"/>
        <v>625</v>
      </c>
      <c r="T1987" s="92" t="s">
        <v>2889</v>
      </c>
      <c r="U1987" s="70" t="s">
        <v>2824</v>
      </c>
      <c r="V1987" s="70" t="s">
        <v>2908</v>
      </c>
      <c r="W1987" s="44" t="str">
        <f t="shared" ref="W1987:W2050" si="579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0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1">B1987</f>
        <v>1938</v>
      </c>
      <c r="Z1987" t="str">
        <f t="shared" ref="Z1987:Z2050" si="582">M1987</f>
        <v>ITM_HMS2</v>
      </c>
      <c r="AA1987" s="158" t="str">
        <f>IF(ISNA(VLOOKUP(X1987,Sheet2!J:J,1,0)),"//","")</f>
        <v>//</v>
      </c>
      <c r="AC1987" s="108" t="str">
        <f t="shared" ref="AC1987:AC2050" si="583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4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4035</v>
      </c>
      <c r="D1988" s="97" t="s">
        <v>1094</v>
      </c>
      <c r="E1988" s="98" t="s">
        <v>533</v>
      </c>
      <c r="F1988" s="98" t="s">
        <v>4814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4080</v>
      </c>
      <c r="L1988" s="97" t="s">
        <v>1556</v>
      </c>
      <c r="M1988" s="102" t="s">
        <v>3680</v>
      </c>
      <c r="N1988" s="102"/>
      <c r="O1988"/>
      <c r="P1988" t="str">
        <f t="shared" si="578"/>
        <v>NOT EQUAL</v>
      </c>
      <c r="Q1988" t="str">
        <f>IF(ISNA(VLOOKUP(AC1988,#REF!,1)),"//","")</f>
        <v/>
      </c>
      <c r="R1988"/>
      <c r="S1988" s="43">
        <f t="shared" si="542"/>
        <v>625</v>
      </c>
      <c r="T1988" s="92"/>
      <c r="U1988" s="70"/>
      <c r="V1988" s="70"/>
      <c r="W1988" s="44" t="str">
        <f t="shared" si="579"/>
        <v/>
      </c>
      <c r="X1988" s="25" t="str">
        <f t="shared" si="580"/>
        <v/>
      </c>
      <c r="Y1988" s="1">
        <f t="shared" si="581"/>
        <v>1939</v>
      </c>
      <c r="Z1988" t="str">
        <f t="shared" si="582"/>
        <v>USER_PRIM00U</v>
      </c>
      <c r="AA1988" s="158" t="str">
        <f>IF(ISNA(VLOOKUP(X1988,Sheet2!J:J,1,0)),"//","")</f>
        <v/>
      </c>
      <c r="AC1988" s="108" t="str">
        <f t="shared" si="583"/>
        <v/>
      </c>
      <c r="AD1988" t="b">
        <f t="shared" si="584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4036</v>
      </c>
      <c r="D1989" s="97" t="s">
        <v>1094</v>
      </c>
      <c r="E1989" s="98" t="s">
        <v>533</v>
      </c>
      <c r="F1989" s="98" t="s">
        <v>4820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4080</v>
      </c>
      <c r="L1989" s="97" t="s">
        <v>1556</v>
      </c>
      <c r="M1989" s="102" t="s">
        <v>3681</v>
      </c>
      <c r="N1989" s="102"/>
      <c r="O1989"/>
      <c r="P1989" t="str">
        <f t="shared" si="578"/>
        <v>NOT EQUAL</v>
      </c>
      <c r="Q1989" t="str">
        <f>IF(ISNA(VLOOKUP(AC1989,#REF!,1)),"//","")</f>
        <v/>
      </c>
      <c r="R1989"/>
      <c r="S1989" s="43">
        <f t="shared" si="542"/>
        <v>625</v>
      </c>
      <c r="T1989" s="92"/>
      <c r="U1989" s="70"/>
      <c r="V1989" s="70"/>
      <c r="W1989" s="44" t="str">
        <f t="shared" si="579"/>
        <v/>
      </c>
      <c r="X1989" s="25" t="str">
        <f t="shared" si="580"/>
        <v/>
      </c>
      <c r="Y1989" s="1">
        <f t="shared" si="581"/>
        <v>1940</v>
      </c>
      <c r="Z1989" t="str">
        <f t="shared" si="582"/>
        <v>USER_SFTf00U</v>
      </c>
      <c r="AA1989" s="158" t="str">
        <f>IF(ISNA(VLOOKUP(X1989,Sheet2!J:J,1,0)),"//","")</f>
        <v/>
      </c>
      <c r="AC1989" s="108" t="str">
        <f t="shared" si="583"/>
        <v/>
      </c>
      <c r="AD1989" t="b">
        <f t="shared" si="584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4037</v>
      </c>
      <c r="D1990" s="97" t="s">
        <v>1094</v>
      </c>
      <c r="E1990" s="98" t="s">
        <v>533</v>
      </c>
      <c r="F1990" s="98" t="s">
        <v>4821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4080</v>
      </c>
      <c r="L1990" s="97" t="s">
        <v>1556</v>
      </c>
      <c r="M1990" s="102" t="s">
        <v>4071</v>
      </c>
      <c r="N1990" s="102"/>
      <c r="O1990"/>
      <c r="P1990" t="str">
        <f t="shared" si="578"/>
        <v>NOT EQUAL</v>
      </c>
      <c r="Q1990" t="str">
        <f>IF(ISNA(VLOOKUP(AC1990,#REF!,1)),"//","")</f>
        <v/>
      </c>
      <c r="R1990"/>
      <c r="S1990" s="43">
        <f t="shared" si="542"/>
        <v>625</v>
      </c>
      <c r="T1990" s="92"/>
      <c r="U1990" s="70"/>
      <c r="V1990" s="70"/>
      <c r="W1990" s="44" t="str">
        <f t="shared" si="579"/>
        <v/>
      </c>
      <c r="X1990" s="25" t="str">
        <f t="shared" si="580"/>
        <v/>
      </c>
      <c r="Y1990" s="1">
        <f t="shared" si="581"/>
        <v>1941</v>
      </c>
      <c r="Z1990" t="str">
        <f t="shared" si="582"/>
        <v>USER_SFTg00U</v>
      </c>
      <c r="AA1990" s="158" t="str">
        <f>IF(ISNA(VLOOKUP(X1990,Sheet2!J:J,1,0)),"//","")</f>
        <v/>
      </c>
      <c r="AC1990" s="108" t="str">
        <f t="shared" si="583"/>
        <v/>
      </c>
      <c r="AD1990" t="b">
        <f t="shared" si="584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4035</v>
      </c>
      <c r="D1991" s="97" t="s">
        <v>1095</v>
      </c>
      <c r="E1991" s="98" t="s">
        <v>533</v>
      </c>
      <c r="F1991" s="98" t="s">
        <v>4815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4080</v>
      </c>
      <c r="L1991" s="97" t="s">
        <v>1556</v>
      </c>
      <c r="M1991" s="102" t="s">
        <v>3682</v>
      </c>
      <c r="N1991" s="102"/>
      <c r="O1991"/>
      <c r="P1991" t="str">
        <f t="shared" si="578"/>
        <v>NOT EQUAL</v>
      </c>
      <c r="Q1991" t="str">
        <f>IF(ISNA(VLOOKUP(AC1991,#REF!,1)),"//","")</f>
        <v/>
      </c>
      <c r="R1991"/>
      <c r="S1991" s="43">
        <f t="shared" ref="S1991:S2054" si="585">IF(X1991&lt;&gt;"",S1990+1,S1990)</f>
        <v>625</v>
      </c>
      <c r="T1991" s="92"/>
      <c r="U1991" s="70"/>
      <c r="V1991" s="70"/>
      <c r="W1991" s="44" t="str">
        <f t="shared" si="579"/>
        <v/>
      </c>
      <c r="X1991" s="25" t="str">
        <f t="shared" si="580"/>
        <v/>
      </c>
      <c r="Y1991" s="1">
        <f t="shared" si="581"/>
        <v>1942</v>
      </c>
      <c r="Z1991" t="str">
        <f t="shared" si="582"/>
        <v>USER_PRIM01U</v>
      </c>
      <c r="AA1991" s="158" t="str">
        <f>IF(ISNA(VLOOKUP(X1991,Sheet2!J:J,1,0)),"//","")</f>
        <v/>
      </c>
      <c r="AC1991" s="108" t="str">
        <f t="shared" si="583"/>
        <v/>
      </c>
      <c r="AD1991" t="b">
        <f t="shared" si="584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4036</v>
      </c>
      <c r="D1992" s="97" t="s">
        <v>1095</v>
      </c>
      <c r="E1992" s="98" t="s">
        <v>533</v>
      </c>
      <c r="F1992" s="98" t="s">
        <v>4822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4080</v>
      </c>
      <c r="L1992" s="97" t="s">
        <v>1556</v>
      </c>
      <c r="M1992" s="102" t="s">
        <v>3683</v>
      </c>
      <c r="N1992" s="102"/>
      <c r="O1992"/>
      <c r="P1992" t="str">
        <f t="shared" si="578"/>
        <v>NOT EQUAL</v>
      </c>
      <c r="Q1992" t="str">
        <f>IF(ISNA(VLOOKUP(AC1992,#REF!,1)),"//","")</f>
        <v/>
      </c>
      <c r="R1992"/>
      <c r="S1992" s="43">
        <f t="shared" si="585"/>
        <v>625</v>
      </c>
      <c r="T1992" s="92"/>
      <c r="U1992" s="70"/>
      <c r="V1992" s="70"/>
      <c r="W1992" s="44" t="str">
        <f t="shared" si="579"/>
        <v/>
      </c>
      <c r="X1992" s="25" t="str">
        <f t="shared" si="580"/>
        <v/>
      </c>
      <c r="Y1992" s="1">
        <f t="shared" si="581"/>
        <v>1943</v>
      </c>
      <c r="Z1992" t="str">
        <f t="shared" si="582"/>
        <v>USER_SFTf01U</v>
      </c>
      <c r="AA1992" s="158" t="str">
        <f>IF(ISNA(VLOOKUP(X1992,Sheet2!J:J,1,0)),"//","")</f>
        <v/>
      </c>
      <c r="AC1992" s="108" t="str">
        <f t="shared" si="583"/>
        <v/>
      </c>
      <c r="AD1992" t="b">
        <f t="shared" si="584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4037</v>
      </c>
      <c r="D1993" s="97" t="s">
        <v>1095</v>
      </c>
      <c r="E1993" s="98" t="s">
        <v>533</v>
      </c>
      <c r="F1993" s="98" t="s">
        <v>4823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4080</v>
      </c>
      <c r="L1993" s="97" t="s">
        <v>1556</v>
      </c>
      <c r="M1993" s="102" t="s">
        <v>4072</v>
      </c>
      <c r="N1993" s="102"/>
      <c r="O1993"/>
      <c r="P1993" t="str">
        <f t="shared" si="578"/>
        <v>NOT EQUAL</v>
      </c>
      <c r="Q1993" t="str">
        <f>IF(ISNA(VLOOKUP(AC1993,#REF!,1)),"//","")</f>
        <v/>
      </c>
      <c r="R1993"/>
      <c r="S1993" s="43">
        <f t="shared" si="585"/>
        <v>625</v>
      </c>
      <c r="T1993" s="92"/>
      <c r="U1993" s="70"/>
      <c r="V1993" s="70"/>
      <c r="W1993" s="44" t="str">
        <f t="shared" si="579"/>
        <v/>
      </c>
      <c r="X1993" s="25" t="str">
        <f t="shared" si="580"/>
        <v/>
      </c>
      <c r="Y1993" s="1">
        <f t="shared" si="581"/>
        <v>1944</v>
      </c>
      <c r="Z1993" t="str">
        <f t="shared" si="582"/>
        <v>USER_SFTg01U</v>
      </c>
      <c r="AA1993" s="158" t="str">
        <f>IF(ISNA(VLOOKUP(X1993,Sheet2!J:J,1,0)),"//","")</f>
        <v/>
      </c>
      <c r="AC1993" s="108" t="str">
        <f t="shared" si="583"/>
        <v/>
      </c>
      <c r="AD1993" t="b">
        <f t="shared" si="584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4035</v>
      </c>
      <c r="D1994" s="97" t="s">
        <v>1096</v>
      </c>
      <c r="E1994" s="98" t="s">
        <v>533</v>
      </c>
      <c r="F1994" s="98" t="s">
        <v>4816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4080</v>
      </c>
      <c r="L1994" s="97" t="s">
        <v>1556</v>
      </c>
      <c r="M1994" s="102" t="s">
        <v>3684</v>
      </c>
      <c r="N1994" s="102"/>
      <c r="O1994"/>
      <c r="P1994" t="str">
        <f t="shared" si="578"/>
        <v>NOT EQUAL</v>
      </c>
      <c r="Q1994" t="str">
        <f>IF(ISNA(VLOOKUP(AC1994,#REF!,1)),"//","")</f>
        <v/>
      </c>
      <c r="R1994"/>
      <c r="S1994" s="43">
        <f t="shared" si="585"/>
        <v>625</v>
      </c>
      <c r="T1994" s="92"/>
      <c r="U1994" s="70"/>
      <c r="V1994" s="70"/>
      <c r="W1994" s="44" t="str">
        <f t="shared" si="579"/>
        <v/>
      </c>
      <c r="X1994" s="25" t="str">
        <f t="shared" si="580"/>
        <v/>
      </c>
      <c r="Y1994" s="1">
        <f t="shared" si="581"/>
        <v>1945</v>
      </c>
      <c r="Z1994" t="str">
        <f t="shared" si="582"/>
        <v>USER_PRIM02U</v>
      </c>
      <c r="AA1994" s="158" t="str">
        <f>IF(ISNA(VLOOKUP(X1994,Sheet2!J:J,1,0)),"//","")</f>
        <v/>
      </c>
      <c r="AC1994" s="108" t="str">
        <f t="shared" si="583"/>
        <v/>
      </c>
      <c r="AD1994" t="b">
        <f t="shared" si="584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4036</v>
      </c>
      <c r="D1995" s="97" t="s">
        <v>1096</v>
      </c>
      <c r="E1995" s="98" t="s">
        <v>533</v>
      </c>
      <c r="F1995" s="98" t="s">
        <v>4824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4080</v>
      </c>
      <c r="L1995" s="97" t="s">
        <v>1556</v>
      </c>
      <c r="M1995" s="102" t="s">
        <v>3685</v>
      </c>
      <c r="N1995" s="102"/>
      <c r="O1995"/>
      <c r="P1995" t="str">
        <f t="shared" si="578"/>
        <v>NOT EQUAL</v>
      </c>
      <c r="Q1995" t="str">
        <f>IF(ISNA(VLOOKUP(AC1995,#REF!,1)),"//","")</f>
        <v/>
      </c>
      <c r="R1995"/>
      <c r="S1995" s="43">
        <f t="shared" si="585"/>
        <v>625</v>
      </c>
      <c r="T1995" s="92"/>
      <c r="U1995" s="70"/>
      <c r="V1995" s="70"/>
      <c r="W1995" s="44" t="str">
        <f t="shared" si="579"/>
        <v/>
      </c>
      <c r="X1995" s="25" t="str">
        <f t="shared" si="580"/>
        <v/>
      </c>
      <c r="Y1995" s="1">
        <f t="shared" si="581"/>
        <v>1946</v>
      </c>
      <c r="Z1995" t="str">
        <f t="shared" si="582"/>
        <v>USER_SFTf02U</v>
      </c>
      <c r="AA1995" s="158" t="str">
        <f>IF(ISNA(VLOOKUP(X1995,Sheet2!J:J,1,0)),"//","")</f>
        <v/>
      </c>
      <c r="AC1995" s="108" t="str">
        <f t="shared" si="583"/>
        <v/>
      </c>
      <c r="AD1995" t="b">
        <f t="shared" si="584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4037</v>
      </c>
      <c r="D1996" s="97" t="s">
        <v>1096</v>
      </c>
      <c r="E1996" s="98" t="s">
        <v>533</v>
      </c>
      <c r="F1996" s="98" t="s">
        <v>4825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4080</v>
      </c>
      <c r="L1996" s="97" t="s">
        <v>1556</v>
      </c>
      <c r="M1996" s="102" t="s">
        <v>4073</v>
      </c>
      <c r="N1996" s="102"/>
      <c r="O1996"/>
      <c r="P1996" t="str">
        <f t="shared" si="578"/>
        <v>NOT EQUAL</v>
      </c>
      <c r="Q1996" t="str">
        <f>IF(ISNA(VLOOKUP(AC1996,#REF!,1)),"//","")</f>
        <v/>
      </c>
      <c r="R1996"/>
      <c r="S1996" s="43">
        <f t="shared" si="585"/>
        <v>625</v>
      </c>
      <c r="T1996" s="92"/>
      <c r="U1996" s="70"/>
      <c r="V1996" s="70"/>
      <c r="W1996" s="44" t="str">
        <f t="shared" si="579"/>
        <v/>
      </c>
      <c r="X1996" s="25" t="str">
        <f t="shared" si="580"/>
        <v/>
      </c>
      <c r="Y1996" s="1">
        <f t="shared" si="581"/>
        <v>1947</v>
      </c>
      <c r="Z1996" t="str">
        <f t="shared" si="582"/>
        <v>USER_SFTg02U</v>
      </c>
      <c r="AA1996" s="158" t="str">
        <f>IF(ISNA(VLOOKUP(X1996,Sheet2!J:J,1,0)),"//","")</f>
        <v/>
      </c>
      <c r="AC1996" s="108" t="str">
        <f t="shared" si="583"/>
        <v/>
      </c>
      <c r="AD1996" t="b">
        <f t="shared" si="584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4035</v>
      </c>
      <c r="D1997" s="97" t="s">
        <v>1097</v>
      </c>
      <c r="E1997" s="98" t="s">
        <v>533</v>
      </c>
      <c r="F1997" s="98" t="s">
        <v>4817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4080</v>
      </c>
      <c r="L1997" s="97" t="s">
        <v>1556</v>
      </c>
      <c r="M1997" s="102" t="s">
        <v>3686</v>
      </c>
      <c r="N1997" s="102"/>
      <c r="O1997"/>
      <c r="P1997" t="str">
        <f t="shared" si="578"/>
        <v>NOT EQUAL</v>
      </c>
      <c r="Q1997" t="str">
        <f>IF(ISNA(VLOOKUP(AC1997,#REF!,1)),"//","")</f>
        <v/>
      </c>
      <c r="R1997"/>
      <c r="S1997" s="43">
        <f t="shared" si="585"/>
        <v>625</v>
      </c>
      <c r="T1997" s="92"/>
      <c r="U1997" s="70"/>
      <c r="V1997" s="70"/>
      <c r="W1997" s="44" t="str">
        <f t="shared" si="579"/>
        <v/>
      </c>
      <c r="X1997" s="25" t="str">
        <f t="shared" si="580"/>
        <v/>
      </c>
      <c r="Y1997" s="1">
        <f t="shared" si="581"/>
        <v>1948</v>
      </c>
      <c r="Z1997" t="str">
        <f t="shared" si="582"/>
        <v>USER_PRIM03U</v>
      </c>
      <c r="AA1997" s="158" t="str">
        <f>IF(ISNA(VLOOKUP(X1997,Sheet2!J:J,1,0)),"//","")</f>
        <v/>
      </c>
      <c r="AC1997" s="108" t="str">
        <f t="shared" si="583"/>
        <v/>
      </c>
      <c r="AD1997" t="b">
        <f t="shared" si="584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4036</v>
      </c>
      <c r="D1998" s="97" t="s">
        <v>1097</v>
      </c>
      <c r="E1998" s="98" t="s">
        <v>533</v>
      </c>
      <c r="F1998" s="98" t="s">
        <v>4826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4080</v>
      </c>
      <c r="L1998" s="97" t="s">
        <v>1556</v>
      </c>
      <c r="M1998" s="102" t="s">
        <v>3687</v>
      </c>
      <c r="N1998" s="102"/>
      <c r="O1998"/>
      <c r="P1998" t="str">
        <f t="shared" si="578"/>
        <v>NOT EQUAL</v>
      </c>
      <c r="Q1998" t="str">
        <f>IF(ISNA(VLOOKUP(AC1998,#REF!,1)),"//","")</f>
        <v/>
      </c>
      <c r="R1998"/>
      <c r="S1998" s="43">
        <f t="shared" si="585"/>
        <v>625</v>
      </c>
      <c r="T1998" s="92"/>
      <c r="U1998" s="70"/>
      <c r="V1998" s="70"/>
      <c r="W1998" s="44" t="str">
        <f t="shared" si="579"/>
        <v/>
      </c>
      <c r="X1998" s="25" t="str">
        <f t="shared" si="580"/>
        <v/>
      </c>
      <c r="Y1998" s="1">
        <f t="shared" si="581"/>
        <v>1949</v>
      </c>
      <c r="Z1998" t="str">
        <f t="shared" si="582"/>
        <v>USER_SFTf03U</v>
      </c>
      <c r="AA1998" s="158" t="str">
        <f>IF(ISNA(VLOOKUP(X1998,Sheet2!J:J,1,0)),"//","")</f>
        <v/>
      </c>
      <c r="AC1998" s="108" t="str">
        <f t="shared" si="583"/>
        <v/>
      </c>
      <c r="AD1998" t="b">
        <f t="shared" si="584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4037</v>
      </c>
      <c r="D1999" s="97" t="s">
        <v>1097</v>
      </c>
      <c r="E1999" s="98" t="s">
        <v>533</v>
      </c>
      <c r="F1999" s="98" t="s">
        <v>4827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4080</v>
      </c>
      <c r="L1999" s="97" t="s">
        <v>1556</v>
      </c>
      <c r="M1999" s="102" t="s">
        <v>4074</v>
      </c>
      <c r="N1999" s="102"/>
      <c r="O1999"/>
      <c r="P1999" t="str">
        <f t="shared" si="578"/>
        <v>NOT EQUAL</v>
      </c>
      <c r="Q1999" t="str">
        <f>IF(ISNA(VLOOKUP(AC1999,#REF!,1)),"//","")</f>
        <v/>
      </c>
      <c r="R1999"/>
      <c r="S1999" s="43">
        <f t="shared" si="585"/>
        <v>625</v>
      </c>
      <c r="T1999" s="92"/>
      <c r="U1999" s="70"/>
      <c r="V1999" s="70"/>
      <c r="W1999" s="44" t="str">
        <f t="shared" si="579"/>
        <v/>
      </c>
      <c r="X1999" s="25" t="str">
        <f t="shared" si="580"/>
        <v/>
      </c>
      <c r="Y1999" s="1">
        <f t="shared" si="581"/>
        <v>1950</v>
      </c>
      <c r="Z1999" t="str">
        <f t="shared" si="582"/>
        <v>USER_SFTg03U</v>
      </c>
      <c r="AA1999" s="158" t="str">
        <f>IF(ISNA(VLOOKUP(X1999,Sheet2!J:J,1,0)),"//","")</f>
        <v/>
      </c>
      <c r="AC1999" s="108" t="str">
        <f t="shared" si="583"/>
        <v/>
      </c>
      <c r="AD1999" t="b">
        <f t="shared" si="584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4035</v>
      </c>
      <c r="D2000" s="97" t="s">
        <v>1098</v>
      </c>
      <c r="E2000" s="98" t="s">
        <v>533</v>
      </c>
      <c r="F2000" s="98" t="s">
        <v>4818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4080</v>
      </c>
      <c r="L2000" s="97" t="s">
        <v>1556</v>
      </c>
      <c r="M2000" s="102" t="s">
        <v>3688</v>
      </c>
      <c r="N2000" s="102"/>
      <c r="O2000"/>
      <c r="P2000" t="str">
        <f t="shared" si="578"/>
        <v>NOT EQUAL</v>
      </c>
      <c r="Q2000" t="str">
        <f>IF(ISNA(VLOOKUP(AC2000,#REF!,1)),"//","")</f>
        <v/>
      </c>
      <c r="R2000"/>
      <c r="S2000" s="43">
        <f t="shared" si="585"/>
        <v>625</v>
      </c>
      <c r="T2000" s="92"/>
      <c r="U2000" s="70"/>
      <c r="V2000" s="70"/>
      <c r="W2000" s="44" t="str">
        <f t="shared" si="579"/>
        <v/>
      </c>
      <c r="X2000" s="25" t="str">
        <f t="shared" si="580"/>
        <v/>
      </c>
      <c r="Y2000" s="1">
        <f t="shared" si="581"/>
        <v>1951</v>
      </c>
      <c r="Z2000" t="str">
        <f t="shared" si="582"/>
        <v>USER_PRIM04U</v>
      </c>
      <c r="AA2000" s="158" t="str">
        <f>IF(ISNA(VLOOKUP(X2000,Sheet2!J:J,1,0)),"//","")</f>
        <v/>
      </c>
      <c r="AC2000" s="108" t="str">
        <f t="shared" si="583"/>
        <v/>
      </c>
      <c r="AD2000" t="b">
        <f t="shared" si="584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4036</v>
      </c>
      <c r="D2001" s="97" t="s">
        <v>1098</v>
      </c>
      <c r="E2001" s="98" t="s">
        <v>533</v>
      </c>
      <c r="F2001" s="98" t="s">
        <v>4828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4080</v>
      </c>
      <c r="L2001" s="97" t="s">
        <v>1556</v>
      </c>
      <c r="M2001" s="102" t="s">
        <v>3689</v>
      </c>
      <c r="N2001" s="102"/>
      <c r="O2001"/>
      <c r="P2001" t="str">
        <f t="shared" si="578"/>
        <v>NOT EQUAL</v>
      </c>
      <c r="Q2001" t="str">
        <f>IF(ISNA(VLOOKUP(AC2001,#REF!,1)),"//","")</f>
        <v/>
      </c>
      <c r="R2001"/>
      <c r="S2001" s="43">
        <f t="shared" si="585"/>
        <v>625</v>
      </c>
      <c r="T2001" s="92"/>
      <c r="U2001" s="70"/>
      <c r="V2001" s="70"/>
      <c r="W2001" s="44" t="str">
        <f t="shared" si="579"/>
        <v/>
      </c>
      <c r="X2001" s="25" t="str">
        <f t="shared" si="580"/>
        <v/>
      </c>
      <c r="Y2001" s="1">
        <f t="shared" si="581"/>
        <v>1952</v>
      </c>
      <c r="Z2001" t="str">
        <f t="shared" si="582"/>
        <v>USER_SFTf04U</v>
      </c>
      <c r="AA2001" s="158" t="str">
        <f>IF(ISNA(VLOOKUP(X2001,Sheet2!J:J,1,0)),"//","")</f>
        <v/>
      </c>
      <c r="AC2001" s="108" t="str">
        <f t="shared" si="583"/>
        <v/>
      </c>
      <c r="AD2001" t="b">
        <f t="shared" si="584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4037</v>
      </c>
      <c r="D2002" s="97" t="s">
        <v>1098</v>
      </c>
      <c r="E2002" s="98" t="s">
        <v>533</v>
      </c>
      <c r="F2002" s="98" t="s">
        <v>4829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4080</v>
      </c>
      <c r="L2002" s="97" t="s">
        <v>1556</v>
      </c>
      <c r="M2002" s="102" t="s">
        <v>4075</v>
      </c>
      <c r="N2002" s="102"/>
      <c r="O2002"/>
      <c r="P2002" t="str">
        <f t="shared" si="578"/>
        <v>NOT EQUAL</v>
      </c>
      <c r="Q2002" t="str">
        <f>IF(ISNA(VLOOKUP(AC2002,#REF!,1)),"//","")</f>
        <v/>
      </c>
      <c r="R2002"/>
      <c r="S2002" s="43">
        <f t="shared" si="585"/>
        <v>625</v>
      </c>
      <c r="T2002" s="92"/>
      <c r="U2002" s="70"/>
      <c r="V2002" s="70"/>
      <c r="W2002" s="44" t="str">
        <f t="shared" si="579"/>
        <v/>
      </c>
      <c r="X2002" s="25" t="str">
        <f t="shared" si="580"/>
        <v/>
      </c>
      <c r="Y2002" s="1">
        <f t="shared" si="581"/>
        <v>1953</v>
      </c>
      <c r="Z2002" t="str">
        <f t="shared" si="582"/>
        <v>USER_SFTg04U</v>
      </c>
      <c r="AA2002" s="158" t="str">
        <f>IF(ISNA(VLOOKUP(X2002,Sheet2!J:J,1,0)),"//","")</f>
        <v/>
      </c>
      <c r="AC2002" s="108" t="str">
        <f t="shared" si="583"/>
        <v/>
      </c>
      <c r="AD2002" t="b">
        <f t="shared" si="584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4035</v>
      </c>
      <c r="D2003" s="97" t="s">
        <v>1099</v>
      </c>
      <c r="E2003" s="98" t="s">
        <v>533</v>
      </c>
      <c r="F2003" s="98" t="s">
        <v>4819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4080</v>
      </c>
      <c r="L2003" s="97" t="s">
        <v>1556</v>
      </c>
      <c r="M2003" s="102" t="s">
        <v>3690</v>
      </c>
      <c r="N2003" s="102"/>
      <c r="O2003"/>
      <c r="P2003" t="str">
        <f t="shared" si="578"/>
        <v>NOT EQUAL</v>
      </c>
      <c r="Q2003" t="str">
        <f>IF(ISNA(VLOOKUP(AC2003,#REF!,1)),"//","")</f>
        <v/>
      </c>
      <c r="R2003"/>
      <c r="S2003" s="43">
        <f t="shared" si="585"/>
        <v>625</v>
      </c>
      <c r="T2003" s="92"/>
      <c r="U2003" s="70"/>
      <c r="V2003" s="70"/>
      <c r="W2003" s="44" t="str">
        <f t="shared" si="579"/>
        <v/>
      </c>
      <c r="X2003" s="25" t="str">
        <f t="shared" si="580"/>
        <v/>
      </c>
      <c r="Y2003" s="1">
        <f t="shared" si="581"/>
        <v>1954</v>
      </c>
      <c r="Z2003" t="str">
        <f t="shared" si="582"/>
        <v>USER_PRIM05U</v>
      </c>
      <c r="AA2003" s="158" t="str">
        <f>IF(ISNA(VLOOKUP(X2003,Sheet2!J:J,1,0)),"//","")</f>
        <v/>
      </c>
      <c r="AC2003" s="108" t="str">
        <f t="shared" si="583"/>
        <v/>
      </c>
      <c r="AD2003" t="b">
        <f t="shared" si="584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4036</v>
      </c>
      <c r="D2004" s="97" t="s">
        <v>1099</v>
      </c>
      <c r="E2004" s="98" t="s">
        <v>533</v>
      </c>
      <c r="F2004" s="98" t="s">
        <v>4830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4080</v>
      </c>
      <c r="L2004" s="97" t="s">
        <v>1556</v>
      </c>
      <c r="M2004" s="102" t="s">
        <v>3691</v>
      </c>
      <c r="N2004" s="102"/>
      <c r="O2004"/>
      <c r="P2004" t="str">
        <f t="shared" si="578"/>
        <v>NOT EQUAL</v>
      </c>
      <c r="Q2004" t="str">
        <f>IF(ISNA(VLOOKUP(AC2004,#REF!,1)),"//","")</f>
        <v/>
      </c>
      <c r="R2004"/>
      <c r="S2004" s="43">
        <f t="shared" si="585"/>
        <v>625</v>
      </c>
      <c r="T2004" s="92"/>
      <c r="U2004" s="70"/>
      <c r="V2004" s="70"/>
      <c r="W2004" s="44" t="str">
        <f t="shared" si="579"/>
        <v/>
      </c>
      <c r="X2004" s="25" t="str">
        <f t="shared" si="580"/>
        <v/>
      </c>
      <c r="Y2004" s="1">
        <f t="shared" si="581"/>
        <v>1955</v>
      </c>
      <c r="Z2004" t="str">
        <f t="shared" si="582"/>
        <v>USER_SFTf05U</v>
      </c>
      <c r="AA2004" s="158" t="str">
        <f>IF(ISNA(VLOOKUP(X2004,Sheet2!J:J,1,0)),"//","")</f>
        <v/>
      </c>
      <c r="AC2004" s="108" t="str">
        <f t="shared" si="583"/>
        <v/>
      </c>
      <c r="AD2004" t="b">
        <f t="shared" si="584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4037</v>
      </c>
      <c r="D2005" s="97" t="s">
        <v>1099</v>
      </c>
      <c r="E2005" s="98" t="s">
        <v>533</v>
      </c>
      <c r="F2005" s="98" t="s">
        <v>4832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4080</v>
      </c>
      <c r="L2005" s="97" t="s">
        <v>1556</v>
      </c>
      <c r="M2005" s="102" t="s">
        <v>4831</v>
      </c>
      <c r="N2005" s="102"/>
      <c r="O2005"/>
      <c r="P2005" t="str">
        <f t="shared" ref="P2005" si="586">IF(E2005=F2005,"","NOT EQUAL")</f>
        <v>NOT EQUAL</v>
      </c>
      <c r="Q2005" t="str">
        <f>IF(ISNA(VLOOKUP(AC2005,#REF!,1)),"//","")</f>
        <v/>
      </c>
      <c r="R2005"/>
      <c r="S2005" s="43">
        <f t="shared" si="585"/>
        <v>625</v>
      </c>
      <c r="T2005" s="92"/>
      <c r="U2005" s="70"/>
      <c r="V2005" s="70"/>
      <c r="W2005" s="44" t="str">
        <f t="shared" si="579"/>
        <v/>
      </c>
      <c r="X2005" s="25" t="str">
        <f t="shared" si="580"/>
        <v/>
      </c>
      <c r="Y2005" s="1">
        <f t="shared" si="581"/>
        <v>1956</v>
      </c>
      <c r="Z2005" t="str">
        <f t="shared" si="582"/>
        <v>USER_SFTg05U</v>
      </c>
      <c r="AA2005" s="158" t="str">
        <f>IF(ISNA(VLOOKUP(X2005,Sheet2!J:J,1,0)),"//","")</f>
        <v/>
      </c>
      <c r="AC2005" s="108" t="str">
        <f t="shared" si="583"/>
        <v/>
      </c>
      <c r="AD2005" t="b">
        <f t="shared" si="584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4038</v>
      </c>
      <c r="D2006" s="97">
        <v>1</v>
      </c>
      <c r="E2006" s="98" t="s">
        <v>2772</v>
      </c>
      <c r="F2006" s="98" t="s">
        <v>2772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4244</v>
      </c>
      <c r="L2006" s="97" t="s">
        <v>2704</v>
      </c>
      <c r="M2006" s="102" t="s">
        <v>2773</v>
      </c>
      <c r="N2006" s="102"/>
      <c r="O2006"/>
      <c r="P2006" t="str">
        <f t="shared" ref="P2006:P2026" si="587">IF(E2006=F2006,"","NOT EQUAL")</f>
        <v/>
      </c>
      <c r="Q2006" t="str">
        <f>IF(ISNA(VLOOKUP(AC2006,#REF!,1)),"//","")</f>
        <v/>
      </c>
      <c r="R2006"/>
      <c r="S2006" s="43">
        <f t="shared" si="585"/>
        <v>626</v>
      </c>
      <c r="T2006" s="92" t="s">
        <v>2910</v>
      </c>
      <c r="U2006" s="70" t="s">
        <v>2431</v>
      </c>
      <c r="V2006" s="70" t="s">
        <v>2431</v>
      </c>
      <c r="W2006" s="44" t="str">
        <f t="shared" si="579"/>
        <v>"XEQM01"</v>
      </c>
      <c r="X2006" s="25" t="str">
        <f t="shared" si="580"/>
        <v>XEQM01</v>
      </c>
      <c r="Y2006" s="1">
        <f t="shared" si="581"/>
        <v>1957</v>
      </c>
      <c r="Z2006" t="str">
        <f t="shared" si="582"/>
        <v>ITM_X_P1</v>
      </c>
      <c r="AA2006" s="158" t="str">
        <f>IF(ISNA(VLOOKUP(X2006,Sheet2!J:J,1,0)),"//","")</f>
        <v>//</v>
      </c>
      <c r="AC2006" s="108" t="str">
        <f t="shared" si="583"/>
        <v>XEQM01</v>
      </c>
      <c r="AD2006" t="b">
        <f t="shared" si="584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4038</v>
      </c>
      <c r="D2007" s="97">
        <v>2</v>
      </c>
      <c r="E2007" s="102" t="s">
        <v>2775</v>
      </c>
      <c r="F2007" s="102" t="s">
        <v>2775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4244</v>
      </c>
      <c r="L2007" s="105" t="s">
        <v>2704</v>
      </c>
      <c r="M2007" s="102" t="s">
        <v>2774</v>
      </c>
      <c r="N2007" s="102"/>
      <c r="O2007"/>
      <c r="P2007" t="str">
        <f t="shared" si="587"/>
        <v/>
      </c>
      <c r="Q2007" t="str">
        <f>IF(ISNA(VLOOKUP(AC2007,#REF!,1)),"//","")</f>
        <v/>
      </c>
      <c r="R2007"/>
      <c r="S2007" s="43">
        <f t="shared" si="585"/>
        <v>627</v>
      </c>
      <c r="T2007" s="92" t="s">
        <v>2910</v>
      </c>
      <c r="U2007" s="70" t="s">
        <v>2431</v>
      </c>
      <c r="V2007" s="70" t="s">
        <v>2431</v>
      </c>
      <c r="W2007" s="44" t="str">
        <f t="shared" si="579"/>
        <v>"XEQM02"</v>
      </c>
      <c r="X2007" s="25" t="str">
        <f t="shared" si="580"/>
        <v>XEQM02</v>
      </c>
      <c r="Y2007" s="1">
        <f t="shared" si="581"/>
        <v>1958</v>
      </c>
      <c r="Z2007" t="str">
        <f t="shared" si="582"/>
        <v>ITM_X_P2</v>
      </c>
      <c r="AA2007" s="158" t="str">
        <f>IF(ISNA(VLOOKUP(X2007,Sheet2!J:J,1,0)),"//","")</f>
        <v>//</v>
      </c>
      <c r="AC2007" s="108" t="str">
        <f t="shared" si="583"/>
        <v>XEQM02</v>
      </c>
      <c r="AD2007" t="b">
        <f t="shared" si="584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4038</v>
      </c>
      <c r="D2008" s="97">
        <v>3</v>
      </c>
      <c r="E2008" s="102" t="s">
        <v>2792</v>
      </c>
      <c r="F2008" s="102" t="s">
        <v>2792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4244</v>
      </c>
      <c r="L2008" s="105" t="s">
        <v>2704</v>
      </c>
      <c r="M2008" s="102" t="s">
        <v>2776</v>
      </c>
      <c r="N2008" s="102"/>
      <c r="O2008"/>
      <c r="P2008" t="str">
        <f t="shared" si="587"/>
        <v/>
      </c>
      <c r="Q2008" t="str">
        <f>IF(ISNA(VLOOKUP(AC2008,#REF!,1)),"//","")</f>
        <v/>
      </c>
      <c r="R2008"/>
      <c r="S2008" s="43">
        <f t="shared" si="585"/>
        <v>628</v>
      </c>
      <c r="T2008" s="92" t="s">
        <v>2910</v>
      </c>
      <c r="U2008" s="70" t="s">
        <v>2431</v>
      </c>
      <c r="V2008" s="70" t="s">
        <v>2431</v>
      </c>
      <c r="W2008" s="44" t="str">
        <f t="shared" si="579"/>
        <v>"XEQM03"</v>
      </c>
      <c r="X2008" s="25" t="str">
        <f t="shared" si="580"/>
        <v>XEQM03</v>
      </c>
      <c r="Y2008" s="1">
        <f t="shared" si="581"/>
        <v>1959</v>
      </c>
      <c r="Z2008" t="str">
        <f t="shared" si="582"/>
        <v>ITM_X_P3</v>
      </c>
      <c r="AA2008" s="158" t="str">
        <f>IF(ISNA(VLOOKUP(X2008,Sheet2!J:J,1,0)),"//","")</f>
        <v>//</v>
      </c>
      <c r="AC2008" s="108" t="str">
        <f t="shared" si="583"/>
        <v>XEQM03</v>
      </c>
      <c r="AD2008" t="b">
        <f t="shared" si="584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4038</v>
      </c>
      <c r="D2009" s="97">
        <v>4</v>
      </c>
      <c r="E2009" s="102" t="s">
        <v>2793</v>
      </c>
      <c r="F2009" s="102" t="s">
        <v>2793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4244</v>
      </c>
      <c r="L2009" s="105" t="s">
        <v>2704</v>
      </c>
      <c r="M2009" s="102" t="s">
        <v>2777</v>
      </c>
      <c r="N2009" s="102"/>
      <c r="O2009" s="45"/>
      <c r="P2009" t="str">
        <f t="shared" si="587"/>
        <v/>
      </c>
      <c r="Q2009" s="45" t="str">
        <f>IF(ISNA(VLOOKUP(AC2009,#REF!,1)),"//","")</f>
        <v/>
      </c>
      <c r="R2009" s="45"/>
      <c r="S2009" s="43">
        <f t="shared" si="585"/>
        <v>629</v>
      </c>
      <c r="T2009" s="92" t="s">
        <v>2910</v>
      </c>
      <c r="U2009" s="70" t="s">
        <v>2431</v>
      </c>
      <c r="V2009" s="70" t="s">
        <v>2431</v>
      </c>
      <c r="W2009" s="44" t="str">
        <f t="shared" si="579"/>
        <v>"XEQM04"</v>
      </c>
      <c r="X2009" s="25" t="str">
        <f t="shared" si="580"/>
        <v>XEQM04</v>
      </c>
      <c r="Y2009" s="1">
        <f t="shared" si="581"/>
        <v>1960</v>
      </c>
      <c r="Z2009" t="str">
        <f t="shared" si="582"/>
        <v>ITM_X_P4</v>
      </c>
      <c r="AA2009" s="158" t="str">
        <f>IF(ISNA(VLOOKUP(X2009,Sheet2!J:J,1,0)),"//","")</f>
        <v>//</v>
      </c>
      <c r="AC2009" s="108" t="str">
        <f t="shared" si="583"/>
        <v>XEQM04</v>
      </c>
      <c r="AD2009" t="b">
        <f t="shared" si="584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4038</v>
      </c>
      <c r="D2010" s="97">
        <v>5</v>
      </c>
      <c r="E2010" s="102" t="s">
        <v>2794</v>
      </c>
      <c r="F2010" s="102" t="s">
        <v>2794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4244</v>
      </c>
      <c r="L2010" s="105" t="s">
        <v>2704</v>
      </c>
      <c r="M2010" s="102" t="s">
        <v>2778</v>
      </c>
      <c r="N2010" s="102"/>
      <c r="O2010" s="45"/>
      <c r="P2010" t="str">
        <f t="shared" si="587"/>
        <v/>
      </c>
      <c r="Q2010" s="45" t="str">
        <f>IF(ISNA(VLOOKUP(AC2010,#REF!,1)),"//","")</f>
        <v/>
      </c>
      <c r="R2010" s="45"/>
      <c r="S2010" s="43">
        <f t="shared" si="585"/>
        <v>630</v>
      </c>
      <c r="T2010" s="92" t="s">
        <v>2910</v>
      </c>
      <c r="U2010" s="70" t="s">
        <v>2431</v>
      </c>
      <c r="V2010" s="70" t="s">
        <v>2431</v>
      </c>
      <c r="W2010" s="44" t="str">
        <f t="shared" si="579"/>
        <v>"XEQM05"</v>
      </c>
      <c r="X2010" s="25" t="str">
        <f t="shared" si="580"/>
        <v>XEQM05</v>
      </c>
      <c r="Y2010" s="1">
        <f t="shared" si="581"/>
        <v>1961</v>
      </c>
      <c r="Z2010" t="str">
        <f t="shared" si="582"/>
        <v>ITM_X_P5</v>
      </c>
      <c r="AA2010" s="158" t="str">
        <f>IF(ISNA(VLOOKUP(X2010,Sheet2!J:J,1,0)),"//","")</f>
        <v>//</v>
      </c>
      <c r="AC2010" s="108" t="str">
        <f t="shared" si="583"/>
        <v>XEQM05</v>
      </c>
      <c r="AD2010" t="b">
        <f t="shared" si="584"/>
        <v>1</v>
      </c>
    </row>
    <row r="2011" spans="1:30">
      <c r="A2011" s="56">
        <f t="shared" ref="A2011:A2074" si="588">IF(B2011=INT(B2011),ROW(),"")</f>
        <v>2011</v>
      </c>
      <c r="B2011" s="55">
        <f t="shared" ref="B2011:B2074" si="589">IF(AND(MID(C2011,2,1)&lt;&gt;"/",MID(C2011,1,1)="/"),INT(B2010)+1,B2010+0.01)</f>
        <v>1962</v>
      </c>
      <c r="C2011" s="97" t="s">
        <v>4038</v>
      </c>
      <c r="D2011" s="97">
        <v>6</v>
      </c>
      <c r="E2011" s="102" t="s">
        <v>2795</v>
      </c>
      <c r="F2011" s="102" t="s">
        <v>2795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4244</v>
      </c>
      <c r="L2011" s="105" t="s">
        <v>2704</v>
      </c>
      <c r="M2011" s="102" t="s">
        <v>2779</v>
      </c>
      <c r="N2011" s="102"/>
      <c r="O2011" s="45"/>
      <c r="P2011" t="str">
        <f t="shared" si="587"/>
        <v/>
      </c>
      <c r="Q2011" s="45" t="str">
        <f>IF(ISNA(VLOOKUP(AC2011,#REF!,1)),"//","")</f>
        <v/>
      </c>
      <c r="R2011" s="45"/>
      <c r="S2011" s="43">
        <f t="shared" si="585"/>
        <v>631</v>
      </c>
      <c r="T2011" s="92" t="s">
        <v>2910</v>
      </c>
      <c r="U2011" s="70" t="s">
        <v>2431</v>
      </c>
      <c r="V2011" s="70" t="s">
        <v>2431</v>
      </c>
      <c r="W2011" s="44" t="str">
        <f t="shared" si="579"/>
        <v>"XEQM06"</v>
      </c>
      <c r="X2011" s="25" t="str">
        <f t="shared" si="580"/>
        <v>XEQM06</v>
      </c>
      <c r="Y2011" s="1">
        <f t="shared" si="581"/>
        <v>1962</v>
      </c>
      <c r="Z2011" t="str">
        <f t="shared" si="582"/>
        <v>ITM_X_P6</v>
      </c>
      <c r="AA2011" s="158" t="str">
        <f>IF(ISNA(VLOOKUP(X2011,Sheet2!J:J,1,0)),"//","")</f>
        <v>//</v>
      </c>
      <c r="AC2011" s="108" t="str">
        <f t="shared" si="583"/>
        <v>XEQM06</v>
      </c>
      <c r="AD2011" t="b">
        <f t="shared" si="584"/>
        <v>1</v>
      </c>
    </row>
    <row r="2012" spans="1:30">
      <c r="A2012" s="56">
        <f t="shared" si="588"/>
        <v>2012</v>
      </c>
      <c r="B2012" s="55">
        <f t="shared" si="589"/>
        <v>1963</v>
      </c>
      <c r="C2012" s="97" t="s">
        <v>4038</v>
      </c>
      <c r="D2012" s="97">
        <v>7</v>
      </c>
      <c r="E2012" s="102" t="s">
        <v>2796</v>
      </c>
      <c r="F2012" s="102" t="s">
        <v>2796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4244</v>
      </c>
      <c r="L2012" s="105" t="s">
        <v>2704</v>
      </c>
      <c r="M2012" s="102" t="s">
        <v>2780</v>
      </c>
      <c r="N2012" s="102"/>
      <c r="O2012" s="45"/>
      <c r="P2012" t="str">
        <f t="shared" si="587"/>
        <v/>
      </c>
      <c r="Q2012" s="45" t="str">
        <f>IF(ISNA(VLOOKUP(AC2012,#REF!,1)),"//","")</f>
        <v/>
      </c>
      <c r="R2012" s="45"/>
      <c r="S2012" s="43">
        <f t="shared" si="585"/>
        <v>632</v>
      </c>
      <c r="T2012" s="92" t="s">
        <v>2910</v>
      </c>
      <c r="U2012" s="70" t="s">
        <v>2431</v>
      </c>
      <c r="V2012" s="70" t="s">
        <v>2431</v>
      </c>
      <c r="W2012" s="44" t="str">
        <f t="shared" si="579"/>
        <v>"XEQM07"</v>
      </c>
      <c r="X2012" s="25" t="str">
        <f t="shared" si="580"/>
        <v>XEQM07</v>
      </c>
      <c r="Y2012" s="1">
        <f t="shared" si="581"/>
        <v>1963</v>
      </c>
      <c r="Z2012" t="str">
        <f t="shared" si="582"/>
        <v>ITM_X_f1</v>
      </c>
      <c r="AA2012" s="158" t="str">
        <f>IF(ISNA(VLOOKUP(X2012,Sheet2!J:J,1,0)),"//","")</f>
        <v>//</v>
      </c>
      <c r="AC2012" s="108" t="str">
        <f t="shared" si="583"/>
        <v>XEQM07</v>
      </c>
      <c r="AD2012" t="b">
        <f t="shared" si="584"/>
        <v>1</v>
      </c>
    </row>
    <row r="2013" spans="1:30">
      <c r="A2013" s="56">
        <f t="shared" si="588"/>
        <v>2013</v>
      </c>
      <c r="B2013" s="55">
        <f t="shared" si="589"/>
        <v>1964</v>
      </c>
      <c r="C2013" s="97" t="s">
        <v>4038</v>
      </c>
      <c r="D2013" s="97">
        <v>8</v>
      </c>
      <c r="E2013" s="102" t="s">
        <v>2797</v>
      </c>
      <c r="F2013" s="102" t="s">
        <v>2797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4244</v>
      </c>
      <c r="L2013" s="105" t="s">
        <v>2704</v>
      </c>
      <c r="M2013" s="102" t="s">
        <v>2781</v>
      </c>
      <c r="N2013" s="102"/>
      <c r="O2013" s="45"/>
      <c r="P2013" t="str">
        <f t="shared" si="587"/>
        <v/>
      </c>
      <c r="Q2013" s="45" t="str">
        <f>IF(ISNA(VLOOKUP(AC2013,#REF!,1)),"//","")</f>
        <v/>
      </c>
      <c r="R2013" s="45"/>
      <c r="S2013" s="43">
        <f t="shared" si="585"/>
        <v>633</v>
      </c>
      <c r="T2013" s="92" t="s">
        <v>2910</v>
      </c>
      <c r="U2013" s="70" t="s">
        <v>2431</v>
      </c>
      <c r="V2013" s="70" t="s">
        <v>2431</v>
      </c>
      <c r="W2013" s="44" t="str">
        <f t="shared" si="579"/>
        <v>"XEQM08"</v>
      </c>
      <c r="X2013" s="25" t="str">
        <f t="shared" si="580"/>
        <v>XEQM08</v>
      </c>
      <c r="Y2013" s="1">
        <f t="shared" si="581"/>
        <v>1964</v>
      </c>
      <c r="Z2013" t="str">
        <f t="shared" si="582"/>
        <v>ITM_X_f2</v>
      </c>
      <c r="AA2013" s="158" t="str">
        <f>IF(ISNA(VLOOKUP(X2013,Sheet2!J:J,1,0)),"//","")</f>
        <v>//</v>
      </c>
      <c r="AC2013" s="108" t="str">
        <f t="shared" si="583"/>
        <v>XEQM08</v>
      </c>
      <c r="AD2013" t="b">
        <f t="shared" si="584"/>
        <v>1</v>
      </c>
    </row>
    <row r="2014" spans="1:30">
      <c r="A2014" s="56">
        <f t="shared" si="588"/>
        <v>2014</v>
      </c>
      <c r="B2014" s="55">
        <f t="shared" si="589"/>
        <v>1965</v>
      </c>
      <c r="C2014" s="97" t="s">
        <v>4038</v>
      </c>
      <c r="D2014" s="97">
        <v>9</v>
      </c>
      <c r="E2014" s="102" t="s">
        <v>2798</v>
      </c>
      <c r="F2014" s="102" t="s">
        <v>2798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4244</v>
      </c>
      <c r="L2014" s="105" t="s">
        <v>2704</v>
      </c>
      <c r="M2014" s="102" t="s">
        <v>2782</v>
      </c>
      <c r="N2014" s="102"/>
      <c r="O2014" s="45"/>
      <c r="P2014" t="str">
        <f t="shared" si="587"/>
        <v/>
      </c>
      <c r="Q2014" s="45" t="str">
        <f>IF(ISNA(VLOOKUP(AC2014,#REF!,1)),"//","")</f>
        <v/>
      </c>
      <c r="R2014" s="45"/>
      <c r="S2014" s="43">
        <f t="shared" si="585"/>
        <v>634</v>
      </c>
      <c r="T2014" s="92" t="s">
        <v>2910</v>
      </c>
      <c r="U2014" s="70" t="s">
        <v>2431</v>
      </c>
      <c r="V2014" s="70" t="s">
        <v>2431</v>
      </c>
      <c r="W2014" s="44" t="str">
        <f t="shared" si="579"/>
        <v>"XEQM09"</v>
      </c>
      <c r="X2014" s="25" t="str">
        <f t="shared" si="580"/>
        <v>XEQM09</v>
      </c>
      <c r="Y2014" s="1">
        <f t="shared" si="581"/>
        <v>1965</v>
      </c>
      <c r="Z2014" t="str">
        <f t="shared" si="582"/>
        <v>ITM_X_f3</v>
      </c>
      <c r="AA2014" s="158" t="str">
        <f>IF(ISNA(VLOOKUP(X2014,Sheet2!J:J,1,0)),"//","")</f>
        <v>//</v>
      </c>
      <c r="AC2014" s="108" t="str">
        <f t="shared" si="583"/>
        <v>XEQM09</v>
      </c>
      <c r="AD2014" t="b">
        <f t="shared" si="584"/>
        <v>1</v>
      </c>
    </row>
    <row r="2015" spans="1:30">
      <c r="A2015" s="56">
        <f t="shared" si="588"/>
        <v>2015</v>
      </c>
      <c r="B2015" s="55">
        <f t="shared" si="589"/>
        <v>1966</v>
      </c>
      <c r="C2015" s="97" t="s">
        <v>4038</v>
      </c>
      <c r="D2015" s="97">
        <v>10</v>
      </c>
      <c r="E2015" s="102" t="s">
        <v>2799</v>
      </c>
      <c r="F2015" s="102" t="s">
        <v>2799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4244</v>
      </c>
      <c r="L2015" s="105" t="s">
        <v>2704</v>
      </c>
      <c r="M2015" s="102" t="s">
        <v>2783</v>
      </c>
      <c r="N2015" s="102"/>
      <c r="O2015" s="45"/>
      <c r="P2015" t="str">
        <f t="shared" si="587"/>
        <v/>
      </c>
      <c r="Q2015" s="45" t="str">
        <f>IF(ISNA(VLOOKUP(AC2015,#REF!,1)),"//","")</f>
        <v/>
      </c>
      <c r="R2015" s="45"/>
      <c r="S2015" s="43">
        <f t="shared" si="585"/>
        <v>635</v>
      </c>
      <c r="T2015" s="92" t="s">
        <v>2910</v>
      </c>
      <c r="U2015" s="70" t="s">
        <v>2431</v>
      </c>
      <c r="V2015" s="70" t="s">
        <v>2431</v>
      </c>
      <c r="W2015" s="44" t="str">
        <f t="shared" si="579"/>
        <v>"XEQM10"</v>
      </c>
      <c r="X2015" s="25" t="str">
        <f t="shared" si="580"/>
        <v>XEQM10</v>
      </c>
      <c r="Y2015" s="1">
        <f t="shared" si="581"/>
        <v>1966</v>
      </c>
      <c r="Z2015" t="str">
        <f t="shared" si="582"/>
        <v>ITM_X_f4</v>
      </c>
      <c r="AA2015" s="158" t="str">
        <f>IF(ISNA(VLOOKUP(X2015,Sheet2!J:J,1,0)),"//","")</f>
        <v>//</v>
      </c>
      <c r="AC2015" s="108" t="str">
        <f t="shared" si="583"/>
        <v>XEQM10</v>
      </c>
      <c r="AD2015" t="b">
        <f t="shared" si="584"/>
        <v>1</v>
      </c>
    </row>
    <row r="2016" spans="1:30">
      <c r="A2016" s="56">
        <f t="shared" si="588"/>
        <v>2016</v>
      </c>
      <c r="B2016" s="55">
        <f t="shared" si="589"/>
        <v>1967</v>
      </c>
      <c r="C2016" s="97" t="s">
        <v>4038</v>
      </c>
      <c r="D2016" s="97">
        <v>11</v>
      </c>
      <c r="E2016" s="102" t="s">
        <v>2800</v>
      </c>
      <c r="F2016" s="102" t="s">
        <v>2800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4244</v>
      </c>
      <c r="L2016" s="105" t="s">
        <v>2704</v>
      </c>
      <c r="M2016" s="102" t="s">
        <v>2784</v>
      </c>
      <c r="N2016" s="102"/>
      <c r="O2016" s="45"/>
      <c r="P2016" t="str">
        <f t="shared" si="587"/>
        <v/>
      </c>
      <c r="Q2016" s="45" t="str">
        <f>IF(ISNA(VLOOKUP(AC2016,#REF!,1)),"//","")</f>
        <v/>
      </c>
      <c r="R2016" s="45"/>
      <c r="S2016" s="43">
        <f t="shared" si="585"/>
        <v>636</v>
      </c>
      <c r="T2016" s="92" t="s">
        <v>2910</v>
      </c>
      <c r="U2016" s="70" t="s">
        <v>2431</v>
      </c>
      <c r="V2016" s="70" t="s">
        <v>2431</v>
      </c>
      <c r="W2016" s="44" t="str">
        <f t="shared" si="579"/>
        <v>"XEQM11"</v>
      </c>
      <c r="X2016" s="25" t="str">
        <f t="shared" si="580"/>
        <v>XEQM11</v>
      </c>
      <c r="Y2016" s="1">
        <f t="shared" si="581"/>
        <v>1967</v>
      </c>
      <c r="Z2016" t="str">
        <f t="shared" si="582"/>
        <v>ITM_X_f5</v>
      </c>
      <c r="AA2016" s="158" t="str">
        <f>IF(ISNA(VLOOKUP(X2016,Sheet2!J:J,1,0)),"//","")</f>
        <v>//</v>
      </c>
      <c r="AC2016" s="108" t="str">
        <f t="shared" si="583"/>
        <v>XEQM11</v>
      </c>
      <c r="AD2016" t="b">
        <f t="shared" si="584"/>
        <v>1</v>
      </c>
    </row>
    <row r="2017" spans="1:30">
      <c r="A2017" s="56">
        <f t="shared" si="588"/>
        <v>2017</v>
      </c>
      <c r="B2017" s="55">
        <f t="shared" si="589"/>
        <v>1968</v>
      </c>
      <c r="C2017" s="97" t="s">
        <v>4038</v>
      </c>
      <c r="D2017" s="97">
        <v>12</v>
      </c>
      <c r="E2017" s="102" t="s">
        <v>2801</v>
      </c>
      <c r="F2017" s="102" t="s">
        <v>2801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4244</v>
      </c>
      <c r="L2017" s="105" t="s">
        <v>2704</v>
      </c>
      <c r="M2017" s="102" t="s">
        <v>2785</v>
      </c>
      <c r="N2017" s="102"/>
      <c r="O2017" s="45"/>
      <c r="P2017" t="str">
        <f t="shared" si="587"/>
        <v/>
      </c>
      <c r="Q2017" s="45" t="str">
        <f>IF(ISNA(VLOOKUP(AC2017,#REF!,1)),"//","")</f>
        <v/>
      </c>
      <c r="R2017" s="45"/>
      <c r="S2017" s="43">
        <f t="shared" si="585"/>
        <v>637</v>
      </c>
      <c r="T2017" s="92" t="s">
        <v>2910</v>
      </c>
      <c r="U2017" s="70" t="s">
        <v>2431</v>
      </c>
      <c r="V2017" s="70" t="s">
        <v>2431</v>
      </c>
      <c r="W2017" s="44" t="str">
        <f t="shared" si="579"/>
        <v>"XEQM12"</v>
      </c>
      <c r="X2017" s="25" t="str">
        <f t="shared" si="580"/>
        <v>XEQM12</v>
      </c>
      <c r="Y2017" s="1">
        <f t="shared" si="581"/>
        <v>1968</v>
      </c>
      <c r="Z2017" t="str">
        <f t="shared" si="582"/>
        <v>ITM_X_f6</v>
      </c>
      <c r="AA2017" s="158" t="str">
        <f>IF(ISNA(VLOOKUP(X2017,Sheet2!J:J,1,0)),"//","")</f>
        <v>//</v>
      </c>
      <c r="AC2017" s="108" t="str">
        <f t="shared" si="583"/>
        <v>XEQM12</v>
      </c>
      <c r="AD2017" t="b">
        <f t="shared" si="584"/>
        <v>1</v>
      </c>
    </row>
    <row r="2018" spans="1:30">
      <c r="A2018" s="56">
        <f t="shared" si="588"/>
        <v>2018</v>
      </c>
      <c r="B2018" s="55">
        <f t="shared" si="589"/>
        <v>1969</v>
      </c>
      <c r="C2018" s="97" t="s">
        <v>4038</v>
      </c>
      <c r="D2018" s="97">
        <v>13</v>
      </c>
      <c r="E2018" s="102" t="s">
        <v>2802</v>
      </c>
      <c r="F2018" s="102" t="s">
        <v>2802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4244</v>
      </c>
      <c r="L2018" s="105" t="s">
        <v>2704</v>
      </c>
      <c r="M2018" s="102" t="s">
        <v>2786</v>
      </c>
      <c r="N2018" s="102"/>
      <c r="O2018" s="45"/>
      <c r="P2018" t="str">
        <f t="shared" si="587"/>
        <v/>
      </c>
      <c r="Q2018" s="45" t="str">
        <f>IF(ISNA(VLOOKUP(AC2018,#REF!,1)),"//","")</f>
        <v/>
      </c>
      <c r="R2018" s="45"/>
      <c r="S2018" s="43">
        <f t="shared" si="585"/>
        <v>638</v>
      </c>
      <c r="T2018" s="92" t="s">
        <v>2910</v>
      </c>
      <c r="U2018" s="70" t="s">
        <v>2431</v>
      </c>
      <c r="V2018" s="70" t="s">
        <v>2431</v>
      </c>
      <c r="W2018" s="44" t="str">
        <f t="shared" si="579"/>
        <v>"XEQM13"</v>
      </c>
      <c r="X2018" s="25" t="str">
        <f t="shared" si="580"/>
        <v>XEQM13</v>
      </c>
      <c r="Y2018" s="1">
        <f t="shared" si="581"/>
        <v>1969</v>
      </c>
      <c r="Z2018" t="str">
        <f t="shared" si="582"/>
        <v>ITM_X_g1</v>
      </c>
      <c r="AA2018" s="158" t="str">
        <f>IF(ISNA(VLOOKUP(X2018,Sheet2!J:J,1,0)),"//","")</f>
        <v>//</v>
      </c>
      <c r="AC2018" s="108" t="str">
        <f t="shared" si="583"/>
        <v>XEQM13</v>
      </c>
      <c r="AD2018" t="b">
        <f t="shared" si="584"/>
        <v>1</v>
      </c>
    </row>
    <row r="2019" spans="1:30">
      <c r="A2019" s="56">
        <f t="shared" si="588"/>
        <v>2019</v>
      </c>
      <c r="B2019" s="55">
        <f t="shared" si="589"/>
        <v>1970</v>
      </c>
      <c r="C2019" s="97" t="s">
        <v>4038</v>
      </c>
      <c r="D2019" s="97">
        <v>14</v>
      </c>
      <c r="E2019" s="102" t="s">
        <v>2803</v>
      </c>
      <c r="F2019" s="102" t="s">
        <v>2803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4244</v>
      </c>
      <c r="L2019" s="105" t="s">
        <v>2704</v>
      </c>
      <c r="M2019" s="102" t="s">
        <v>2787</v>
      </c>
      <c r="N2019" s="102"/>
      <c r="O2019" s="45"/>
      <c r="P2019" t="str">
        <f t="shared" si="587"/>
        <v/>
      </c>
      <c r="Q2019" s="45" t="str">
        <f>IF(ISNA(VLOOKUP(AC2019,#REF!,1)),"//","")</f>
        <v/>
      </c>
      <c r="R2019" s="45"/>
      <c r="S2019" s="43">
        <f t="shared" si="585"/>
        <v>639</v>
      </c>
      <c r="T2019" s="92" t="s">
        <v>2910</v>
      </c>
      <c r="U2019" s="70" t="s">
        <v>2431</v>
      </c>
      <c r="V2019" s="70" t="s">
        <v>2431</v>
      </c>
      <c r="W2019" s="44" t="str">
        <f t="shared" si="579"/>
        <v>"XEQM14"</v>
      </c>
      <c r="X2019" s="25" t="str">
        <f t="shared" si="580"/>
        <v>XEQM14</v>
      </c>
      <c r="Y2019" s="1">
        <f t="shared" si="581"/>
        <v>1970</v>
      </c>
      <c r="Z2019" t="str">
        <f t="shared" si="582"/>
        <v>ITM_X_g2</v>
      </c>
      <c r="AA2019" s="158" t="str">
        <f>IF(ISNA(VLOOKUP(X2019,Sheet2!J:J,1,0)),"//","")</f>
        <v>//</v>
      </c>
      <c r="AC2019" s="108" t="str">
        <f t="shared" si="583"/>
        <v>XEQM14</v>
      </c>
      <c r="AD2019" t="b">
        <f t="shared" si="584"/>
        <v>1</v>
      </c>
    </row>
    <row r="2020" spans="1:30">
      <c r="A2020" s="56">
        <f t="shared" si="588"/>
        <v>2020</v>
      </c>
      <c r="B2020" s="55">
        <f t="shared" si="589"/>
        <v>1971</v>
      </c>
      <c r="C2020" s="97" t="s">
        <v>4038</v>
      </c>
      <c r="D2020" s="97">
        <v>15</v>
      </c>
      <c r="E2020" s="102" t="s">
        <v>2804</v>
      </c>
      <c r="F2020" s="102" t="s">
        <v>2804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4244</v>
      </c>
      <c r="L2020" s="105" t="s">
        <v>2704</v>
      </c>
      <c r="M2020" s="102" t="s">
        <v>2788</v>
      </c>
      <c r="N2020" s="102"/>
      <c r="O2020" s="45"/>
      <c r="P2020" t="str">
        <f t="shared" si="587"/>
        <v/>
      </c>
      <c r="Q2020" s="45" t="str">
        <f>IF(ISNA(VLOOKUP(AC2020,#REF!,1)),"//","")</f>
        <v/>
      </c>
      <c r="R2020" s="45"/>
      <c r="S2020" s="43">
        <f t="shared" si="585"/>
        <v>640</v>
      </c>
      <c r="T2020" s="92" t="s">
        <v>2910</v>
      </c>
      <c r="U2020" s="70" t="s">
        <v>2431</v>
      </c>
      <c r="V2020" s="70" t="s">
        <v>2431</v>
      </c>
      <c r="W2020" s="44" t="str">
        <f t="shared" si="579"/>
        <v>"XEQM15"</v>
      </c>
      <c r="X2020" s="25" t="str">
        <f t="shared" si="580"/>
        <v>XEQM15</v>
      </c>
      <c r="Y2020" s="1">
        <f t="shared" si="581"/>
        <v>1971</v>
      </c>
      <c r="Z2020" t="str">
        <f t="shared" si="582"/>
        <v>ITM_X_g3</v>
      </c>
      <c r="AA2020" s="158" t="str">
        <f>IF(ISNA(VLOOKUP(X2020,Sheet2!J:J,1,0)),"//","")</f>
        <v>//</v>
      </c>
      <c r="AC2020" s="108" t="str">
        <f t="shared" si="583"/>
        <v>XEQM15</v>
      </c>
      <c r="AD2020" t="b">
        <f t="shared" si="584"/>
        <v>1</v>
      </c>
    </row>
    <row r="2021" spans="1:30">
      <c r="A2021" s="56">
        <f t="shared" si="588"/>
        <v>2021</v>
      </c>
      <c r="B2021" s="55">
        <f t="shared" si="589"/>
        <v>1972</v>
      </c>
      <c r="C2021" s="97" t="s">
        <v>4038</v>
      </c>
      <c r="D2021" s="97">
        <v>16</v>
      </c>
      <c r="E2021" s="102" t="s">
        <v>2805</v>
      </c>
      <c r="F2021" s="102" t="s">
        <v>2805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4244</v>
      </c>
      <c r="L2021" s="105" t="s">
        <v>2704</v>
      </c>
      <c r="M2021" s="102" t="s">
        <v>2789</v>
      </c>
      <c r="N2021" s="102"/>
      <c r="O2021" s="45"/>
      <c r="P2021" t="str">
        <f t="shared" si="587"/>
        <v/>
      </c>
      <c r="Q2021" s="45" t="str">
        <f>IF(ISNA(VLOOKUP(AC2021,#REF!,1)),"//","")</f>
        <v/>
      </c>
      <c r="R2021" s="45"/>
      <c r="S2021" s="43">
        <f t="shared" si="585"/>
        <v>641</v>
      </c>
      <c r="T2021" s="92" t="s">
        <v>2910</v>
      </c>
      <c r="U2021" s="70" t="s">
        <v>2431</v>
      </c>
      <c r="V2021" s="70" t="s">
        <v>2431</v>
      </c>
      <c r="W2021" s="44" t="str">
        <f t="shared" si="579"/>
        <v>"XEQM16"</v>
      </c>
      <c r="X2021" s="25" t="str">
        <f t="shared" si="580"/>
        <v>XEQM16</v>
      </c>
      <c r="Y2021" s="1">
        <f t="shared" si="581"/>
        <v>1972</v>
      </c>
      <c r="Z2021" t="str">
        <f t="shared" si="582"/>
        <v>ITM_X_g4</v>
      </c>
      <c r="AA2021" s="158" t="str">
        <f>IF(ISNA(VLOOKUP(X2021,Sheet2!J:J,1,0)),"//","")</f>
        <v>//</v>
      </c>
      <c r="AC2021" s="108" t="str">
        <f t="shared" si="583"/>
        <v>XEQM16</v>
      </c>
      <c r="AD2021" t="b">
        <f t="shared" si="584"/>
        <v>1</v>
      </c>
    </row>
    <row r="2022" spans="1:30">
      <c r="A2022" s="56">
        <f t="shared" si="588"/>
        <v>2022</v>
      </c>
      <c r="B2022" s="55">
        <f t="shared" si="589"/>
        <v>1973</v>
      </c>
      <c r="C2022" s="97" t="s">
        <v>4038</v>
      </c>
      <c r="D2022" s="97">
        <v>17</v>
      </c>
      <c r="E2022" s="102" t="s">
        <v>2806</v>
      </c>
      <c r="F2022" s="102" t="s">
        <v>2806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4244</v>
      </c>
      <c r="L2022" s="105" t="s">
        <v>2704</v>
      </c>
      <c r="M2022" s="102" t="s">
        <v>2790</v>
      </c>
      <c r="N2022" s="102"/>
      <c r="O2022" s="45"/>
      <c r="P2022" t="str">
        <f t="shared" si="587"/>
        <v/>
      </c>
      <c r="Q2022" s="45" t="str">
        <f>IF(ISNA(VLOOKUP(AC2022,#REF!,1)),"//","")</f>
        <v/>
      </c>
      <c r="R2022" s="45"/>
      <c r="S2022" s="43">
        <f t="shared" si="585"/>
        <v>642</v>
      </c>
      <c r="T2022" s="92" t="s">
        <v>2910</v>
      </c>
      <c r="U2022" s="70" t="s">
        <v>2431</v>
      </c>
      <c r="V2022" s="70" t="s">
        <v>2431</v>
      </c>
      <c r="W2022" s="44" t="str">
        <f t="shared" si="579"/>
        <v>"XEQM17"</v>
      </c>
      <c r="X2022" s="25" t="str">
        <f t="shared" si="580"/>
        <v>XEQM17</v>
      </c>
      <c r="Y2022" s="1">
        <f t="shared" si="581"/>
        <v>1973</v>
      </c>
      <c r="Z2022" t="str">
        <f t="shared" si="582"/>
        <v>ITM_X_g5</v>
      </c>
      <c r="AA2022" s="158" t="str">
        <f>IF(ISNA(VLOOKUP(X2022,Sheet2!J:J,1,0)),"//","")</f>
        <v>//</v>
      </c>
      <c r="AC2022" s="108" t="str">
        <f t="shared" si="583"/>
        <v>XEQM17</v>
      </c>
      <c r="AD2022" t="b">
        <f t="shared" si="584"/>
        <v>1</v>
      </c>
    </row>
    <row r="2023" spans="1:30">
      <c r="A2023" s="56">
        <f t="shared" si="588"/>
        <v>2023</v>
      </c>
      <c r="B2023" s="55">
        <f t="shared" si="589"/>
        <v>1974</v>
      </c>
      <c r="C2023" s="97" t="s">
        <v>4038</v>
      </c>
      <c r="D2023" s="97">
        <v>18</v>
      </c>
      <c r="E2023" s="102" t="s">
        <v>2807</v>
      </c>
      <c r="F2023" s="102" t="s">
        <v>2807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4244</v>
      </c>
      <c r="L2023" s="105" t="s">
        <v>2704</v>
      </c>
      <c r="M2023" s="102" t="s">
        <v>2791</v>
      </c>
      <c r="N2023" s="102"/>
      <c r="O2023" s="45"/>
      <c r="P2023" t="str">
        <f t="shared" si="587"/>
        <v/>
      </c>
      <c r="Q2023" s="45" t="str">
        <f>IF(ISNA(VLOOKUP(AC2023,#REF!,1)),"//","")</f>
        <v/>
      </c>
      <c r="R2023" s="45"/>
      <c r="S2023" s="43">
        <f t="shared" si="585"/>
        <v>643</v>
      </c>
      <c r="T2023" s="92" t="s">
        <v>2910</v>
      </c>
      <c r="U2023" s="70" t="s">
        <v>2431</v>
      </c>
      <c r="V2023" s="70" t="s">
        <v>2431</v>
      </c>
      <c r="W2023" s="44" t="str">
        <f t="shared" si="579"/>
        <v>"XEQM18"</v>
      </c>
      <c r="X2023" s="25" t="str">
        <f t="shared" si="580"/>
        <v>XEQM18</v>
      </c>
      <c r="Y2023" s="1">
        <f t="shared" si="581"/>
        <v>1974</v>
      </c>
      <c r="Z2023" t="str">
        <f t="shared" si="582"/>
        <v>ITM_X_g6</v>
      </c>
      <c r="AA2023" s="158" t="str">
        <f>IF(ISNA(VLOOKUP(X2023,Sheet2!J:J,1,0)),"//","")</f>
        <v>//</v>
      </c>
      <c r="AC2023" s="108" t="str">
        <f t="shared" si="583"/>
        <v>XEQM18</v>
      </c>
      <c r="AD2023" t="b">
        <f t="shared" si="584"/>
        <v>1</v>
      </c>
    </row>
    <row r="2024" spans="1:30">
      <c r="A2024" s="56">
        <f t="shared" si="588"/>
        <v>2024</v>
      </c>
      <c r="B2024" s="55">
        <f t="shared" si="589"/>
        <v>1975</v>
      </c>
      <c r="C2024" s="97" t="s">
        <v>4039</v>
      </c>
      <c r="D2024" s="97" t="s">
        <v>12</v>
      </c>
      <c r="E2024" s="230" t="s">
        <v>533</v>
      </c>
      <c r="F2024" s="102" t="s">
        <v>2851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4080</v>
      </c>
      <c r="L2024" s="105"/>
      <c r="M2024" s="102" t="s">
        <v>2849</v>
      </c>
      <c r="N2024" s="102"/>
      <c r="O2024" s="45"/>
      <c r="P2024" t="str">
        <f t="shared" si="587"/>
        <v>NOT EQUAL</v>
      </c>
      <c r="Q2024" s="45" t="str">
        <f>IF(ISNA(VLOOKUP(AC2024,#REF!,1)),"//","")</f>
        <v/>
      </c>
      <c r="R2024" s="45"/>
      <c r="S2024" s="43">
        <f t="shared" si="585"/>
        <v>644</v>
      </c>
      <c r="T2024" s="92" t="s">
        <v>2910</v>
      </c>
      <c r="U2024" s="70" t="s">
        <v>2824</v>
      </c>
      <c r="V2024" s="70" t="s">
        <v>2431</v>
      </c>
      <c r="W2024" s="44" t="str">
        <f t="shared" si="579"/>
        <v>"X.SAVE"</v>
      </c>
      <c r="X2024" s="25" t="str">
        <f t="shared" si="580"/>
        <v>X.SAVE</v>
      </c>
      <c r="Y2024" s="1">
        <f t="shared" si="581"/>
        <v>1975</v>
      </c>
      <c r="Z2024" t="str">
        <f t="shared" si="582"/>
        <v>ITM_XSAVE</v>
      </c>
      <c r="AA2024" s="158" t="str">
        <f>IF(ISNA(VLOOKUP(X2024,Sheet2!J:J,1,0)),"//","")</f>
        <v>//</v>
      </c>
      <c r="AC2024" s="108" t="str">
        <f t="shared" si="583"/>
        <v>X.SAVE</v>
      </c>
      <c r="AD2024" t="b">
        <f t="shared" si="584"/>
        <v>1</v>
      </c>
    </row>
    <row r="2025" spans="1:30">
      <c r="A2025" s="56">
        <f t="shared" si="588"/>
        <v>2025</v>
      </c>
      <c r="B2025" s="55">
        <f t="shared" si="589"/>
        <v>1976</v>
      </c>
      <c r="C2025" s="97" t="s">
        <v>4040</v>
      </c>
      <c r="D2025" s="97" t="s">
        <v>12</v>
      </c>
      <c r="E2025" s="230" t="s">
        <v>533</v>
      </c>
      <c r="F2025" s="100" t="s">
        <v>2852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4244</v>
      </c>
      <c r="L2025" s="97"/>
      <c r="M2025" s="102" t="s">
        <v>2850</v>
      </c>
      <c r="N2025" s="102"/>
      <c r="O2025"/>
      <c r="P2025" t="str">
        <f t="shared" si="587"/>
        <v>NOT EQUAL</v>
      </c>
      <c r="Q2025" t="str">
        <f>IF(ISNA(VLOOKUP(AC2025,#REF!,1)),"//","")</f>
        <v/>
      </c>
      <c r="R2025"/>
      <c r="S2025" s="43">
        <f t="shared" si="585"/>
        <v>645</v>
      </c>
      <c r="T2025" s="92" t="s">
        <v>2910</v>
      </c>
      <c r="U2025" s="70" t="s">
        <v>2824</v>
      </c>
      <c r="V2025" s="70" t="s">
        <v>2431</v>
      </c>
      <c r="W2025" s="44" t="str">
        <f t="shared" si="579"/>
        <v>"X.LOAD"</v>
      </c>
      <c r="X2025" s="25" t="str">
        <f t="shared" si="580"/>
        <v>X.LOAD</v>
      </c>
      <c r="Y2025" s="1">
        <f t="shared" si="581"/>
        <v>1976</v>
      </c>
      <c r="Z2025" t="str">
        <f t="shared" si="582"/>
        <v>ITM_XLOAD</v>
      </c>
      <c r="AA2025" s="158" t="str">
        <f>IF(ISNA(VLOOKUP(X2025,Sheet2!J:J,1,0)),"//","")</f>
        <v>//</v>
      </c>
      <c r="AC2025" s="108" t="str">
        <f t="shared" si="583"/>
        <v>X.LOAD</v>
      </c>
      <c r="AD2025" t="b">
        <f t="shared" si="584"/>
        <v>1</v>
      </c>
    </row>
    <row r="2026" spans="1:30">
      <c r="A2026" s="56">
        <f t="shared" si="588"/>
        <v>2026</v>
      </c>
      <c r="B2026" s="55">
        <f t="shared" si="589"/>
        <v>1977</v>
      </c>
      <c r="C2026" s="97" t="s">
        <v>3830</v>
      </c>
      <c r="D2026" s="97">
        <v>0</v>
      </c>
      <c r="E2026" s="230" t="s">
        <v>533</v>
      </c>
      <c r="F2026" s="100" t="s">
        <v>2969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4244</v>
      </c>
      <c r="L2026" s="97" t="s">
        <v>2959</v>
      </c>
      <c r="M2026" s="102" t="s">
        <v>2970</v>
      </c>
      <c r="N2026" s="102"/>
      <c r="O2026"/>
      <c r="P2026" t="str">
        <f t="shared" si="587"/>
        <v>NOT EQUAL</v>
      </c>
      <c r="Q2026" t="str">
        <f>IF(ISNA(VLOOKUP(AC2026,#REF!,1)),"//","")</f>
        <v/>
      </c>
      <c r="R2026"/>
      <c r="S2026" s="43">
        <f t="shared" si="585"/>
        <v>645</v>
      </c>
      <c r="T2026" s="92" t="s">
        <v>2961</v>
      </c>
      <c r="U2026" s="70" t="s">
        <v>2818</v>
      </c>
      <c r="V2026" s="70" t="s">
        <v>2431</v>
      </c>
      <c r="W2026" s="44" t="str">
        <f t="shared" si="579"/>
        <v/>
      </c>
      <c r="X2026" s="25" t="str">
        <f t="shared" si="580"/>
        <v/>
      </c>
      <c r="Y2026" s="1">
        <f t="shared" si="581"/>
        <v>1977</v>
      </c>
      <c r="Z2026" t="str">
        <f t="shared" si="582"/>
        <v>ITM_FB00</v>
      </c>
      <c r="AA2026" s="158" t="str">
        <f>IF(ISNA(VLOOKUP(X2026,Sheet2!J:J,1,0)),"//","")</f>
        <v/>
      </c>
      <c r="AC2026" s="108" t="str">
        <f t="shared" si="583"/>
        <v/>
      </c>
      <c r="AD2026" t="b">
        <f t="shared" si="584"/>
        <v>1</v>
      </c>
    </row>
    <row r="2027" spans="1:30">
      <c r="A2027" s="56">
        <f t="shared" si="588"/>
        <v>2027</v>
      </c>
      <c r="B2027" s="55">
        <f t="shared" si="589"/>
        <v>1978</v>
      </c>
      <c r="C2027" s="97" t="s">
        <v>3830</v>
      </c>
      <c r="D2027" s="97">
        <v>1</v>
      </c>
      <c r="E2027" s="230" t="s">
        <v>533</v>
      </c>
      <c r="F2027" s="102" t="s">
        <v>2966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4244</v>
      </c>
      <c r="L2027" s="105" t="s">
        <v>2959</v>
      </c>
      <c r="M2027" s="102" t="s">
        <v>2960</v>
      </c>
      <c r="N2027" s="105"/>
      <c r="O2027" s="45"/>
      <c r="P2027" t="str">
        <f t="shared" ref="P2027" si="590">IF(E2027=F2027,"","NOT EQUAL")</f>
        <v>NOT EQUAL</v>
      </c>
      <c r="Q2027" s="45" t="str">
        <f>IF(ISNA(VLOOKUP(AC2027,#REF!,1)),"//","")</f>
        <v/>
      </c>
      <c r="R2027" s="45"/>
      <c r="S2027" s="43">
        <f t="shared" si="585"/>
        <v>645</v>
      </c>
      <c r="T2027" s="92" t="s">
        <v>2961</v>
      </c>
      <c r="U2027" s="70" t="s">
        <v>2818</v>
      </c>
      <c r="V2027" s="70" t="s">
        <v>2431</v>
      </c>
      <c r="W2027" s="44" t="str">
        <f t="shared" si="579"/>
        <v/>
      </c>
      <c r="X2027" s="25" t="str">
        <f t="shared" si="580"/>
        <v/>
      </c>
      <c r="Y2027" s="1">
        <f t="shared" si="581"/>
        <v>1978</v>
      </c>
      <c r="Z2027" t="str">
        <f t="shared" si="582"/>
        <v>ITM_FB01</v>
      </c>
      <c r="AA2027" s="158" t="str">
        <f>IF(ISNA(VLOOKUP(X2027,Sheet2!J:J,1,0)),"//","")</f>
        <v/>
      </c>
      <c r="AC2027" s="108" t="str">
        <f t="shared" si="583"/>
        <v/>
      </c>
      <c r="AD2027" t="b">
        <f t="shared" si="584"/>
        <v>1</v>
      </c>
    </row>
    <row r="2028" spans="1:30">
      <c r="A2028" s="56">
        <f t="shared" si="588"/>
        <v>2028</v>
      </c>
      <c r="B2028" s="55">
        <f t="shared" si="589"/>
        <v>1979</v>
      </c>
      <c r="C2028" s="97" t="s">
        <v>3830</v>
      </c>
      <c r="D2028" s="97">
        <v>2</v>
      </c>
      <c r="E2028" s="230" t="s">
        <v>533</v>
      </c>
      <c r="F2028" s="102" t="s">
        <v>2967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4244</v>
      </c>
      <c r="L2028" s="105" t="s">
        <v>2959</v>
      </c>
      <c r="M2028" s="102" t="s">
        <v>2962</v>
      </c>
      <c r="N2028" s="105"/>
      <c r="O2028" s="45"/>
      <c r="P2028" t="str">
        <f t="shared" ref="P2028" si="591">IF(E2028=F2028,"","NOT EQUAL")</f>
        <v>NOT EQUAL</v>
      </c>
      <c r="Q2028" s="45" t="str">
        <f>IF(ISNA(VLOOKUP(AC2028,#REF!,1)),"//","")</f>
        <v/>
      </c>
      <c r="R2028" s="45"/>
      <c r="S2028" s="43">
        <f t="shared" si="585"/>
        <v>645</v>
      </c>
      <c r="T2028" s="92" t="s">
        <v>2961</v>
      </c>
      <c r="U2028" s="70" t="s">
        <v>2818</v>
      </c>
      <c r="V2028" s="70" t="s">
        <v>2431</v>
      </c>
      <c r="W2028" s="44" t="str">
        <f t="shared" si="579"/>
        <v/>
      </c>
      <c r="X2028" s="25" t="str">
        <f t="shared" si="580"/>
        <v/>
      </c>
      <c r="Y2028" s="1">
        <f t="shared" si="581"/>
        <v>1979</v>
      </c>
      <c r="Z2028" t="str">
        <f t="shared" si="582"/>
        <v>ITM_FB02</v>
      </c>
      <c r="AA2028" s="158" t="str">
        <f>IF(ISNA(VLOOKUP(X2028,Sheet2!J:J,1,0)),"//","")</f>
        <v/>
      </c>
      <c r="AC2028" s="108" t="str">
        <f t="shared" si="583"/>
        <v/>
      </c>
      <c r="AD2028" t="b">
        <f t="shared" si="584"/>
        <v>1</v>
      </c>
    </row>
    <row r="2029" spans="1:30">
      <c r="A2029" s="56">
        <f t="shared" si="588"/>
        <v>2029</v>
      </c>
      <c r="B2029" s="55">
        <f t="shared" si="589"/>
        <v>1980</v>
      </c>
      <c r="C2029" s="97" t="s">
        <v>3830</v>
      </c>
      <c r="D2029" s="97">
        <v>3</v>
      </c>
      <c r="E2029" s="230" t="s">
        <v>533</v>
      </c>
      <c r="F2029" s="102" t="s">
        <v>2968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4244</v>
      </c>
      <c r="L2029" s="105" t="s">
        <v>2959</v>
      </c>
      <c r="M2029" s="102" t="s">
        <v>2963</v>
      </c>
      <c r="N2029" s="105"/>
      <c r="O2029" s="45"/>
      <c r="P2029" t="str">
        <f t="shared" ref="P2029" si="592">IF(E2029=F2029,"","NOT EQUAL")</f>
        <v>NOT EQUAL</v>
      </c>
      <c r="Q2029" s="45" t="str">
        <f>IF(ISNA(VLOOKUP(AC2029,#REF!,1)),"//","")</f>
        <v/>
      </c>
      <c r="R2029" s="45"/>
      <c r="S2029" s="43">
        <f t="shared" si="585"/>
        <v>645</v>
      </c>
      <c r="T2029" s="92" t="s">
        <v>2961</v>
      </c>
      <c r="U2029" s="70" t="s">
        <v>2818</v>
      </c>
      <c r="V2029" s="70" t="s">
        <v>2431</v>
      </c>
      <c r="W2029" s="44" t="str">
        <f t="shared" si="579"/>
        <v/>
      </c>
      <c r="X2029" s="25" t="str">
        <f t="shared" si="580"/>
        <v/>
      </c>
      <c r="Y2029" s="1">
        <f t="shared" si="581"/>
        <v>1980</v>
      </c>
      <c r="Z2029" t="str">
        <f t="shared" si="582"/>
        <v>ITM_FB03</v>
      </c>
      <c r="AA2029" s="158" t="str">
        <f>IF(ISNA(VLOOKUP(X2029,Sheet2!J:J,1,0)),"//","")</f>
        <v/>
      </c>
      <c r="AC2029" s="108" t="str">
        <f t="shared" si="583"/>
        <v/>
      </c>
      <c r="AD2029" t="b">
        <f t="shared" si="584"/>
        <v>1</v>
      </c>
    </row>
    <row r="2030" spans="1:30">
      <c r="A2030" s="56">
        <f t="shared" si="588"/>
        <v>2030</v>
      </c>
      <c r="B2030" s="55">
        <f t="shared" si="589"/>
        <v>1981</v>
      </c>
      <c r="C2030" s="97" t="s">
        <v>4041</v>
      </c>
      <c r="D2030" s="97">
        <v>6</v>
      </c>
      <c r="E2030" s="102" t="s">
        <v>2971</v>
      </c>
      <c r="F2030" s="102" t="s">
        <v>2971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4244</v>
      </c>
      <c r="L2030" s="105" t="s">
        <v>2959</v>
      </c>
      <c r="M2030" s="102" t="s">
        <v>2985</v>
      </c>
      <c r="N2030" s="105"/>
      <c r="O2030" s="45"/>
      <c r="P2030" t="str">
        <f t="shared" ref="P2030" si="593">IF(E2030=F2030,"","NOT EQUAL")</f>
        <v/>
      </c>
      <c r="Q2030" s="45" t="str">
        <f>IF(ISNA(VLOOKUP(AC2030,#REF!,1)),"//","")</f>
        <v/>
      </c>
      <c r="R2030" s="45"/>
      <c r="S2030" s="43">
        <f t="shared" si="585"/>
        <v>645</v>
      </c>
      <c r="T2030" s="92" t="s">
        <v>2961</v>
      </c>
      <c r="U2030" s="70" t="s">
        <v>2818</v>
      </c>
      <c r="V2030" s="70" t="s">
        <v>2431</v>
      </c>
      <c r="W2030" s="44" t="str">
        <f t="shared" si="579"/>
        <v/>
      </c>
      <c r="X2030" s="25" t="str">
        <f t="shared" si="580"/>
        <v/>
      </c>
      <c r="Y2030" s="1">
        <f t="shared" si="581"/>
        <v>1981</v>
      </c>
      <c r="Z2030" t="str">
        <f t="shared" si="582"/>
        <v>ITM_S06</v>
      </c>
      <c r="AA2030" s="158" t="str">
        <f>IF(ISNA(VLOOKUP(X2030,Sheet2!J:J,1,0)),"//","")</f>
        <v/>
      </c>
      <c r="AC2030" s="108" t="str">
        <f t="shared" si="583"/>
        <v/>
      </c>
      <c r="AD2030" t="b">
        <f t="shared" si="584"/>
        <v>1</v>
      </c>
    </row>
    <row r="2031" spans="1:30">
      <c r="A2031" s="56">
        <f t="shared" si="588"/>
        <v>2031</v>
      </c>
      <c r="B2031" s="55">
        <f t="shared" si="589"/>
        <v>1982</v>
      </c>
      <c r="C2031" s="97" t="s">
        <v>4041</v>
      </c>
      <c r="D2031" s="97">
        <v>8</v>
      </c>
      <c r="E2031" s="100" t="s">
        <v>2972</v>
      </c>
      <c r="F2031" s="102" t="s">
        <v>2972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4244</v>
      </c>
      <c r="L2031" s="105" t="s">
        <v>2959</v>
      </c>
      <c r="M2031" s="102" t="s">
        <v>2986</v>
      </c>
      <c r="N2031" s="105"/>
      <c r="O2031" s="45"/>
      <c r="P2031" t="str">
        <f t="shared" ref="P2031" si="594">IF(E2031=F2031,"","NOT EQUAL")</f>
        <v/>
      </c>
      <c r="Q2031" s="45" t="str">
        <f>IF(ISNA(VLOOKUP(AC2031,#REF!,1)),"//","")</f>
        <v/>
      </c>
      <c r="R2031" s="45"/>
      <c r="S2031" s="43">
        <f t="shared" si="585"/>
        <v>645</v>
      </c>
      <c r="T2031" s="92" t="s">
        <v>2961</v>
      </c>
      <c r="U2031" s="70" t="s">
        <v>2818</v>
      </c>
      <c r="V2031" s="70" t="s">
        <v>2431</v>
      </c>
      <c r="W2031" s="44" t="str">
        <f t="shared" si="579"/>
        <v/>
      </c>
      <c r="X2031" s="25" t="str">
        <f t="shared" si="580"/>
        <v/>
      </c>
      <c r="Y2031" s="1">
        <f t="shared" si="581"/>
        <v>1982</v>
      </c>
      <c r="Z2031" t="str">
        <f t="shared" si="582"/>
        <v>ITM_S08</v>
      </c>
      <c r="AA2031" s="158" t="str">
        <f>IF(ISNA(VLOOKUP(X2031,Sheet2!J:J,1,0)),"//","")</f>
        <v/>
      </c>
      <c r="AC2031" s="108" t="str">
        <f t="shared" si="583"/>
        <v/>
      </c>
      <c r="AD2031" t="b">
        <f t="shared" si="584"/>
        <v>1</v>
      </c>
    </row>
    <row r="2032" spans="1:30">
      <c r="A2032" s="56">
        <f t="shared" si="588"/>
        <v>2032</v>
      </c>
      <c r="B2032" s="55">
        <f t="shared" si="589"/>
        <v>1983</v>
      </c>
      <c r="C2032" s="97" t="s">
        <v>4041</v>
      </c>
      <c r="D2032" s="97">
        <v>16</v>
      </c>
      <c r="E2032" s="100" t="s">
        <v>2973</v>
      </c>
      <c r="F2032" s="102" t="s">
        <v>2973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4244</v>
      </c>
      <c r="L2032" s="105" t="s">
        <v>2959</v>
      </c>
      <c r="M2032" s="102" t="s">
        <v>2987</v>
      </c>
      <c r="N2032" s="105"/>
      <c r="O2032" s="45"/>
      <c r="P2032" t="str">
        <f t="shared" ref="P2032" si="595">IF(E2032=F2032,"","NOT EQUAL")</f>
        <v/>
      </c>
      <c r="Q2032" s="45" t="str">
        <f>IF(ISNA(VLOOKUP(AC2032,#REF!,1)),"//","")</f>
        <v/>
      </c>
      <c r="R2032" s="45"/>
      <c r="S2032" s="43">
        <f t="shared" si="585"/>
        <v>645</v>
      </c>
      <c r="T2032" s="92" t="s">
        <v>2961</v>
      </c>
      <c r="U2032" s="70" t="s">
        <v>2818</v>
      </c>
      <c r="V2032" s="70" t="s">
        <v>2431</v>
      </c>
      <c r="W2032" s="44" t="str">
        <f t="shared" si="579"/>
        <v/>
      </c>
      <c r="X2032" s="25" t="str">
        <f t="shared" si="580"/>
        <v/>
      </c>
      <c r="Y2032" s="1">
        <f t="shared" si="581"/>
        <v>1983</v>
      </c>
      <c r="Z2032" t="str">
        <f t="shared" si="582"/>
        <v>ITM_S16</v>
      </c>
      <c r="AA2032" s="158" t="str">
        <f>IF(ISNA(VLOOKUP(X2032,Sheet2!J:J,1,0)),"//","")</f>
        <v/>
      </c>
      <c r="AC2032" s="108" t="str">
        <f t="shared" si="583"/>
        <v/>
      </c>
      <c r="AD2032" t="b">
        <f t="shared" si="584"/>
        <v>1</v>
      </c>
    </row>
    <row r="2033" spans="1:30">
      <c r="A2033" s="56">
        <f t="shared" si="588"/>
        <v>2033</v>
      </c>
      <c r="B2033" s="55">
        <f t="shared" si="589"/>
        <v>1984</v>
      </c>
      <c r="C2033" s="97" t="s">
        <v>4041</v>
      </c>
      <c r="D2033" s="97">
        <v>32</v>
      </c>
      <c r="E2033" s="100" t="s">
        <v>2974</v>
      </c>
      <c r="F2033" s="102" t="s">
        <v>2974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4244</v>
      </c>
      <c r="L2033" s="105" t="s">
        <v>2959</v>
      </c>
      <c r="M2033" s="102" t="s">
        <v>2988</v>
      </c>
      <c r="N2033" s="105"/>
      <c r="O2033" s="45"/>
      <c r="P2033" t="str">
        <f t="shared" ref="P2033" si="596">IF(E2033=F2033,"","NOT EQUAL")</f>
        <v/>
      </c>
      <c r="Q2033" s="45" t="str">
        <f>IF(ISNA(VLOOKUP(AC2033,#REF!,1)),"//","")</f>
        <v/>
      </c>
      <c r="R2033" s="45"/>
      <c r="S2033" s="43">
        <f t="shared" si="585"/>
        <v>645</v>
      </c>
      <c r="T2033" s="92" t="s">
        <v>2961</v>
      </c>
      <c r="U2033" s="70" t="s">
        <v>2818</v>
      </c>
      <c r="V2033" s="70" t="s">
        <v>2431</v>
      </c>
      <c r="W2033" s="44" t="str">
        <f t="shared" si="579"/>
        <v/>
      </c>
      <c r="X2033" s="25" t="str">
        <f t="shared" si="580"/>
        <v/>
      </c>
      <c r="Y2033" s="1">
        <f t="shared" si="581"/>
        <v>1984</v>
      </c>
      <c r="Z2033" t="str">
        <f t="shared" si="582"/>
        <v>ITM_S32</v>
      </c>
      <c r="AA2033" s="158" t="str">
        <f>IF(ISNA(VLOOKUP(X2033,Sheet2!J:J,1,0)),"//","")</f>
        <v/>
      </c>
      <c r="AC2033" s="108" t="str">
        <f t="shared" si="583"/>
        <v/>
      </c>
      <c r="AD2033" t="b">
        <f t="shared" si="584"/>
        <v>1</v>
      </c>
    </row>
    <row r="2034" spans="1:30">
      <c r="A2034" s="56">
        <f t="shared" si="588"/>
        <v>2034</v>
      </c>
      <c r="B2034" s="55">
        <f t="shared" si="589"/>
        <v>1985</v>
      </c>
      <c r="C2034" s="97" t="s">
        <v>4041</v>
      </c>
      <c r="D2034" s="97">
        <v>64</v>
      </c>
      <c r="E2034" s="100" t="s">
        <v>2975</v>
      </c>
      <c r="F2034" s="102" t="s">
        <v>2975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4244</v>
      </c>
      <c r="L2034" s="105" t="s">
        <v>2959</v>
      </c>
      <c r="M2034" s="102" t="s">
        <v>2989</v>
      </c>
      <c r="N2034" s="105"/>
      <c r="O2034" s="45"/>
      <c r="P2034" t="str">
        <f t="shared" ref="P2034:P2038" si="597">IF(E2034=F2034,"","NOT EQUAL")</f>
        <v/>
      </c>
      <c r="Q2034" s="45" t="str">
        <f>IF(ISNA(VLOOKUP(AC2034,#REF!,1)),"//","")</f>
        <v/>
      </c>
      <c r="R2034" s="45"/>
      <c r="S2034" s="43">
        <f t="shared" si="585"/>
        <v>645</v>
      </c>
      <c r="T2034" s="92" t="s">
        <v>2961</v>
      </c>
      <c r="U2034" s="70" t="s">
        <v>2818</v>
      </c>
      <c r="V2034" s="70" t="s">
        <v>2431</v>
      </c>
      <c r="W2034" s="44" t="str">
        <f t="shared" si="579"/>
        <v/>
      </c>
      <c r="X2034" s="25" t="str">
        <f t="shared" si="580"/>
        <v/>
      </c>
      <c r="Y2034" s="1">
        <f t="shared" si="581"/>
        <v>1985</v>
      </c>
      <c r="Z2034" t="str">
        <f t="shared" si="582"/>
        <v>ITM_S64</v>
      </c>
      <c r="AA2034" s="158" t="str">
        <f>IF(ISNA(VLOOKUP(X2034,Sheet2!J:J,1,0)),"//","")</f>
        <v/>
      </c>
      <c r="AC2034" s="108" t="str">
        <f t="shared" si="583"/>
        <v/>
      </c>
      <c r="AD2034" t="b">
        <f t="shared" si="584"/>
        <v>1</v>
      </c>
    </row>
    <row r="2035" spans="1:30">
      <c r="A2035" s="56">
        <f t="shared" si="588"/>
        <v>2035</v>
      </c>
      <c r="B2035" s="55">
        <f t="shared" si="589"/>
        <v>1986</v>
      </c>
      <c r="C2035" s="97" t="s">
        <v>4042</v>
      </c>
      <c r="D2035" s="97">
        <v>6</v>
      </c>
      <c r="E2035" s="100" t="s">
        <v>2976</v>
      </c>
      <c r="F2035" s="102" t="s">
        <v>2976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4244</v>
      </c>
      <c r="L2035" s="105" t="s">
        <v>2959</v>
      </c>
      <c r="M2035" s="102" t="s">
        <v>2990</v>
      </c>
      <c r="N2035" s="105"/>
      <c r="O2035" s="45"/>
      <c r="P2035" t="str">
        <f t="shared" si="597"/>
        <v/>
      </c>
      <c r="Q2035" s="45" t="str">
        <f>IF(ISNA(VLOOKUP(AC2035,#REF!,1)),"//","")</f>
        <v/>
      </c>
      <c r="R2035" s="45"/>
      <c r="S2035" s="43">
        <f t="shared" si="585"/>
        <v>645</v>
      </c>
      <c r="T2035" s="92" t="s">
        <v>2961</v>
      </c>
      <c r="U2035" s="70" t="s">
        <v>2818</v>
      </c>
      <c r="V2035" s="70" t="s">
        <v>2431</v>
      </c>
      <c r="W2035" s="44" t="str">
        <f t="shared" si="579"/>
        <v/>
      </c>
      <c r="X2035" s="25" t="str">
        <f t="shared" si="580"/>
        <v/>
      </c>
      <c r="Y2035" s="1">
        <f t="shared" si="581"/>
        <v>1986</v>
      </c>
      <c r="Z2035" t="str">
        <f t="shared" si="582"/>
        <v>ITM_U06</v>
      </c>
      <c r="AA2035" s="158" t="str">
        <f>IF(ISNA(VLOOKUP(X2035,Sheet2!J:J,1,0)),"//","")</f>
        <v/>
      </c>
      <c r="AC2035" s="108" t="str">
        <f t="shared" si="583"/>
        <v/>
      </c>
      <c r="AD2035" t="b">
        <f t="shared" si="584"/>
        <v>1</v>
      </c>
    </row>
    <row r="2036" spans="1:30">
      <c r="A2036" s="56">
        <f t="shared" si="588"/>
        <v>2036</v>
      </c>
      <c r="B2036" s="55">
        <f t="shared" si="589"/>
        <v>1987</v>
      </c>
      <c r="C2036" s="97" t="s">
        <v>4042</v>
      </c>
      <c r="D2036" s="97">
        <v>8</v>
      </c>
      <c r="E2036" s="100" t="s">
        <v>2977</v>
      </c>
      <c r="F2036" s="102" t="s">
        <v>2977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4244</v>
      </c>
      <c r="L2036" s="105" t="s">
        <v>2959</v>
      </c>
      <c r="M2036" s="102" t="s">
        <v>2991</v>
      </c>
      <c r="N2036" s="105"/>
      <c r="O2036" s="45"/>
      <c r="P2036" t="str">
        <f t="shared" si="597"/>
        <v/>
      </c>
      <c r="Q2036" s="45" t="str">
        <f>IF(ISNA(VLOOKUP(AC2036,#REF!,1)),"//","")</f>
        <v/>
      </c>
      <c r="R2036" s="45"/>
      <c r="S2036" s="43">
        <f t="shared" si="585"/>
        <v>645</v>
      </c>
      <c r="T2036" s="92" t="s">
        <v>2961</v>
      </c>
      <c r="U2036" s="70" t="s">
        <v>2818</v>
      </c>
      <c r="V2036" s="70" t="s">
        <v>2431</v>
      </c>
      <c r="W2036" s="44" t="str">
        <f t="shared" si="579"/>
        <v/>
      </c>
      <c r="X2036" s="25" t="str">
        <f t="shared" si="580"/>
        <v/>
      </c>
      <c r="Y2036" s="1">
        <f t="shared" si="581"/>
        <v>1987</v>
      </c>
      <c r="Z2036" t="str">
        <f t="shared" si="582"/>
        <v>ITM_U08</v>
      </c>
      <c r="AA2036" s="158" t="str">
        <f>IF(ISNA(VLOOKUP(X2036,Sheet2!J:J,1,0)),"//","")</f>
        <v/>
      </c>
      <c r="AC2036" s="108" t="str">
        <f t="shared" si="583"/>
        <v/>
      </c>
      <c r="AD2036" t="b">
        <f t="shared" si="584"/>
        <v>1</v>
      </c>
    </row>
    <row r="2037" spans="1:30">
      <c r="A2037" s="56">
        <f t="shared" si="588"/>
        <v>2037</v>
      </c>
      <c r="B2037" s="55">
        <f t="shared" si="589"/>
        <v>1988</v>
      </c>
      <c r="C2037" s="97" t="s">
        <v>4042</v>
      </c>
      <c r="D2037" s="97">
        <v>16</v>
      </c>
      <c r="E2037" s="100" t="s">
        <v>2978</v>
      </c>
      <c r="F2037" s="102" t="s">
        <v>2978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4244</v>
      </c>
      <c r="L2037" s="105" t="s">
        <v>2959</v>
      </c>
      <c r="M2037" s="102" t="s">
        <v>2992</v>
      </c>
      <c r="N2037" s="105"/>
      <c r="O2037" s="45"/>
      <c r="P2037" t="str">
        <f t="shared" si="597"/>
        <v/>
      </c>
      <c r="Q2037" s="45" t="str">
        <f>IF(ISNA(VLOOKUP(AC2037,#REF!,1)),"//","")</f>
        <v/>
      </c>
      <c r="R2037" s="45"/>
      <c r="S2037" s="43">
        <f t="shared" si="585"/>
        <v>645</v>
      </c>
      <c r="T2037" s="92" t="s">
        <v>2961</v>
      </c>
      <c r="U2037" s="70" t="s">
        <v>2818</v>
      </c>
      <c r="V2037" s="70" t="s">
        <v>2431</v>
      </c>
      <c r="W2037" s="44" t="str">
        <f t="shared" si="579"/>
        <v/>
      </c>
      <c r="X2037" s="25" t="str">
        <f t="shared" si="580"/>
        <v/>
      </c>
      <c r="Y2037" s="1">
        <f t="shared" si="581"/>
        <v>1988</v>
      </c>
      <c r="Z2037" t="str">
        <f t="shared" si="582"/>
        <v>ITM_U16</v>
      </c>
      <c r="AA2037" s="158" t="str">
        <f>IF(ISNA(VLOOKUP(X2037,Sheet2!J:J,1,0)),"//","")</f>
        <v/>
      </c>
      <c r="AC2037" s="108" t="str">
        <f t="shared" si="583"/>
        <v/>
      </c>
      <c r="AD2037" t="b">
        <f t="shared" si="584"/>
        <v>1</v>
      </c>
    </row>
    <row r="2038" spans="1:30">
      <c r="A2038" s="56">
        <f t="shared" si="588"/>
        <v>2038</v>
      </c>
      <c r="B2038" s="55">
        <f t="shared" si="589"/>
        <v>1989</v>
      </c>
      <c r="C2038" s="97" t="s">
        <v>4042</v>
      </c>
      <c r="D2038" s="97">
        <v>32</v>
      </c>
      <c r="E2038" s="100" t="s">
        <v>2979</v>
      </c>
      <c r="F2038" s="102" t="s">
        <v>2979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4244</v>
      </c>
      <c r="L2038" s="105" t="s">
        <v>2959</v>
      </c>
      <c r="M2038" s="102" t="s">
        <v>2993</v>
      </c>
      <c r="N2038" s="105"/>
      <c r="O2038" s="45"/>
      <c r="P2038" t="str">
        <f t="shared" si="597"/>
        <v/>
      </c>
      <c r="Q2038" s="45" t="str">
        <f>IF(ISNA(VLOOKUP(AC2038,#REF!,1)),"//","")</f>
        <v/>
      </c>
      <c r="R2038" s="45"/>
      <c r="S2038" s="43">
        <f t="shared" si="585"/>
        <v>645</v>
      </c>
      <c r="T2038" s="92" t="s">
        <v>2961</v>
      </c>
      <c r="U2038" s="70" t="s">
        <v>2818</v>
      </c>
      <c r="V2038" s="70" t="s">
        <v>2431</v>
      </c>
      <c r="W2038" s="44" t="str">
        <f t="shared" si="579"/>
        <v/>
      </c>
      <c r="X2038" s="25" t="str">
        <f t="shared" si="580"/>
        <v/>
      </c>
      <c r="Y2038" s="1">
        <f t="shared" si="581"/>
        <v>1989</v>
      </c>
      <c r="Z2038" t="str">
        <f t="shared" si="582"/>
        <v>ITM_U32</v>
      </c>
      <c r="AA2038" s="158" t="str">
        <f>IF(ISNA(VLOOKUP(X2038,Sheet2!J:J,1,0)),"//","")</f>
        <v/>
      </c>
      <c r="AC2038" s="108" t="str">
        <f t="shared" si="583"/>
        <v/>
      </c>
      <c r="AD2038" t="b">
        <f t="shared" si="584"/>
        <v>1</v>
      </c>
    </row>
    <row r="2039" spans="1:30">
      <c r="A2039" s="56">
        <f t="shared" si="588"/>
        <v>2039</v>
      </c>
      <c r="B2039" s="55">
        <f t="shared" si="589"/>
        <v>1990</v>
      </c>
      <c r="C2039" s="97" t="s">
        <v>4042</v>
      </c>
      <c r="D2039" s="97">
        <v>64</v>
      </c>
      <c r="E2039" s="100" t="s">
        <v>2980</v>
      </c>
      <c r="F2039" s="102" t="s">
        <v>2980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4244</v>
      </c>
      <c r="L2039" s="105" t="s">
        <v>2959</v>
      </c>
      <c r="M2039" s="102" t="s">
        <v>2994</v>
      </c>
      <c r="N2039" s="105"/>
      <c r="O2039" s="45"/>
      <c r="P2039" t="str">
        <f t="shared" ref="P2039:P2040" si="598">IF(E2039=F2039,"","NOT EQUAL")</f>
        <v/>
      </c>
      <c r="Q2039" s="45" t="str">
        <f>IF(ISNA(VLOOKUP(AC2039,#REF!,1)),"//","")</f>
        <v/>
      </c>
      <c r="R2039" s="45"/>
      <c r="S2039" s="43">
        <f t="shared" si="585"/>
        <v>645</v>
      </c>
      <c r="T2039" s="92" t="s">
        <v>2961</v>
      </c>
      <c r="U2039" s="70" t="s">
        <v>2818</v>
      </c>
      <c r="V2039" s="70" t="s">
        <v>2431</v>
      </c>
      <c r="W2039" s="44" t="str">
        <f t="shared" si="579"/>
        <v/>
      </c>
      <c r="X2039" s="25" t="str">
        <f t="shared" si="580"/>
        <v/>
      </c>
      <c r="Y2039" s="1">
        <f t="shared" si="581"/>
        <v>1990</v>
      </c>
      <c r="Z2039" t="str">
        <f t="shared" si="582"/>
        <v>ITM_U64</v>
      </c>
      <c r="AA2039" s="158" t="str">
        <f>IF(ISNA(VLOOKUP(X2039,Sheet2!J:J,1,0)),"//","")</f>
        <v/>
      </c>
      <c r="AC2039" s="108" t="str">
        <f t="shared" si="583"/>
        <v/>
      </c>
      <c r="AD2039" t="b">
        <f t="shared" si="584"/>
        <v>1</v>
      </c>
    </row>
    <row r="2040" spans="1:30">
      <c r="A2040" s="56">
        <f t="shared" si="588"/>
        <v>2040</v>
      </c>
      <c r="B2040" s="55">
        <f t="shared" si="589"/>
        <v>1991</v>
      </c>
      <c r="C2040" s="97" t="s">
        <v>4043</v>
      </c>
      <c r="D2040" s="97">
        <v>1</v>
      </c>
      <c r="E2040" s="100" t="s">
        <v>2981</v>
      </c>
      <c r="F2040" s="102" t="s">
        <v>2981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4244</v>
      </c>
      <c r="L2040" s="105" t="s">
        <v>2959</v>
      </c>
      <c r="M2040" s="102" t="s">
        <v>2995</v>
      </c>
      <c r="N2040" s="105"/>
      <c r="O2040" s="45"/>
      <c r="P2040" t="str">
        <f t="shared" si="598"/>
        <v/>
      </c>
      <c r="Q2040" s="45" t="str">
        <f>IF(ISNA(VLOOKUP(AC2040,#REF!,1)),"//","")</f>
        <v/>
      </c>
      <c r="R2040" s="45"/>
      <c r="S2040" s="43">
        <f t="shared" si="585"/>
        <v>645</v>
      </c>
      <c r="T2040" s="92" t="s">
        <v>2961</v>
      </c>
      <c r="U2040" s="70" t="s">
        <v>2818</v>
      </c>
      <c r="V2040" s="70" t="s">
        <v>2431</v>
      </c>
      <c r="W2040" s="44" t="str">
        <f t="shared" si="579"/>
        <v/>
      </c>
      <c r="X2040" s="25" t="str">
        <f t="shared" si="580"/>
        <v/>
      </c>
      <c r="Y2040" s="1">
        <f t="shared" si="581"/>
        <v>1991</v>
      </c>
      <c r="Z2040" t="str">
        <f t="shared" si="582"/>
        <v>ITM_SL1</v>
      </c>
      <c r="AA2040" s="158" t="str">
        <f>IF(ISNA(VLOOKUP(X2040,Sheet2!J:J,1,0)),"//","")</f>
        <v/>
      </c>
      <c r="AC2040" s="108" t="str">
        <f t="shared" si="583"/>
        <v/>
      </c>
      <c r="AD2040" t="b">
        <f t="shared" si="584"/>
        <v>1</v>
      </c>
    </row>
    <row r="2041" spans="1:30">
      <c r="A2041" s="56">
        <f t="shared" si="588"/>
        <v>2041</v>
      </c>
      <c r="B2041" s="55">
        <f t="shared" si="589"/>
        <v>1992</v>
      </c>
      <c r="C2041" s="97" t="s">
        <v>4043</v>
      </c>
      <c r="D2041" s="97">
        <v>2</v>
      </c>
      <c r="E2041" s="100" t="s">
        <v>2982</v>
      </c>
      <c r="F2041" s="100" t="s">
        <v>2982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4244</v>
      </c>
      <c r="L2041" s="105" t="s">
        <v>2959</v>
      </c>
      <c r="M2041" s="102" t="s">
        <v>2996</v>
      </c>
      <c r="N2041" s="105"/>
      <c r="O2041" s="45"/>
      <c r="P2041" t="str">
        <f t="shared" ref="P2041" si="599">IF(E2041=F2041,"","NOT EQUAL")</f>
        <v/>
      </c>
      <c r="Q2041" s="45" t="str">
        <f>IF(ISNA(VLOOKUP(AC2041,#REF!,1)),"//","")</f>
        <v/>
      </c>
      <c r="R2041" s="45"/>
      <c r="S2041" s="43">
        <f t="shared" si="585"/>
        <v>645</v>
      </c>
      <c r="T2041" s="92" t="s">
        <v>2961</v>
      </c>
      <c r="U2041" s="70" t="s">
        <v>2818</v>
      </c>
      <c r="V2041" s="70" t="s">
        <v>2431</v>
      </c>
      <c r="W2041" s="44" t="str">
        <f t="shared" si="579"/>
        <v/>
      </c>
      <c r="X2041" s="25" t="str">
        <f t="shared" si="580"/>
        <v/>
      </c>
      <c r="Y2041" s="1">
        <f t="shared" si="581"/>
        <v>1992</v>
      </c>
      <c r="Z2041" t="str">
        <f t="shared" si="582"/>
        <v>ITM_SR1</v>
      </c>
      <c r="AA2041" s="158" t="str">
        <f>IF(ISNA(VLOOKUP(X2041,Sheet2!J:J,1,0)),"//","")</f>
        <v/>
      </c>
      <c r="AC2041" s="108" t="str">
        <f t="shared" si="583"/>
        <v/>
      </c>
      <c r="AD2041" t="b">
        <f t="shared" si="584"/>
        <v>1</v>
      </c>
    </row>
    <row r="2042" spans="1:30">
      <c r="A2042" s="56">
        <f t="shared" si="588"/>
        <v>2042</v>
      </c>
      <c r="B2042" s="55">
        <f t="shared" si="589"/>
        <v>1993</v>
      </c>
      <c r="C2042" s="97" t="s">
        <v>4043</v>
      </c>
      <c r="D2042" s="97">
        <v>3</v>
      </c>
      <c r="E2042" s="100" t="s">
        <v>2983</v>
      </c>
      <c r="F2042" s="100" t="s">
        <v>2983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4244</v>
      </c>
      <c r="L2042" s="105" t="s">
        <v>2959</v>
      </c>
      <c r="M2042" s="102" t="s">
        <v>2997</v>
      </c>
      <c r="N2042" s="105"/>
      <c r="O2042" s="45"/>
      <c r="P2042" t="str">
        <f t="shared" ref="P2042" si="600">IF(E2042=F2042,"","NOT EQUAL")</f>
        <v/>
      </c>
      <c r="Q2042" s="45" t="str">
        <f>IF(ISNA(VLOOKUP(AC2042,#REF!,1)),"//","")</f>
        <v/>
      </c>
      <c r="R2042" s="45"/>
      <c r="S2042" s="43">
        <f t="shared" si="585"/>
        <v>645</v>
      </c>
      <c r="T2042" s="92" t="s">
        <v>2961</v>
      </c>
      <c r="U2042" s="70" t="s">
        <v>2818</v>
      </c>
      <c r="V2042" s="70" t="s">
        <v>2431</v>
      </c>
      <c r="W2042" s="44" t="str">
        <f t="shared" si="579"/>
        <v/>
      </c>
      <c r="X2042" s="25" t="str">
        <f t="shared" si="580"/>
        <v/>
      </c>
      <c r="Y2042" s="1">
        <f t="shared" si="581"/>
        <v>1993</v>
      </c>
      <c r="Z2042" t="str">
        <f t="shared" si="582"/>
        <v>ITM_RL1</v>
      </c>
      <c r="AA2042" s="158" t="str">
        <f>IF(ISNA(VLOOKUP(X2042,Sheet2!J:J,1,0)),"//","")</f>
        <v/>
      </c>
      <c r="AC2042" s="108" t="str">
        <f t="shared" si="583"/>
        <v/>
      </c>
      <c r="AD2042" t="b">
        <f t="shared" si="584"/>
        <v>1</v>
      </c>
    </row>
    <row r="2043" spans="1:30">
      <c r="A2043" s="56">
        <f t="shared" si="588"/>
        <v>2043</v>
      </c>
      <c r="B2043" s="55">
        <f t="shared" si="589"/>
        <v>1994</v>
      </c>
      <c r="C2043" s="97" t="s">
        <v>4043</v>
      </c>
      <c r="D2043" s="97">
        <v>4</v>
      </c>
      <c r="E2043" s="100" t="s">
        <v>2984</v>
      </c>
      <c r="F2043" s="100" t="s">
        <v>2984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4244</v>
      </c>
      <c r="L2043" s="105" t="s">
        <v>2959</v>
      </c>
      <c r="M2043" s="102" t="s">
        <v>2998</v>
      </c>
      <c r="N2043" s="105"/>
      <c r="O2043" s="45"/>
      <c r="P2043" t="str">
        <f t="shared" ref="P2043:P2044" si="601">IF(E2043=F2043,"","NOT EQUAL")</f>
        <v/>
      </c>
      <c r="Q2043" s="45" t="str">
        <f>IF(ISNA(VLOOKUP(AC2043,#REF!,1)),"//","")</f>
        <v/>
      </c>
      <c r="R2043" s="45"/>
      <c r="S2043" s="43">
        <f t="shared" si="585"/>
        <v>645</v>
      </c>
      <c r="T2043" s="92" t="s">
        <v>2961</v>
      </c>
      <c r="U2043" s="70" t="s">
        <v>2818</v>
      </c>
      <c r="V2043" s="70" t="s">
        <v>2431</v>
      </c>
      <c r="W2043" s="44" t="str">
        <f t="shared" si="579"/>
        <v/>
      </c>
      <c r="X2043" s="25" t="str">
        <f t="shared" si="580"/>
        <v/>
      </c>
      <c r="Y2043" s="1">
        <f t="shared" si="581"/>
        <v>1994</v>
      </c>
      <c r="Z2043" t="str">
        <f t="shared" si="582"/>
        <v>ITM_RR1</v>
      </c>
      <c r="AA2043" s="158" t="str">
        <f>IF(ISNA(VLOOKUP(X2043,Sheet2!J:J,1,0)),"//","")</f>
        <v/>
      </c>
      <c r="AC2043" s="108" t="str">
        <f t="shared" si="583"/>
        <v/>
      </c>
      <c r="AD2043" t="b">
        <f t="shared" si="584"/>
        <v>1</v>
      </c>
    </row>
    <row r="2044" spans="1:30">
      <c r="A2044" s="56">
        <f t="shared" si="588"/>
        <v>2044</v>
      </c>
      <c r="B2044" s="55">
        <f t="shared" si="589"/>
        <v>1995</v>
      </c>
      <c r="C2044" s="97" t="s">
        <v>4043</v>
      </c>
      <c r="D2044" s="97">
        <v>5</v>
      </c>
      <c r="E2044" s="100" t="s">
        <v>3006</v>
      </c>
      <c r="F2044" s="100" t="s">
        <v>3006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4244</v>
      </c>
      <c r="L2044" s="105" t="s">
        <v>2959</v>
      </c>
      <c r="M2044" s="102" t="s">
        <v>2999</v>
      </c>
      <c r="N2044" s="105"/>
      <c r="O2044" s="45"/>
      <c r="P2044" t="str">
        <f t="shared" si="601"/>
        <v/>
      </c>
      <c r="Q2044" s="45" t="str">
        <f>IF(ISNA(VLOOKUP(AC2044,#REF!,1)),"//","")</f>
        <v/>
      </c>
      <c r="R2044" s="45"/>
      <c r="S2044" s="43">
        <f t="shared" si="585"/>
        <v>645</v>
      </c>
      <c r="T2044" s="92" t="s">
        <v>2961</v>
      </c>
      <c r="U2044" s="70" t="s">
        <v>2818</v>
      </c>
      <c r="V2044" s="70" t="s">
        <v>2431</v>
      </c>
      <c r="W2044" s="44" t="str">
        <f t="shared" si="579"/>
        <v/>
      </c>
      <c r="X2044" s="25" t="str">
        <f t="shared" si="580"/>
        <v/>
      </c>
      <c r="Y2044" s="1">
        <f t="shared" si="581"/>
        <v>1995</v>
      </c>
      <c r="Z2044" t="str">
        <f t="shared" si="582"/>
        <v>ITM_FWORD</v>
      </c>
      <c r="AA2044" s="158" t="str">
        <f>IF(ISNA(VLOOKUP(X2044,Sheet2!J:J,1,0)),"//","")</f>
        <v/>
      </c>
      <c r="AC2044" s="108" t="str">
        <f t="shared" si="583"/>
        <v/>
      </c>
      <c r="AD2044" t="b">
        <f t="shared" si="584"/>
        <v>1</v>
      </c>
    </row>
    <row r="2045" spans="1:30">
      <c r="A2045" s="56">
        <f t="shared" si="588"/>
        <v>2045</v>
      </c>
      <c r="B2045" s="55">
        <f t="shared" si="589"/>
        <v>1996</v>
      </c>
      <c r="C2045" s="97" t="s">
        <v>4043</v>
      </c>
      <c r="D2045" s="97">
        <v>6</v>
      </c>
      <c r="E2045" s="100" t="s">
        <v>3007</v>
      </c>
      <c r="F2045" s="100" t="s">
        <v>3007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4244</v>
      </c>
      <c r="L2045" s="105" t="s">
        <v>2959</v>
      </c>
      <c r="M2045" s="102" t="s">
        <v>3000</v>
      </c>
      <c r="N2045" s="105"/>
      <c r="O2045" s="45"/>
      <c r="P2045" t="str">
        <f t="shared" ref="P2045" si="602">IF(E2045=F2045,"","NOT EQUAL")</f>
        <v/>
      </c>
      <c r="Q2045" s="45" t="str">
        <f>IF(ISNA(VLOOKUP(AC2045,#REF!,1)),"//","")</f>
        <v/>
      </c>
      <c r="R2045" s="45"/>
      <c r="S2045" s="43">
        <f t="shared" si="585"/>
        <v>645</v>
      </c>
      <c r="T2045" s="92" t="s">
        <v>2961</v>
      </c>
      <c r="U2045" s="70" t="s">
        <v>2818</v>
      </c>
      <c r="V2045" s="70" t="s">
        <v>2431</v>
      </c>
      <c r="W2045" s="44" t="str">
        <f t="shared" si="579"/>
        <v/>
      </c>
      <c r="X2045" s="25" t="str">
        <f t="shared" si="580"/>
        <v/>
      </c>
      <c r="Y2045" s="1">
        <f t="shared" si="581"/>
        <v>1996</v>
      </c>
      <c r="Z2045" t="str">
        <f t="shared" si="582"/>
        <v>ITM_FBYTE</v>
      </c>
      <c r="AA2045" s="158" t="str">
        <f>IF(ISNA(VLOOKUP(X2045,Sheet2!J:J,1,0)),"//","")</f>
        <v/>
      </c>
      <c r="AC2045" s="108" t="str">
        <f t="shared" si="583"/>
        <v/>
      </c>
      <c r="AD2045" t="b">
        <f t="shared" si="584"/>
        <v>1</v>
      </c>
    </row>
    <row r="2046" spans="1:30">
      <c r="A2046" s="56">
        <f t="shared" si="588"/>
        <v>2046</v>
      </c>
      <c r="B2046" s="55">
        <f t="shared" si="589"/>
        <v>1997</v>
      </c>
      <c r="C2046" s="97" t="s">
        <v>4044</v>
      </c>
      <c r="D2046" s="97" t="s">
        <v>7</v>
      </c>
      <c r="E2046" s="233" t="s">
        <v>3030</v>
      </c>
      <c r="F2046" s="100" t="s">
        <v>3030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4244</v>
      </c>
      <c r="L2046" s="105" t="s">
        <v>3010</v>
      </c>
      <c r="M2046" s="102" t="s">
        <v>3001</v>
      </c>
      <c r="N2046" s="105"/>
      <c r="O2046" s="45"/>
      <c r="P2046" t="str">
        <f t="shared" ref="P2046:P2047" si="603">IF(E2046=F2046,"","NOT EQUAL")</f>
        <v/>
      </c>
      <c r="Q2046" s="45" t="str">
        <f>IF(ISNA(VLOOKUP(AC2046,#REF!,1)),"//","")</f>
        <v/>
      </c>
      <c r="R2046" s="45"/>
      <c r="S2046" s="43">
        <f t="shared" si="585"/>
        <v>646</v>
      </c>
      <c r="T2046" s="92" t="s">
        <v>2893</v>
      </c>
      <c r="U2046" s="70" t="s">
        <v>2824</v>
      </c>
      <c r="V2046" s="70" t="s">
        <v>2431</v>
      </c>
      <c r="W2046" s="44" t="str">
        <f t="shared" si="579"/>
        <v>"EXITCLR"</v>
      </c>
      <c r="X2046" s="25" t="str">
        <f t="shared" si="580"/>
        <v>EXITCLR</v>
      </c>
      <c r="Y2046" s="1">
        <f t="shared" si="581"/>
        <v>1997</v>
      </c>
      <c r="Z2046" t="str">
        <f t="shared" si="582"/>
        <v>ITM_CLAIM</v>
      </c>
      <c r="AA2046" s="158" t="str">
        <f>IF(ISNA(VLOOKUP(X2046,Sheet2!J:J,1,0)),"//","")</f>
        <v>//</v>
      </c>
      <c r="AC2046" s="108" t="str">
        <f t="shared" si="583"/>
        <v>EXITCLR</v>
      </c>
      <c r="AD2046" t="b">
        <f t="shared" si="584"/>
        <v>1</v>
      </c>
    </row>
    <row r="2047" spans="1:30">
      <c r="A2047" s="56">
        <f t="shared" si="588"/>
        <v>2047</v>
      </c>
      <c r="B2047" s="55">
        <f t="shared" si="589"/>
        <v>1998</v>
      </c>
      <c r="C2047" s="97" t="s">
        <v>4045</v>
      </c>
      <c r="D2047" s="97" t="s">
        <v>12</v>
      </c>
      <c r="E2047" s="230" t="s">
        <v>533</v>
      </c>
      <c r="F2047" s="98" t="s">
        <v>3009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4080</v>
      </c>
      <c r="L2047" s="105" t="s">
        <v>2959</v>
      </c>
      <c r="M2047" s="102" t="s">
        <v>3008</v>
      </c>
      <c r="N2047" s="102"/>
      <c r="O2047"/>
      <c r="P2047" t="str">
        <f t="shared" si="603"/>
        <v>NOT EQUAL</v>
      </c>
      <c r="Q2047" t="str">
        <f>IF(ISNA(VLOOKUP(AC2047,#REF!,1)),"//","")</f>
        <v/>
      </c>
      <c r="R2047"/>
      <c r="S2047" s="43">
        <f t="shared" si="585"/>
        <v>646</v>
      </c>
      <c r="T2047" s="92" t="s">
        <v>2961</v>
      </c>
      <c r="U2047" s="70" t="s">
        <v>2818</v>
      </c>
      <c r="V2047" s="70" t="s">
        <v>2431</v>
      </c>
      <c r="W2047" s="44" t="str">
        <f t="shared" si="579"/>
        <v/>
      </c>
      <c r="X2047" s="25" t="str">
        <f t="shared" si="580"/>
        <v/>
      </c>
      <c r="Y2047" s="1">
        <f t="shared" si="581"/>
        <v>1998</v>
      </c>
      <c r="Z2047" t="str">
        <f t="shared" si="582"/>
        <v>ITM_SHOIREP</v>
      </c>
      <c r="AA2047" s="158" t="str">
        <f>IF(ISNA(VLOOKUP(X2047,Sheet2!J:J,1,0)),"//","")</f>
        <v/>
      </c>
      <c r="AC2047" s="108" t="str">
        <f t="shared" si="583"/>
        <v/>
      </c>
      <c r="AD2047" t="b">
        <f t="shared" si="584"/>
        <v>1</v>
      </c>
    </row>
    <row r="2048" spans="1:30">
      <c r="A2048" s="56">
        <f t="shared" si="588"/>
        <v>2048</v>
      </c>
      <c r="B2048" s="55">
        <f t="shared" si="589"/>
        <v>1999</v>
      </c>
      <c r="C2048" s="97" t="s">
        <v>4046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4080</v>
      </c>
      <c r="L2048" s="105" t="s">
        <v>1116</v>
      </c>
      <c r="M2048" s="102" t="s">
        <v>3029</v>
      </c>
      <c r="N2048" s="105"/>
      <c r="O2048" s="45"/>
      <c r="P2048" t="str">
        <f t="shared" ref="P2048:P2049" si="604">IF(E2048=F2048,"","NOT EQUAL")</f>
        <v>NOT EQUAL</v>
      </c>
      <c r="Q2048" s="45" t="str">
        <f>IF(ISNA(VLOOKUP(AC2048,#REF!,1)),"//","")</f>
        <v/>
      </c>
      <c r="R2048" s="45"/>
      <c r="S2048" s="43">
        <f t="shared" si="585"/>
        <v>646</v>
      </c>
      <c r="T2048" s="92" t="s">
        <v>2431</v>
      </c>
      <c r="U2048" s="70"/>
      <c r="V2048" s="70" t="s">
        <v>2431</v>
      </c>
      <c r="W2048" s="44" t="str">
        <f t="shared" si="579"/>
        <v/>
      </c>
      <c r="X2048" s="25" t="str">
        <f t="shared" si="580"/>
        <v/>
      </c>
      <c r="Y2048" s="1">
        <f t="shared" si="581"/>
        <v>1999</v>
      </c>
      <c r="Z2048" t="str">
        <f t="shared" si="582"/>
        <v>ITM_SCALE</v>
      </c>
      <c r="AA2048" s="158" t="str">
        <f>IF(ISNA(VLOOKUP(X2048,Sheet2!J:J,1,0)),"//","")</f>
        <v/>
      </c>
      <c r="AC2048" s="108" t="str">
        <f t="shared" si="583"/>
        <v/>
      </c>
      <c r="AD2048" t="b">
        <f t="shared" si="584"/>
        <v>1</v>
      </c>
    </row>
    <row r="2049" spans="1:30">
      <c r="A2049" s="56">
        <f t="shared" si="588"/>
        <v>2049</v>
      </c>
      <c r="B2049" s="55">
        <f t="shared" si="589"/>
        <v>2000</v>
      </c>
      <c r="C2049" s="97" t="s">
        <v>4047</v>
      </c>
      <c r="D2049" s="97" t="s">
        <v>7</v>
      </c>
      <c r="E2049" s="100" t="s">
        <v>3017</v>
      </c>
      <c r="F2049" s="100" t="s">
        <v>3017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4080</v>
      </c>
      <c r="L2049" s="105"/>
      <c r="M2049" s="102" t="s">
        <v>3018</v>
      </c>
      <c r="N2049" s="105"/>
      <c r="O2049" s="45"/>
      <c r="P2049" t="str">
        <f t="shared" si="604"/>
        <v/>
      </c>
      <c r="Q2049" s="45" t="str">
        <f>IF(ISNA(VLOOKUP(AC2049,#REF!,1)),"//","")</f>
        <v/>
      </c>
      <c r="R2049" s="45"/>
      <c r="S2049" s="43">
        <f t="shared" si="585"/>
        <v>647</v>
      </c>
      <c r="T2049" s="92" t="s">
        <v>2916</v>
      </c>
      <c r="U2049" s="70" t="s">
        <v>2824</v>
      </c>
      <c r="V2049" s="70" t="s">
        <v>2431</v>
      </c>
      <c r="W2049" s="44" t="str">
        <f t="shared" si="579"/>
        <v>"PLOTLS"</v>
      </c>
      <c r="X2049" s="25" t="str">
        <f t="shared" si="580"/>
        <v>PLOTLS</v>
      </c>
      <c r="Y2049" s="1">
        <f t="shared" si="581"/>
        <v>2000</v>
      </c>
      <c r="Z2049" t="str">
        <f t="shared" si="582"/>
        <v>ITM_PLOTLS</v>
      </c>
      <c r="AA2049" s="158" t="str">
        <f>IF(ISNA(VLOOKUP(X2049,Sheet2!J:J,1,0)),"//","")</f>
        <v/>
      </c>
      <c r="AC2049" s="108" t="str">
        <f t="shared" si="583"/>
        <v>PLOTLS</v>
      </c>
      <c r="AD2049" t="b">
        <f t="shared" si="584"/>
        <v>1</v>
      </c>
    </row>
    <row r="2050" spans="1:30">
      <c r="A2050" s="56">
        <f t="shared" si="588"/>
        <v>2050</v>
      </c>
      <c r="B2050" s="55">
        <f t="shared" si="589"/>
        <v>2001</v>
      </c>
      <c r="C2050" s="97" t="s">
        <v>4048</v>
      </c>
      <c r="D2050" s="97" t="s">
        <v>7</v>
      </c>
      <c r="E2050" s="230" t="s">
        <v>533</v>
      </c>
      <c r="F2050" s="98" t="s">
        <v>3019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4080</v>
      </c>
      <c r="L2050" s="101" t="s">
        <v>3021</v>
      </c>
      <c r="M2050" s="102" t="s">
        <v>3022</v>
      </c>
      <c r="N2050" s="102"/>
      <c r="O2050"/>
      <c r="P2050" t="str">
        <f t="shared" ref="P2050:P2054" si="605">IF(E2050=F2050,"","NOT EQUAL")</f>
        <v>NOT EQUAL</v>
      </c>
      <c r="Q2050" t="str">
        <f>IF(ISNA(VLOOKUP(AC2050,#REF!,1)),"//","")</f>
        <v/>
      </c>
      <c r="R2050"/>
      <c r="S2050" s="43">
        <f t="shared" si="585"/>
        <v>647</v>
      </c>
      <c r="T2050" s="92" t="s">
        <v>2911</v>
      </c>
      <c r="U2050" s="70" t="s">
        <v>2431</v>
      </c>
      <c r="V2050" s="70" t="s">
        <v>2431</v>
      </c>
      <c r="W2050" s="44" t="str">
        <f t="shared" si="579"/>
        <v/>
      </c>
      <c r="X2050" s="25" t="str">
        <f t="shared" si="580"/>
        <v/>
      </c>
      <c r="Y2050" s="1">
        <f t="shared" si="581"/>
        <v>2001</v>
      </c>
      <c r="Z2050" t="str">
        <f t="shared" si="582"/>
        <v>ITM_PLINE</v>
      </c>
      <c r="AA2050" s="158" t="str">
        <f>IF(ISNA(VLOOKUP(X2050,Sheet2!J:J,1,0)),"//","")</f>
        <v/>
      </c>
      <c r="AC2050" s="108" t="str">
        <f t="shared" si="583"/>
        <v/>
      </c>
      <c r="AD2050" t="b">
        <f t="shared" si="584"/>
        <v>1</v>
      </c>
    </row>
    <row r="2051" spans="1:30">
      <c r="A2051" s="56">
        <f t="shared" si="588"/>
        <v>2051</v>
      </c>
      <c r="B2051" s="55">
        <f t="shared" si="589"/>
        <v>2002</v>
      </c>
      <c r="C2051" s="97" t="s">
        <v>4049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4080</v>
      </c>
      <c r="L2051" s="97" t="s">
        <v>3021</v>
      </c>
      <c r="M2051" s="102" t="s">
        <v>3023</v>
      </c>
      <c r="N2051" s="102"/>
      <c r="O2051"/>
      <c r="P2051" t="str">
        <f t="shared" si="605"/>
        <v>NOT EQUAL</v>
      </c>
      <c r="Q2051" t="str">
        <f>IF(ISNA(VLOOKUP(AC2051,#REF!,1)),"//","")</f>
        <v/>
      </c>
      <c r="R2051"/>
      <c r="S2051" s="43">
        <f t="shared" si="585"/>
        <v>647</v>
      </c>
      <c r="T2051" s="92" t="s">
        <v>2911</v>
      </c>
      <c r="U2051" s="70" t="s">
        <v>2431</v>
      </c>
      <c r="V2051" s="70" t="s">
        <v>2431</v>
      </c>
      <c r="W2051" s="44" t="str">
        <f t="shared" ref="W2051:W2103" si="606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07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08">B2051</f>
        <v>2002</v>
      </c>
      <c r="Z2051" t="str">
        <f t="shared" ref="Z2051:Z2103" si="609">M2051</f>
        <v>ITM_PCROS</v>
      </c>
      <c r="AA2051" s="158" t="str">
        <f>IF(ISNA(VLOOKUP(X2051,Sheet2!J:J,1,0)),"//","")</f>
        <v/>
      </c>
      <c r="AC2051" s="108" t="str">
        <f t="shared" ref="AC2051:AC2082" si="610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1">X2051=AC2051</f>
        <v>1</v>
      </c>
    </row>
    <row r="2052" spans="1:30">
      <c r="A2052" s="56">
        <f t="shared" si="588"/>
        <v>2052</v>
      </c>
      <c r="B2052" s="55">
        <f t="shared" si="589"/>
        <v>2003</v>
      </c>
      <c r="C2052" s="97" t="s">
        <v>4050</v>
      </c>
      <c r="D2052" s="97" t="s">
        <v>7</v>
      </c>
      <c r="E2052" s="230" t="s">
        <v>533</v>
      </c>
      <c r="F2052" s="98" t="s">
        <v>3020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4080</v>
      </c>
      <c r="L2052" s="97" t="s">
        <v>3021</v>
      </c>
      <c r="M2052" s="102" t="s">
        <v>3024</v>
      </c>
      <c r="N2052" s="102"/>
      <c r="O2052"/>
      <c r="P2052" t="str">
        <f t="shared" si="605"/>
        <v>NOT EQUAL</v>
      </c>
      <c r="Q2052" t="str">
        <f>IF(ISNA(VLOOKUP(AC2052,#REF!,1)),"//","")</f>
        <v/>
      </c>
      <c r="R2052"/>
      <c r="S2052" s="43">
        <f t="shared" si="585"/>
        <v>647</v>
      </c>
      <c r="T2052" s="92" t="s">
        <v>2911</v>
      </c>
      <c r="U2052" s="70" t="s">
        <v>2431</v>
      </c>
      <c r="V2052" s="70" t="s">
        <v>2431</v>
      </c>
      <c r="W2052" s="44" t="str">
        <f t="shared" si="606"/>
        <v/>
      </c>
      <c r="X2052" s="25" t="str">
        <f t="shared" si="607"/>
        <v/>
      </c>
      <c r="Y2052" s="1">
        <f t="shared" si="608"/>
        <v>2003</v>
      </c>
      <c r="Z2052" t="str">
        <f t="shared" si="609"/>
        <v>ITM_PBOX</v>
      </c>
      <c r="AA2052" s="158" t="str">
        <f>IF(ISNA(VLOOKUP(X2052,Sheet2!J:J,1,0)),"//","")</f>
        <v/>
      </c>
      <c r="AC2052" s="108" t="str">
        <f t="shared" si="610"/>
        <v/>
      </c>
      <c r="AD2052" t="b">
        <f t="shared" si="611"/>
        <v>1</v>
      </c>
    </row>
    <row r="2053" spans="1:30">
      <c r="A2053" s="56">
        <f t="shared" si="588"/>
        <v>2053</v>
      </c>
      <c r="B2053" s="55">
        <f t="shared" si="589"/>
        <v>2004</v>
      </c>
      <c r="C2053" s="97" t="s">
        <v>4051</v>
      </c>
      <c r="D2053" s="97" t="s">
        <v>7</v>
      </c>
      <c r="E2053" s="230" t="s">
        <v>533</v>
      </c>
      <c r="F2053" s="98" t="s">
        <v>3025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4080</v>
      </c>
      <c r="L2053" s="97" t="s">
        <v>2497</v>
      </c>
      <c r="M2053" s="102" t="s">
        <v>2498</v>
      </c>
      <c r="N2053" s="102"/>
      <c r="O2053"/>
      <c r="P2053" t="str">
        <f t="shared" si="605"/>
        <v>NOT EQUAL</v>
      </c>
      <c r="Q2053" t="str">
        <f>IF(ISNA(VLOOKUP(AC2053,#REF!,1)),"//","")</f>
        <v/>
      </c>
      <c r="R2053"/>
      <c r="S2053" s="43">
        <f t="shared" si="585"/>
        <v>647</v>
      </c>
      <c r="T2053" s="92" t="s">
        <v>2911</v>
      </c>
      <c r="U2053" s="70" t="s">
        <v>2431</v>
      </c>
      <c r="V2053" s="70" t="s">
        <v>2431</v>
      </c>
      <c r="W2053" s="44" t="str">
        <f t="shared" si="606"/>
        <v/>
      </c>
      <c r="X2053" s="25" t="str">
        <f t="shared" si="607"/>
        <v/>
      </c>
      <c r="Y2053" s="1">
        <f t="shared" si="608"/>
        <v>2004</v>
      </c>
      <c r="Z2053" t="str">
        <f t="shared" si="609"/>
        <v>ITM_VECT</v>
      </c>
      <c r="AA2053" s="158" t="str">
        <f>IF(ISNA(VLOOKUP(X2053,Sheet2!J:J,1,0)),"//","")</f>
        <v/>
      </c>
      <c r="AC2053" s="108" t="str">
        <f t="shared" si="610"/>
        <v/>
      </c>
      <c r="AD2053" t="b">
        <f t="shared" si="611"/>
        <v>1</v>
      </c>
    </row>
    <row r="2054" spans="1:30">
      <c r="A2054" s="56">
        <f t="shared" si="588"/>
        <v>2054</v>
      </c>
      <c r="B2054" s="55">
        <f t="shared" si="589"/>
        <v>2005</v>
      </c>
      <c r="C2054" s="97" t="s">
        <v>4052</v>
      </c>
      <c r="D2054" s="97" t="s">
        <v>7</v>
      </c>
      <c r="E2054" s="230" t="s">
        <v>533</v>
      </c>
      <c r="F2054" s="98" t="s">
        <v>3026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4080</v>
      </c>
      <c r="L2054" s="97" t="s">
        <v>2497</v>
      </c>
      <c r="M2054" s="102" t="s">
        <v>3027</v>
      </c>
      <c r="N2054" s="102"/>
      <c r="O2054"/>
      <c r="P2054" t="str">
        <f t="shared" si="605"/>
        <v>NOT EQUAL</v>
      </c>
      <c r="Q2054" t="str">
        <f>IF(ISNA(VLOOKUP(AC2054,#REF!,1)),"//","")</f>
        <v/>
      </c>
      <c r="R2054"/>
      <c r="S2054" s="43">
        <f t="shared" si="585"/>
        <v>647</v>
      </c>
      <c r="T2054" s="92" t="s">
        <v>2911</v>
      </c>
      <c r="U2054" s="70" t="s">
        <v>2431</v>
      </c>
      <c r="V2054" s="70" t="s">
        <v>2431</v>
      </c>
      <c r="W2054" s="44" t="str">
        <f t="shared" si="606"/>
        <v/>
      </c>
      <c r="X2054" s="25" t="str">
        <f t="shared" si="607"/>
        <v/>
      </c>
      <c r="Y2054" s="1">
        <f t="shared" si="608"/>
        <v>2005</v>
      </c>
      <c r="Z2054" t="str">
        <f t="shared" si="609"/>
        <v>ITM_NVECT</v>
      </c>
      <c r="AA2054" s="158" t="str">
        <f>IF(ISNA(VLOOKUP(X2054,Sheet2!J:J,1,0)),"//","")</f>
        <v/>
      </c>
      <c r="AC2054" s="108" t="str">
        <f t="shared" si="610"/>
        <v/>
      </c>
      <c r="AD2054" t="b">
        <f t="shared" si="611"/>
        <v>1</v>
      </c>
    </row>
    <row r="2055" spans="1:30">
      <c r="A2055" s="56">
        <f t="shared" si="588"/>
        <v>2055</v>
      </c>
      <c r="B2055" s="55">
        <f t="shared" si="589"/>
        <v>2006</v>
      </c>
      <c r="C2055" s="97" t="s">
        <v>4053</v>
      </c>
      <c r="D2055" s="97" t="s">
        <v>7</v>
      </c>
      <c r="E2055" s="230" t="s">
        <v>533</v>
      </c>
      <c r="F2055" s="98" t="s">
        <v>2868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4080</v>
      </c>
      <c r="L2055" s="97"/>
      <c r="M2055" s="102" t="s">
        <v>2870</v>
      </c>
      <c r="N2055" s="102"/>
      <c r="O2055"/>
      <c r="P2055" t="str">
        <f t="shared" ref="P2055:P2069" si="612">IF(E2055=F2055,"","NOT EQUAL")</f>
        <v>NOT EQUAL</v>
      </c>
      <c r="Q2055" t="str">
        <f>IF(ISNA(VLOOKUP(AC2055,#REF!,1)),"//","")</f>
        <v/>
      </c>
      <c r="R2055"/>
      <c r="S2055" s="43">
        <f t="shared" ref="S2055:S2100" si="613">IF(X2055&lt;&gt;"",S2054+1,S2054)</f>
        <v>647</v>
      </c>
      <c r="T2055" s="92" t="s">
        <v>2948</v>
      </c>
      <c r="U2055" s="70" t="s">
        <v>2431</v>
      </c>
      <c r="V2055" s="70" t="s">
        <v>2431</v>
      </c>
      <c r="W2055" s="44" t="str">
        <f t="shared" si="606"/>
        <v/>
      </c>
      <c r="X2055" s="25" t="str">
        <f t="shared" si="607"/>
        <v/>
      </c>
      <c r="Y2055" s="1">
        <f t="shared" si="608"/>
        <v>2006</v>
      </c>
      <c r="Z2055" t="str">
        <f t="shared" si="609"/>
        <v>ITM_EXTX</v>
      </c>
      <c r="AA2055" s="158" t="str">
        <f>IF(ISNA(VLOOKUP(X2055,Sheet2!J:J,1,0)),"//","")</f>
        <v/>
      </c>
      <c r="AC2055" s="108" t="str">
        <f t="shared" si="610"/>
        <v/>
      </c>
      <c r="AD2055" t="b">
        <f t="shared" si="611"/>
        <v>1</v>
      </c>
    </row>
    <row r="2056" spans="1:30">
      <c r="A2056" s="56">
        <f t="shared" si="588"/>
        <v>2056</v>
      </c>
      <c r="B2056" s="55">
        <f t="shared" si="589"/>
        <v>2007</v>
      </c>
      <c r="C2056" s="97" t="s">
        <v>4054</v>
      </c>
      <c r="D2056" s="97" t="s">
        <v>7</v>
      </c>
      <c r="E2056" s="230" t="s">
        <v>533</v>
      </c>
      <c r="F2056" s="98" t="s">
        <v>2869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4080</v>
      </c>
      <c r="L2056" s="97"/>
      <c r="M2056" s="102" t="s">
        <v>2871</v>
      </c>
      <c r="N2056" s="102"/>
      <c r="O2056"/>
      <c r="P2056" t="str">
        <f t="shared" si="612"/>
        <v>NOT EQUAL</v>
      </c>
      <c r="Q2056" t="str">
        <f>IF(ISNA(VLOOKUP(AC2056,#REF!,1)),"//","")</f>
        <v/>
      </c>
      <c r="R2056"/>
      <c r="S2056" s="43">
        <f t="shared" si="613"/>
        <v>647</v>
      </c>
      <c r="T2056" s="92" t="s">
        <v>2948</v>
      </c>
      <c r="U2056" s="70" t="s">
        <v>2431</v>
      </c>
      <c r="V2056" s="70" t="s">
        <v>2431</v>
      </c>
      <c r="W2056" s="44" t="str">
        <f t="shared" si="606"/>
        <v/>
      </c>
      <c r="X2056" s="25" t="str">
        <f t="shared" si="607"/>
        <v/>
      </c>
      <c r="Y2056" s="1">
        <f t="shared" si="608"/>
        <v>2007</v>
      </c>
      <c r="Z2056" t="str">
        <f t="shared" si="609"/>
        <v>ITM_EXTY</v>
      </c>
      <c r="AA2056" s="158" t="str">
        <f>IF(ISNA(VLOOKUP(X2056,Sheet2!J:J,1,0)),"//","")</f>
        <v/>
      </c>
      <c r="AC2056" s="108" t="str">
        <f t="shared" si="610"/>
        <v/>
      </c>
      <c r="AD2056" t="b">
        <f t="shared" si="611"/>
        <v>1</v>
      </c>
    </row>
    <row r="2057" spans="1:30">
      <c r="A2057" s="56">
        <f t="shared" si="588"/>
        <v>2057</v>
      </c>
      <c r="B2057" s="55">
        <f t="shared" si="589"/>
        <v>2008</v>
      </c>
      <c r="C2057" s="97" t="s">
        <v>4055</v>
      </c>
      <c r="D2057" s="97" t="s">
        <v>4383</v>
      </c>
      <c r="E2057" s="230" t="s">
        <v>533</v>
      </c>
      <c r="F2057" s="98" t="s">
        <v>4381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4080</v>
      </c>
      <c r="L2057" s="97"/>
      <c r="M2057" s="102" t="s">
        <v>4382</v>
      </c>
      <c r="N2057" s="102"/>
      <c r="O2057"/>
      <c r="P2057" t="str">
        <f t="shared" ref="P2057" si="614">IF(E2057=F2057,"","NOT EQUAL")</f>
        <v>NOT EQUAL</v>
      </c>
      <c r="Q2057" t="str">
        <f>IF(ISNA(VLOOKUP(AC2057,#REF!,1)),"//","")</f>
        <v/>
      </c>
      <c r="R2057"/>
      <c r="S2057" s="43">
        <f t="shared" si="613"/>
        <v>647</v>
      </c>
      <c r="T2057" s="92" t="s">
        <v>2948</v>
      </c>
      <c r="U2057" s="70" t="s">
        <v>2431</v>
      </c>
      <c r="V2057" s="70" t="s">
        <v>2431</v>
      </c>
      <c r="W2057" s="44" t="str">
        <f t="shared" si="606"/>
        <v/>
      </c>
      <c r="X2057" s="25" t="str">
        <f t="shared" si="607"/>
        <v/>
      </c>
      <c r="Y2057" s="1">
        <f t="shared" si="608"/>
        <v>2008</v>
      </c>
      <c r="Z2057" t="str">
        <f t="shared" si="609"/>
        <v>ITM_SLV2</v>
      </c>
      <c r="AA2057" s="158" t="str">
        <f>IF(ISNA(VLOOKUP(X2057,Sheet2!J:J,1,0)),"//","")</f>
        <v/>
      </c>
      <c r="AC2057" s="108" t="str">
        <f t="shared" si="610"/>
        <v/>
      </c>
      <c r="AD2057" t="b">
        <f t="shared" si="611"/>
        <v>1</v>
      </c>
    </row>
    <row r="2058" spans="1:30">
      <c r="A2058" s="56">
        <f t="shared" si="588"/>
        <v>2058</v>
      </c>
      <c r="B2058" s="55">
        <f t="shared" si="589"/>
        <v>2009</v>
      </c>
      <c r="C2058" s="97" t="s">
        <v>4055</v>
      </c>
      <c r="D2058" s="97" t="s">
        <v>4380</v>
      </c>
      <c r="E2058" s="230" t="s">
        <v>533</v>
      </c>
      <c r="F2058" s="98" t="s">
        <v>4384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4080</v>
      </c>
      <c r="L2058" s="97"/>
      <c r="M2058" s="102" t="s">
        <v>4385</v>
      </c>
      <c r="N2058" s="102"/>
      <c r="O2058"/>
      <c r="P2058" t="str">
        <f t="shared" ref="P2058" si="615">IF(E2058=F2058,"","NOT EQUAL")</f>
        <v>NOT EQUAL</v>
      </c>
      <c r="Q2058" t="str">
        <f>IF(ISNA(VLOOKUP(AC2058,#REF!,1)),"//","")</f>
        <v/>
      </c>
      <c r="R2058"/>
      <c r="S2058" s="43">
        <f t="shared" si="613"/>
        <v>647</v>
      </c>
      <c r="T2058" s="92" t="s">
        <v>2948</v>
      </c>
      <c r="U2058" s="70" t="s">
        <v>2431</v>
      </c>
      <c r="V2058" s="70" t="s">
        <v>2431</v>
      </c>
      <c r="W2058" s="44" t="str">
        <f t="shared" si="606"/>
        <v/>
      </c>
      <c r="X2058" s="25" t="str">
        <f t="shared" si="607"/>
        <v/>
      </c>
      <c r="Y2058" s="1">
        <f t="shared" si="608"/>
        <v>2009</v>
      </c>
      <c r="Z2058" t="str">
        <f t="shared" si="609"/>
        <v>ITM_SLV3</v>
      </c>
      <c r="AA2058" s="158" t="str">
        <f>IF(ISNA(VLOOKUP(X2058,Sheet2!J:J,1,0)),"//","")</f>
        <v/>
      </c>
      <c r="AC2058" s="108" t="str">
        <f t="shared" si="610"/>
        <v/>
      </c>
      <c r="AD2058" t="b">
        <f t="shared" si="611"/>
        <v>1</v>
      </c>
    </row>
    <row r="2059" spans="1:30">
      <c r="A2059" s="56">
        <f t="shared" si="588"/>
        <v>2059</v>
      </c>
      <c r="B2059" s="55">
        <f t="shared" si="589"/>
        <v>2010</v>
      </c>
      <c r="C2059" s="97" t="s">
        <v>4055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4080</v>
      </c>
      <c r="L2059" s="97"/>
      <c r="M2059" s="102" t="s">
        <v>2491</v>
      </c>
      <c r="N2059" s="102"/>
      <c r="O2059"/>
      <c r="P2059" t="str">
        <f t="shared" si="612"/>
        <v/>
      </c>
      <c r="Q2059" t="str">
        <f>IF(ISNA(VLOOKUP(AC2059,#REF!,1)),"//","")</f>
        <v/>
      </c>
      <c r="R2059"/>
      <c r="S2059" s="43">
        <f t="shared" si="613"/>
        <v>647</v>
      </c>
      <c r="T2059" s="92" t="s">
        <v>2948</v>
      </c>
      <c r="U2059" s="70" t="s">
        <v>2818</v>
      </c>
      <c r="V2059" s="70" t="s">
        <v>2431</v>
      </c>
      <c r="W2059" s="44" t="str">
        <f t="shared" si="606"/>
        <v/>
      </c>
      <c r="X2059" s="25" t="str">
        <f t="shared" si="607"/>
        <v/>
      </c>
      <c r="Y2059" s="1">
        <f t="shared" si="608"/>
        <v>2010</v>
      </c>
      <c r="Z2059" t="str">
        <f t="shared" si="609"/>
        <v>ITM_DEMO1</v>
      </c>
      <c r="AA2059" s="158" t="str">
        <f>IF(ISNA(VLOOKUP(X2059,Sheet2!J:J,1,0)),"//","")</f>
        <v/>
      </c>
      <c r="AC2059" s="108" t="str">
        <f t="shared" si="610"/>
        <v/>
      </c>
      <c r="AD2059" t="b">
        <f t="shared" si="611"/>
        <v>1</v>
      </c>
    </row>
    <row r="2060" spans="1:30">
      <c r="A2060" s="56">
        <f t="shared" si="588"/>
        <v>2060</v>
      </c>
      <c r="B2060" s="55">
        <f t="shared" si="589"/>
        <v>2011</v>
      </c>
      <c r="C2060" s="97" t="s">
        <v>4055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4080</v>
      </c>
      <c r="L2060" s="97"/>
      <c r="M2060" s="102" t="s">
        <v>2492</v>
      </c>
      <c r="N2060" s="102"/>
      <c r="O2060"/>
      <c r="P2060" t="str">
        <f t="shared" si="612"/>
        <v/>
      </c>
      <c r="Q2060" t="str">
        <f>IF(ISNA(VLOOKUP(AC2060,#REF!,1)),"//","")</f>
        <v/>
      </c>
      <c r="R2060"/>
      <c r="S2060" s="43">
        <f t="shared" si="613"/>
        <v>647</v>
      </c>
      <c r="T2060" s="92" t="s">
        <v>2948</v>
      </c>
      <c r="U2060" s="70" t="s">
        <v>2818</v>
      </c>
      <c r="V2060" s="70" t="s">
        <v>2431</v>
      </c>
      <c r="W2060" s="44" t="str">
        <f t="shared" si="606"/>
        <v/>
      </c>
      <c r="X2060" s="25" t="str">
        <f t="shared" si="607"/>
        <v/>
      </c>
      <c r="Y2060" s="1">
        <f t="shared" si="608"/>
        <v>2011</v>
      </c>
      <c r="Z2060" t="str">
        <f t="shared" si="609"/>
        <v>ITM_DEMO2</v>
      </c>
      <c r="AA2060" s="158" t="str">
        <f>IF(ISNA(VLOOKUP(X2060,Sheet2!J:J,1,0)),"//","")</f>
        <v/>
      </c>
      <c r="AC2060" s="108" t="str">
        <f t="shared" si="610"/>
        <v/>
      </c>
      <c r="AD2060" t="b">
        <f t="shared" si="611"/>
        <v>1</v>
      </c>
    </row>
    <row r="2061" spans="1:30">
      <c r="A2061" s="56">
        <f t="shared" si="588"/>
        <v>2061</v>
      </c>
      <c r="B2061" s="55">
        <f t="shared" si="589"/>
        <v>2012</v>
      </c>
      <c r="C2061" s="97" t="s">
        <v>4055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4080</v>
      </c>
      <c r="L2061" s="97"/>
      <c r="M2061" s="102" t="s">
        <v>2493</v>
      </c>
      <c r="N2061" s="102"/>
      <c r="O2061"/>
      <c r="P2061" t="str">
        <f t="shared" si="612"/>
        <v/>
      </c>
      <c r="Q2061" t="str">
        <f>IF(ISNA(VLOOKUP(AC2061,#REF!,1)),"//","")</f>
        <v/>
      </c>
      <c r="R2061"/>
      <c r="S2061" s="43">
        <f t="shared" si="613"/>
        <v>647</v>
      </c>
      <c r="T2061" s="92" t="s">
        <v>2948</v>
      </c>
      <c r="U2061" s="70" t="s">
        <v>2818</v>
      </c>
      <c r="V2061" s="70" t="s">
        <v>2431</v>
      </c>
      <c r="W2061" s="44" t="str">
        <f t="shared" si="606"/>
        <v/>
      </c>
      <c r="X2061" s="25" t="str">
        <f t="shared" si="607"/>
        <v/>
      </c>
      <c r="Y2061" s="1">
        <f t="shared" si="608"/>
        <v>2012</v>
      </c>
      <c r="Z2061" t="str">
        <f t="shared" si="609"/>
        <v>ITM_DEMO3</v>
      </c>
      <c r="AA2061" s="158" t="str">
        <f>IF(ISNA(VLOOKUP(X2061,Sheet2!J:J,1,0)),"//","")</f>
        <v/>
      </c>
      <c r="AC2061" s="108" t="str">
        <f t="shared" si="610"/>
        <v/>
      </c>
      <c r="AD2061" t="b">
        <f t="shared" si="611"/>
        <v>1</v>
      </c>
    </row>
    <row r="2062" spans="1:30">
      <c r="A2062" s="56">
        <f t="shared" si="588"/>
        <v>2062</v>
      </c>
      <c r="B2062" s="55">
        <f t="shared" si="589"/>
        <v>2013</v>
      </c>
      <c r="C2062" s="97" t="s">
        <v>4055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4080</v>
      </c>
      <c r="L2062" s="97"/>
      <c r="M2062" s="102" t="s">
        <v>2494</v>
      </c>
      <c r="N2062" s="102"/>
      <c r="O2062"/>
      <c r="P2062" t="str">
        <f t="shared" si="612"/>
        <v/>
      </c>
      <c r="Q2062" t="str">
        <f>IF(ISNA(VLOOKUP(AC2062,#REF!,1)),"//","")</f>
        <v/>
      </c>
      <c r="R2062"/>
      <c r="S2062" s="43">
        <f t="shared" si="613"/>
        <v>647</v>
      </c>
      <c r="T2062" s="92" t="s">
        <v>2948</v>
      </c>
      <c r="U2062" s="70" t="s">
        <v>2818</v>
      </c>
      <c r="V2062" s="70" t="s">
        <v>2431</v>
      </c>
      <c r="W2062" s="44" t="str">
        <f t="shared" si="606"/>
        <v/>
      </c>
      <c r="X2062" s="25" t="str">
        <f t="shared" si="607"/>
        <v/>
      </c>
      <c r="Y2062" s="1">
        <f t="shared" si="608"/>
        <v>2013</v>
      </c>
      <c r="Z2062" t="str">
        <f t="shared" si="609"/>
        <v>ITM_DEMO4</v>
      </c>
      <c r="AA2062" s="158" t="str">
        <f>IF(ISNA(VLOOKUP(X2062,Sheet2!J:J,1,0)),"//","")</f>
        <v/>
      </c>
      <c r="AC2062" s="108" t="str">
        <f t="shared" si="610"/>
        <v/>
      </c>
      <c r="AD2062" t="b">
        <f t="shared" si="611"/>
        <v>1</v>
      </c>
    </row>
    <row r="2063" spans="1:30">
      <c r="A2063" s="56">
        <f t="shared" si="588"/>
        <v>2063</v>
      </c>
      <c r="B2063" s="55">
        <f t="shared" si="589"/>
        <v>2014</v>
      </c>
      <c r="C2063" s="97" t="s">
        <v>4055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4080</v>
      </c>
      <c r="L2063" s="97"/>
      <c r="M2063" s="102" t="s">
        <v>2495</v>
      </c>
      <c r="N2063" s="102"/>
      <c r="O2063"/>
      <c r="P2063" t="str">
        <f t="shared" si="612"/>
        <v/>
      </c>
      <c r="Q2063" t="str">
        <f>IF(ISNA(VLOOKUP(AC2063,#REF!,1)),"//","")</f>
        <v/>
      </c>
      <c r="R2063"/>
      <c r="S2063" s="43">
        <f t="shared" si="613"/>
        <v>647</v>
      </c>
      <c r="T2063" s="92" t="s">
        <v>2948</v>
      </c>
      <c r="U2063" s="70" t="s">
        <v>2818</v>
      </c>
      <c r="V2063" s="70" t="s">
        <v>2431</v>
      </c>
      <c r="W2063" s="44" t="str">
        <f t="shared" si="606"/>
        <v/>
      </c>
      <c r="X2063" s="25" t="str">
        <f t="shared" si="607"/>
        <v/>
      </c>
      <c r="Y2063" s="1">
        <f t="shared" si="608"/>
        <v>2014</v>
      </c>
      <c r="Z2063" t="str">
        <f t="shared" si="609"/>
        <v>ITM_DEMO5</v>
      </c>
      <c r="AA2063" s="158" t="str">
        <f>IF(ISNA(VLOOKUP(X2063,Sheet2!J:J,1,0)),"//","")</f>
        <v/>
      </c>
      <c r="AC2063" s="108" t="str">
        <f t="shared" si="610"/>
        <v/>
      </c>
      <c r="AD2063" t="b">
        <f t="shared" si="611"/>
        <v>1</v>
      </c>
    </row>
    <row r="2064" spans="1:30">
      <c r="A2064" s="56">
        <f t="shared" si="588"/>
        <v>2064</v>
      </c>
      <c r="B2064" s="55">
        <f t="shared" si="589"/>
        <v>2015</v>
      </c>
      <c r="C2064" s="97" t="s">
        <v>4055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4080</v>
      </c>
      <c r="L2064" s="97"/>
      <c r="M2064" s="102" t="s">
        <v>2496</v>
      </c>
      <c r="N2064" s="102"/>
      <c r="O2064"/>
      <c r="P2064" t="str">
        <f t="shared" si="612"/>
        <v/>
      </c>
      <c r="Q2064" t="str">
        <f>IF(ISNA(VLOOKUP(AC2064,#REF!,1)),"//","")</f>
        <v/>
      </c>
      <c r="R2064"/>
      <c r="S2064" s="43">
        <f t="shared" si="613"/>
        <v>647</v>
      </c>
      <c r="T2064" s="92" t="s">
        <v>2948</v>
      </c>
      <c r="U2064" s="70" t="s">
        <v>2818</v>
      </c>
      <c r="V2064" s="70" t="s">
        <v>2431</v>
      </c>
      <c r="W2064" s="44" t="str">
        <f t="shared" si="606"/>
        <v/>
      </c>
      <c r="X2064" s="25" t="str">
        <f t="shared" si="607"/>
        <v/>
      </c>
      <c r="Y2064" s="1">
        <f t="shared" si="608"/>
        <v>2015</v>
      </c>
      <c r="Z2064" t="str">
        <f t="shared" si="609"/>
        <v>ITM_DEMO6</v>
      </c>
      <c r="AA2064" s="158" t="str">
        <f>IF(ISNA(VLOOKUP(X2064,Sheet2!J:J,1,0)),"//","")</f>
        <v/>
      </c>
      <c r="AC2064" s="108" t="str">
        <f t="shared" si="610"/>
        <v/>
      </c>
      <c r="AD2064" t="b">
        <f t="shared" si="611"/>
        <v>1</v>
      </c>
    </row>
    <row r="2065" spans="1:30">
      <c r="A2065" s="56">
        <f t="shared" si="588"/>
        <v>2065</v>
      </c>
      <c r="B2065" s="55">
        <f t="shared" si="589"/>
        <v>2016</v>
      </c>
      <c r="C2065" s="97" t="s">
        <v>4056</v>
      </c>
      <c r="D2065" s="97" t="s">
        <v>7</v>
      </c>
      <c r="E2065" s="230" t="s">
        <v>533</v>
      </c>
      <c r="F2065" s="98" t="s">
        <v>3034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4080</v>
      </c>
      <c r="L2065" s="97" t="s">
        <v>3021</v>
      </c>
      <c r="M2065" s="102" t="s">
        <v>3031</v>
      </c>
      <c r="N2065" s="102"/>
      <c r="O2065"/>
      <c r="P2065" t="str">
        <f t="shared" si="612"/>
        <v>NOT EQUAL</v>
      </c>
      <c r="Q2065" t="str">
        <f>IF(ISNA(VLOOKUP(AC2065,#REF!,1)),"//","")</f>
        <v/>
      </c>
      <c r="R2065"/>
      <c r="S2065" s="43">
        <f t="shared" si="613"/>
        <v>648</v>
      </c>
      <c r="T2065" s="92" t="s">
        <v>2948</v>
      </c>
      <c r="U2065" s="70"/>
      <c r="V2065" s="70" t="s">
        <v>4261</v>
      </c>
      <c r="W2065" s="44" t="str">
        <f t="shared" si="606"/>
        <v/>
      </c>
      <c r="X2065" s="25" t="str">
        <f t="shared" si="607"/>
        <v>P_INT</v>
      </c>
      <c r="Y2065" s="1">
        <f t="shared" si="608"/>
        <v>2016</v>
      </c>
      <c r="Z2065" t="str">
        <f t="shared" si="609"/>
        <v>ITM_INTG</v>
      </c>
      <c r="AA2065" s="158" t="str">
        <f>IF(ISNA(VLOOKUP(X2065,Sheet2!J:J,1,0)),"//","")</f>
        <v/>
      </c>
      <c r="AC2065" s="108" t="str">
        <f t="shared" si="610"/>
        <v/>
      </c>
      <c r="AD2065" t="b">
        <f t="shared" si="611"/>
        <v>0</v>
      </c>
    </row>
    <row r="2066" spans="1:30">
      <c r="A2066" s="56">
        <f t="shared" si="588"/>
        <v>2066</v>
      </c>
      <c r="B2066" s="55">
        <f t="shared" si="589"/>
        <v>2017</v>
      </c>
      <c r="C2066" s="97" t="s">
        <v>4057</v>
      </c>
      <c r="D2066" s="97" t="s">
        <v>7</v>
      </c>
      <c r="E2066" s="230" t="s">
        <v>533</v>
      </c>
      <c r="F2066" s="98" t="s">
        <v>3035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4080</v>
      </c>
      <c r="L2066" s="97" t="s">
        <v>3021</v>
      </c>
      <c r="M2066" s="102" t="s">
        <v>3032</v>
      </c>
      <c r="N2066" s="102"/>
      <c r="O2066"/>
      <c r="P2066" t="str">
        <f t="shared" si="612"/>
        <v>NOT EQUAL</v>
      </c>
      <c r="Q2066" t="str">
        <f>IF(ISNA(VLOOKUP(AC2066,#REF!,1)),"//","")</f>
        <v/>
      </c>
      <c r="R2066"/>
      <c r="S2066" s="43">
        <f t="shared" si="613"/>
        <v>649</v>
      </c>
      <c r="T2066" s="92" t="s">
        <v>2948</v>
      </c>
      <c r="U2066" s="70" t="s">
        <v>2431</v>
      </c>
      <c r="V2066" s="70" t="s">
        <v>4262</v>
      </c>
      <c r="W2066" s="44" t="str">
        <f t="shared" si="606"/>
        <v/>
      </c>
      <c r="X2066" s="25" t="str">
        <f t="shared" si="607"/>
        <v>P_DIFF</v>
      </c>
      <c r="Y2066" s="1">
        <f t="shared" si="608"/>
        <v>2017</v>
      </c>
      <c r="Z2066" t="str">
        <f t="shared" si="609"/>
        <v>ITM_DIFF</v>
      </c>
      <c r="AA2066" s="158" t="str">
        <f>IF(ISNA(VLOOKUP(X2066,Sheet2!J:J,1,0)),"//","")</f>
        <v/>
      </c>
      <c r="AC2066" s="108" t="str">
        <f t="shared" si="610"/>
        <v/>
      </c>
      <c r="AD2066" t="b">
        <f t="shared" si="611"/>
        <v>0</v>
      </c>
    </row>
    <row r="2067" spans="1:30">
      <c r="A2067" s="56">
        <f t="shared" si="588"/>
        <v>2067</v>
      </c>
      <c r="B2067" s="55">
        <f t="shared" si="589"/>
        <v>2018</v>
      </c>
      <c r="C2067" s="97" t="s">
        <v>4058</v>
      </c>
      <c r="D2067" s="97" t="s">
        <v>7</v>
      </c>
      <c r="E2067" s="230" t="s">
        <v>533</v>
      </c>
      <c r="F2067" s="98" t="s">
        <v>3033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4080</v>
      </c>
      <c r="L2067" s="97" t="s">
        <v>3021</v>
      </c>
      <c r="M2067" s="102" t="s">
        <v>3692</v>
      </c>
      <c r="N2067" s="102"/>
      <c r="O2067"/>
      <c r="P2067" t="str">
        <f t="shared" si="612"/>
        <v>NOT EQUAL</v>
      </c>
      <c r="Q2067" t="str">
        <f>IF(ISNA(VLOOKUP(AC2067,#REF!,1)),"//","")</f>
        <v/>
      </c>
      <c r="R2067"/>
      <c r="S2067" s="43">
        <f t="shared" si="613"/>
        <v>650</v>
      </c>
      <c r="T2067" s="92" t="s">
        <v>2948</v>
      </c>
      <c r="U2067" s="70"/>
      <c r="V2067" s="70" t="s">
        <v>4263</v>
      </c>
      <c r="W2067" s="44" t="str">
        <f t="shared" si="606"/>
        <v/>
      </c>
      <c r="X2067" s="25" t="str">
        <f t="shared" si="607"/>
        <v>P_RMS</v>
      </c>
      <c r="Y2067" s="1">
        <f t="shared" si="608"/>
        <v>2018</v>
      </c>
      <c r="Z2067" t="str">
        <f t="shared" si="609"/>
        <v>ITM_RMS</v>
      </c>
      <c r="AA2067" s="158" t="str">
        <f>IF(ISNA(VLOOKUP(X2067,Sheet2!J:J,1,0)),"//","")</f>
        <v/>
      </c>
      <c r="AC2067" s="108" t="str">
        <f t="shared" si="610"/>
        <v/>
      </c>
      <c r="AD2067" t="b">
        <f t="shared" si="611"/>
        <v>0</v>
      </c>
    </row>
    <row r="2068" spans="1:30">
      <c r="A2068" s="56">
        <f t="shared" si="588"/>
        <v>2068</v>
      </c>
      <c r="B2068" s="55">
        <f t="shared" si="589"/>
        <v>2019</v>
      </c>
      <c r="C2068" s="97" t="s">
        <v>4059</v>
      </c>
      <c r="D2068" s="97" t="s">
        <v>7</v>
      </c>
      <c r="E2068" s="230" t="s">
        <v>533</v>
      </c>
      <c r="F2068" s="98" t="s">
        <v>4379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4080</v>
      </c>
      <c r="L2068" s="97" t="s">
        <v>3021</v>
      </c>
      <c r="M2068" s="102" t="s">
        <v>3040</v>
      </c>
      <c r="N2068" s="102"/>
      <c r="O2068"/>
      <c r="P2068" t="str">
        <f t="shared" si="612"/>
        <v>NOT EQUAL</v>
      </c>
      <c r="Q2068" t="str">
        <f>IF(ISNA(VLOOKUP(AC2068,#REF!,1)),"//","")</f>
        <v/>
      </c>
      <c r="R2068"/>
      <c r="S2068" s="43">
        <f t="shared" si="613"/>
        <v>651</v>
      </c>
      <c r="T2068" s="92" t="s">
        <v>2948</v>
      </c>
      <c r="U2068" s="70"/>
      <c r="V2068" s="70" t="s">
        <v>4264</v>
      </c>
      <c r="W2068" s="44" t="str">
        <f t="shared" si="606"/>
        <v/>
      </c>
      <c r="X2068" s="25" t="str">
        <f t="shared" si="607"/>
        <v>P_SHADE</v>
      </c>
      <c r="Y2068" s="1">
        <f t="shared" si="608"/>
        <v>2019</v>
      </c>
      <c r="Z2068" t="str">
        <f t="shared" si="609"/>
        <v>ITM_SHADE</v>
      </c>
      <c r="AA2068" s="158" t="str">
        <f>IF(ISNA(VLOOKUP(X2068,Sheet2!J:J,1,0)),"//","")</f>
        <v/>
      </c>
      <c r="AC2068" s="108" t="str">
        <f t="shared" si="610"/>
        <v/>
      </c>
      <c r="AD2068" t="b">
        <f t="shared" si="611"/>
        <v>0</v>
      </c>
    </row>
    <row r="2069" spans="1:30">
      <c r="A2069" s="56">
        <f t="shared" si="588"/>
        <v>2069</v>
      </c>
      <c r="B2069" s="55">
        <f t="shared" si="589"/>
        <v>2020</v>
      </c>
      <c r="C2069" s="97" t="s">
        <v>4060</v>
      </c>
      <c r="D2069" s="97" t="s">
        <v>7</v>
      </c>
      <c r="E2069" s="98" t="s">
        <v>3015</v>
      </c>
      <c r="F2069" s="98" t="s">
        <v>3015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4080</v>
      </c>
      <c r="L2069" s="97"/>
      <c r="M2069" s="102" t="s">
        <v>3016</v>
      </c>
      <c r="N2069" s="102"/>
      <c r="O2069"/>
      <c r="P2069" t="str">
        <f t="shared" si="612"/>
        <v/>
      </c>
      <c r="Q2069" t="str">
        <f>IF(ISNA(VLOOKUP(AC2069,#REF!,1)),"//","")</f>
        <v/>
      </c>
      <c r="R2069"/>
      <c r="S2069" s="43">
        <f t="shared" si="613"/>
        <v>651</v>
      </c>
      <c r="T2069" s="92" t="s">
        <v>2431</v>
      </c>
      <c r="U2069" s="70" t="s">
        <v>2431</v>
      </c>
      <c r="V2069" s="70" t="s">
        <v>2431</v>
      </c>
      <c r="W2069" s="44" t="str">
        <f t="shared" si="606"/>
        <v/>
      </c>
      <c r="X2069" s="25" t="str">
        <f t="shared" si="607"/>
        <v/>
      </c>
      <c r="Y2069" s="1">
        <f t="shared" si="608"/>
        <v>2020</v>
      </c>
      <c r="Z2069" t="str">
        <f t="shared" si="609"/>
        <v>MNU_PLOT</v>
      </c>
      <c r="AA2069" s="158" t="str">
        <f>IF(ISNA(VLOOKUP(X2069,Sheet2!J:J,1,0)),"//","")</f>
        <v/>
      </c>
      <c r="AC2069" s="108" t="str">
        <f t="shared" si="610"/>
        <v/>
      </c>
      <c r="AD2069" t="b">
        <f t="shared" si="611"/>
        <v>1</v>
      </c>
    </row>
    <row r="2070" spans="1:30">
      <c r="A2070" s="56">
        <f t="shared" si="588"/>
        <v>2070</v>
      </c>
      <c r="B2070" s="55">
        <f t="shared" si="589"/>
        <v>2021</v>
      </c>
      <c r="C2070" s="97" t="s">
        <v>3998</v>
      </c>
      <c r="D2070" s="97" t="s">
        <v>4377</v>
      </c>
      <c r="E2070" s="230" t="s">
        <v>533</v>
      </c>
      <c r="F2070" s="98" t="s">
        <v>4070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4080</v>
      </c>
      <c r="L2070" s="97"/>
      <c r="M2070" s="102" t="s">
        <v>4076</v>
      </c>
      <c r="N2070" s="102"/>
      <c r="O2070"/>
      <c r="P2070" t="str">
        <f t="shared" ref="P2070:P2077" si="616">IF(E2070=F2070,"","NOT EQUAL")</f>
        <v>NOT EQUAL</v>
      </c>
      <c r="Q2070" t="str">
        <f>IF(ISNA(VLOOKUP(AC2070,#REF!,1)),"//","")</f>
        <v/>
      </c>
      <c r="R2070"/>
      <c r="S2070" s="43">
        <f t="shared" si="613"/>
        <v>651</v>
      </c>
      <c r="T2070" s="92"/>
      <c r="U2070" s="70"/>
      <c r="V2070" s="70"/>
      <c r="W2070" s="44" t="str">
        <f t="shared" si="606"/>
        <v/>
      </c>
      <c r="X2070" s="25" t="str">
        <f t="shared" si="607"/>
        <v/>
      </c>
      <c r="Y2070" s="1">
        <f t="shared" si="608"/>
        <v>2021</v>
      </c>
      <c r="Z2070" t="str">
        <f t="shared" si="609"/>
        <v>CHR_num</v>
      </c>
      <c r="AA2070" s="158" t="str">
        <f>IF(ISNA(VLOOKUP(X2070,Sheet2!J:J,1,0)),"//","")</f>
        <v/>
      </c>
      <c r="AC2070" s="108" t="str">
        <f t="shared" si="610"/>
        <v/>
      </c>
      <c r="AD2070" t="b">
        <f t="shared" si="611"/>
        <v>1</v>
      </c>
    </row>
    <row r="2071" spans="1:30">
      <c r="A2071" s="56">
        <f t="shared" si="588"/>
        <v>2071</v>
      </c>
      <c r="B2071" s="55">
        <f t="shared" si="589"/>
        <v>2022</v>
      </c>
      <c r="C2071" s="97" t="s">
        <v>4060</v>
      </c>
      <c r="D2071" s="97" t="s">
        <v>7</v>
      </c>
      <c r="E2071" s="230" t="s">
        <v>533</v>
      </c>
      <c r="F2071" s="98" t="s">
        <v>4068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4080</v>
      </c>
      <c r="L2071" s="97"/>
      <c r="M2071" s="102" t="s">
        <v>4077</v>
      </c>
      <c r="N2071" s="102"/>
      <c r="O2071"/>
      <c r="P2071" t="str">
        <f t="shared" si="616"/>
        <v>NOT EQUAL</v>
      </c>
      <c r="Q2071" t="str">
        <f>IF(ISNA(VLOOKUP(AC2071,#REF!,1)),"//","")</f>
        <v/>
      </c>
      <c r="R2071"/>
      <c r="S2071" s="43">
        <f t="shared" si="613"/>
        <v>651</v>
      </c>
      <c r="T2071" s="92"/>
      <c r="U2071" s="70"/>
      <c r="V2071" s="70"/>
      <c r="W2071" s="44" t="str">
        <f t="shared" si="606"/>
        <v/>
      </c>
      <c r="X2071" s="25" t="str">
        <f t="shared" si="607"/>
        <v/>
      </c>
      <c r="Y2071" s="1">
        <f t="shared" si="608"/>
        <v>2022</v>
      </c>
      <c r="Z2071" t="str">
        <f t="shared" si="609"/>
        <v>CHR_numL</v>
      </c>
      <c r="AA2071" s="158" t="str">
        <f>IF(ISNA(VLOOKUP(X2071,Sheet2!J:J,1,0)),"//","")</f>
        <v/>
      </c>
      <c r="AC2071" s="108" t="str">
        <f t="shared" si="610"/>
        <v/>
      </c>
      <c r="AD2071" t="b">
        <f t="shared" si="611"/>
        <v>1</v>
      </c>
    </row>
    <row r="2072" spans="1:30">
      <c r="A2072" s="56">
        <f t="shared" si="588"/>
        <v>2072</v>
      </c>
      <c r="B2072" s="55">
        <f t="shared" si="589"/>
        <v>2023</v>
      </c>
      <c r="C2072" s="97" t="s">
        <v>4060</v>
      </c>
      <c r="D2072" s="97" t="s">
        <v>7</v>
      </c>
      <c r="E2072" s="230" t="s">
        <v>533</v>
      </c>
      <c r="F2072" s="98" t="s">
        <v>4069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4080</v>
      </c>
      <c r="L2072" s="97"/>
      <c r="M2072" s="102" t="s">
        <v>4078</v>
      </c>
      <c r="N2072" s="102"/>
      <c r="O2072"/>
      <c r="P2072" t="str">
        <f t="shared" si="616"/>
        <v>NOT EQUAL</v>
      </c>
      <c r="Q2072" t="str">
        <f>IF(ISNA(VLOOKUP(AC2072,#REF!,1)),"//","")</f>
        <v/>
      </c>
      <c r="R2072"/>
      <c r="S2072" s="43">
        <f t="shared" si="613"/>
        <v>651</v>
      </c>
      <c r="T2072" s="92"/>
      <c r="U2072" s="70"/>
      <c r="V2072" s="70"/>
      <c r="W2072" s="44" t="str">
        <f t="shared" si="606"/>
        <v/>
      </c>
      <c r="X2072" s="25" t="str">
        <f t="shared" si="607"/>
        <v/>
      </c>
      <c r="Y2072" s="1">
        <f t="shared" si="608"/>
        <v>2023</v>
      </c>
      <c r="Z2072" t="str">
        <f t="shared" si="609"/>
        <v>CHR_numU</v>
      </c>
      <c r="AA2072" s="158" t="str">
        <f>IF(ISNA(VLOOKUP(X2072,Sheet2!J:J,1,0)),"//","")</f>
        <v/>
      </c>
      <c r="AC2072" s="108" t="str">
        <f t="shared" si="610"/>
        <v/>
      </c>
      <c r="AD2072" t="b">
        <f t="shared" si="611"/>
        <v>1</v>
      </c>
    </row>
    <row r="2073" spans="1:30">
      <c r="A2073" s="56">
        <f t="shared" si="588"/>
        <v>2073</v>
      </c>
      <c r="B2073" s="55">
        <f t="shared" si="589"/>
        <v>2024</v>
      </c>
      <c r="C2073" s="97" t="s">
        <v>4061</v>
      </c>
      <c r="D2073" s="97" t="s">
        <v>4067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4080</v>
      </c>
      <c r="L2073" s="97"/>
      <c r="M2073" s="102" t="s">
        <v>4067</v>
      </c>
      <c r="N2073" s="102"/>
      <c r="O2073"/>
      <c r="P2073" t="str">
        <f t="shared" si="616"/>
        <v>NOT EQUAL</v>
      </c>
      <c r="Q2073" t="str">
        <f>IF(ISNA(VLOOKUP(AC2073,#REF!,1)),"//","")</f>
        <v/>
      </c>
      <c r="R2073"/>
      <c r="S2073" s="43">
        <f t="shared" si="613"/>
        <v>651</v>
      </c>
      <c r="T2073" s="92"/>
      <c r="U2073" s="70"/>
      <c r="V2073" s="70"/>
      <c r="W2073" s="44" t="str">
        <f t="shared" si="606"/>
        <v/>
      </c>
      <c r="X2073" s="25" t="str">
        <f t="shared" si="607"/>
        <v/>
      </c>
      <c r="Y2073" s="1">
        <f t="shared" si="608"/>
        <v>2024</v>
      </c>
      <c r="Z2073" t="str">
        <f t="shared" si="609"/>
        <v>ITM_EEXCHR</v>
      </c>
      <c r="AA2073" s="158" t="str">
        <f>IF(ISNA(VLOOKUP(X2073,Sheet2!J:J,1,0)),"//","")</f>
        <v/>
      </c>
      <c r="AC2073" s="108" t="str">
        <f t="shared" si="610"/>
        <v/>
      </c>
      <c r="AD2073" t="b">
        <f t="shared" si="611"/>
        <v>1</v>
      </c>
    </row>
    <row r="2074" spans="1:30">
      <c r="A2074" s="56">
        <f t="shared" si="588"/>
        <v>2074</v>
      </c>
      <c r="B2074" s="55">
        <f t="shared" si="589"/>
        <v>2025</v>
      </c>
      <c r="C2074" s="59" t="s">
        <v>4258</v>
      </c>
      <c r="D2074" s="59" t="s">
        <v>7</v>
      </c>
      <c r="E2074" s="65" t="s">
        <v>4259</v>
      </c>
      <c r="F2074" s="65" t="s">
        <v>4259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4244</v>
      </c>
      <c r="L2074" s="67"/>
      <c r="M2074" s="63" t="s">
        <v>4260</v>
      </c>
      <c r="N2074" s="13"/>
      <c r="O2074"/>
      <c r="P2074" t="str">
        <f t="shared" si="616"/>
        <v/>
      </c>
      <c r="Q2074" t="str">
        <f>IF(ISNA(VLOOKUP(AC2074,#REF!,1)),"//","")</f>
        <v/>
      </c>
      <c r="R2074"/>
      <c r="S2074" s="43">
        <f t="shared" si="613"/>
        <v>652</v>
      </c>
      <c r="T2074" s="92" t="s">
        <v>2893</v>
      </c>
      <c r="U2074" s="70" t="s">
        <v>2824</v>
      </c>
      <c r="V2074" s="70" t="s">
        <v>2431</v>
      </c>
      <c r="W2074" s="44" t="str">
        <f t="shared" si="606"/>
        <v>"CLGRF"</v>
      </c>
      <c r="X2074" s="25" t="str">
        <f t="shared" si="607"/>
        <v>CLGRF</v>
      </c>
      <c r="Y2074" s="1">
        <f t="shared" si="608"/>
        <v>2025</v>
      </c>
      <c r="Z2074" t="str">
        <f t="shared" si="609"/>
        <v>ITM_CLGRF</v>
      </c>
      <c r="AA2074" s="158" t="str">
        <f>IF(ISNA(VLOOKUP(X2074,Sheet2!J:J,1,0)),"//","")</f>
        <v/>
      </c>
      <c r="AC2074" s="108" t="str">
        <f t="shared" si="610"/>
        <v>CLGRF</v>
      </c>
      <c r="AD2074" t="b">
        <f t="shared" si="611"/>
        <v>1</v>
      </c>
    </row>
    <row r="2075" spans="1:30">
      <c r="A2075" s="56">
        <f t="shared" ref="A2075:A2100" si="617">IF(B2075=INT(B2075),ROW(),"")</f>
        <v>2075</v>
      </c>
      <c r="B2075" s="55">
        <f t="shared" ref="B2075:B2100" si="618">IF(AND(MID(C2075,2,1)&lt;&gt;"/",MID(C2075,1,1)="/"),INT(B2074)+1,B2074+0.01)</f>
        <v>2026</v>
      </c>
      <c r="C2075" s="97" t="s">
        <v>4386</v>
      </c>
      <c r="D2075" s="97" t="s">
        <v>4387</v>
      </c>
      <c r="E2075" s="230" t="s">
        <v>533</v>
      </c>
      <c r="F2075" s="98" t="s">
        <v>4389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4080</v>
      </c>
      <c r="L2075" s="97" t="s">
        <v>3021</v>
      </c>
      <c r="M2075" s="102" t="s">
        <v>4391</v>
      </c>
      <c r="N2075" s="102"/>
      <c r="O2075"/>
      <c r="P2075" t="str">
        <f t="shared" si="616"/>
        <v>NOT EQUAL</v>
      </c>
      <c r="Q2075" t="str">
        <f>IF(ISNA(VLOOKUP(AC2075,#REF!,1)),"//","")</f>
        <v/>
      </c>
      <c r="R2075"/>
      <c r="S2075" s="43">
        <f t="shared" si="613"/>
        <v>652</v>
      </c>
      <c r="T2075" s="92" t="s">
        <v>2948</v>
      </c>
      <c r="U2075" s="70"/>
      <c r="V2075" s="70"/>
      <c r="W2075" s="44" t="str">
        <f t="shared" si="606"/>
        <v/>
      </c>
      <c r="X2075" s="25" t="str">
        <f t="shared" si="607"/>
        <v/>
      </c>
      <c r="Y2075" s="1">
        <f t="shared" si="608"/>
        <v>2026</v>
      </c>
      <c r="Z2075" t="str">
        <f t="shared" si="609"/>
        <v>ITM_PZOOMX</v>
      </c>
      <c r="AA2075" s="158" t="str">
        <f>IF(ISNA(VLOOKUP(X2075,Sheet2!J:J,1,0)),"//","")</f>
        <v/>
      </c>
      <c r="AC2075" s="108" t="str">
        <f t="shared" si="610"/>
        <v/>
      </c>
      <c r="AD2075" t="b">
        <f t="shared" si="611"/>
        <v>1</v>
      </c>
    </row>
    <row r="2076" spans="1:30">
      <c r="A2076" s="56">
        <f t="shared" si="617"/>
        <v>2076</v>
      </c>
      <c r="B2076" s="55">
        <f t="shared" si="618"/>
        <v>2027</v>
      </c>
      <c r="C2076" s="97" t="s">
        <v>4386</v>
      </c>
      <c r="D2076" s="97" t="s">
        <v>4388</v>
      </c>
      <c r="E2076" s="230" t="s">
        <v>533</v>
      </c>
      <c r="F2076" s="98" t="s">
        <v>4390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4080</v>
      </c>
      <c r="L2076" s="97" t="s">
        <v>3021</v>
      </c>
      <c r="M2076" s="102" t="s">
        <v>4392</v>
      </c>
      <c r="N2076" s="102"/>
      <c r="O2076"/>
      <c r="P2076" t="str">
        <f t="shared" si="616"/>
        <v>NOT EQUAL</v>
      </c>
      <c r="Q2076" t="str">
        <f>IF(ISNA(VLOOKUP(AC2076,#REF!,1)),"//","")</f>
        <v/>
      </c>
      <c r="R2076"/>
      <c r="S2076" s="43">
        <f t="shared" si="613"/>
        <v>652</v>
      </c>
      <c r="T2076" s="92" t="s">
        <v>2948</v>
      </c>
      <c r="U2076" s="70"/>
      <c r="V2076" s="70"/>
      <c r="W2076" s="44" t="str">
        <f t="shared" si="606"/>
        <v/>
      </c>
      <c r="X2076" s="25" t="str">
        <f t="shared" si="607"/>
        <v/>
      </c>
      <c r="Y2076" s="1">
        <f t="shared" si="608"/>
        <v>2027</v>
      </c>
      <c r="Z2076" t="str">
        <f t="shared" si="609"/>
        <v>ITM_PZOOMY</v>
      </c>
      <c r="AA2076" s="158" t="str">
        <f>IF(ISNA(VLOOKUP(X2076,Sheet2!J:J,1,0)),"//","")</f>
        <v/>
      </c>
      <c r="AC2076" s="108" t="str">
        <f t="shared" si="610"/>
        <v/>
      </c>
      <c r="AD2076" t="b">
        <f t="shared" si="611"/>
        <v>1</v>
      </c>
    </row>
    <row r="2077" spans="1:30">
      <c r="A2077" s="56">
        <f t="shared" si="617"/>
        <v>2077</v>
      </c>
      <c r="B2077" s="55">
        <f t="shared" si="618"/>
        <v>2028</v>
      </c>
      <c r="C2077" s="97" t="s">
        <v>4055</v>
      </c>
      <c r="D2077" s="97" t="s">
        <v>4589</v>
      </c>
      <c r="E2077" s="98" t="s">
        <v>4588</v>
      </c>
      <c r="F2077" s="98" t="s">
        <v>4588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4080</v>
      </c>
      <c r="L2077" s="97"/>
      <c r="M2077" s="102" t="s">
        <v>4594</v>
      </c>
      <c r="N2077" s="102"/>
      <c r="O2077"/>
      <c r="P2077" t="str">
        <f t="shared" si="616"/>
        <v/>
      </c>
      <c r="Q2077" t="str">
        <f>IF(ISNA(VLOOKUP(AC2077,#REF!,1)),"//","")</f>
        <v/>
      </c>
      <c r="R2077"/>
      <c r="S2077" s="43">
        <f t="shared" si="613"/>
        <v>652</v>
      </c>
      <c r="T2077" s="92" t="s">
        <v>2948</v>
      </c>
      <c r="U2077" s="70" t="s">
        <v>2818</v>
      </c>
      <c r="V2077" s="70" t="s">
        <v>2431</v>
      </c>
      <c r="W2077" s="44" t="str">
        <f t="shared" si="606"/>
        <v/>
      </c>
      <c r="X2077" s="25" t="str">
        <f t="shared" si="607"/>
        <v/>
      </c>
      <c r="Y2077" s="1">
        <f t="shared" si="608"/>
        <v>2028</v>
      </c>
      <c r="Z2077" t="str">
        <f t="shared" si="609"/>
        <v>ITM_XSOLV</v>
      </c>
      <c r="AA2077" s="158" t="str">
        <f>IF(ISNA(VLOOKUP(X2077,Sheet2!J:J,1,0)),"//","")</f>
        <v/>
      </c>
      <c r="AC2077" s="108" t="str">
        <f t="shared" si="610"/>
        <v/>
      </c>
      <c r="AD2077" t="b">
        <f t="shared" si="611"/>
        <v>1</v>
      </c>
    </row>
    <row r="2078" spans="1:30">
      <c r="A2078" s="56">
        <f t="shared" si="617"/>
        <v>2078</v>
      </c>
      <c r="B2078" s="55">
        <f t="shared" si="618"/>
        <v>2029</v>
      </c>
      <c r="C2078" s="97" t="s">
        <v>4055</v>
      </c>
      <c r="D2078" s="97" t="s">
        <v>4590</v>
      </c>
      <c r="E2078" s="98" t="s">
        <v>4592</v>
      </c>
      <c r="F2078" s="98" t="s">
        <v>4592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4080</v>
      </c>
      <c r="L2078" s="97"/>
      <c r="M2078" s="102" t="s">
        <v>4595</v>
      </c>
      <c r="N2078" s="102"/>
      <c r="O2078"/>
      <c r="P2078" t="str">
        <f t="shared" ref="P2078:P2079" si="619">IF(E2078=F2078,"","NOT EQUAL")</f>
        <v/>
      </c>
      <c r="Q2078" t="str">
        <f>IF(ISNA(VLOOKUP(AC2078,#REF!,1)),"//","")</f>
        <v/>
      </c>
      <c r="R2078"/>
      <c r="S2078" s="43">
        <f t="shared" si="613"/>
        <v>652</v>
      </c>
      <c r="T2078" s="92" t="s">
        <v>2948</v>
      </c>
      <c r="U2078" s="70" t="s">
        <v>2818</v>
      </c>
      <c r="V2078" s="70" t="s">
        <v>2431</v>
      </c>
      <c r="W2078" s="44" t="str">
        <f t="shared" si="606"/>
        <v/>
      </c>
      <c r="X2078" s="25" t="str">
        <f t="shared" si="607"/>
        <v/>
      </c>
      <c r="Y2078" s="1">
        <f t="shared" si="608"/>
        <v>2029</v>
      </c>
      <c r="Z2078" t="str">
        <f t="shared" si="609"/>
        <v>ITM_XPLOT</v>
      </c>
      <c r="AA2078" s="158" t="str">
        <f>IF(ISNA(VLOOKUP(X2078,Sheet2!J:J,1,0)),"//","")</f>
        <v/>
      </c>
      <c r="AC2078" s="108" t="str">
        <f t="shared" si="610"/>
        <v/>
      </c>
      <c r="AD2078" t="b">
        <f t="shared" si="611"/>
        <v>1</v>
      </c>
    </row>
    <row r="2079" spans="1:30">
      <c r="A2079" s="56">
        <f t="shared" si="617"/>
        <v>2079</v>
      </c>
      <c r="B2079" s="55">
        <f t="shared" si="618"/>
        <v>2030</v>
      </c>
      <c r="C2079" s="97" t="s">
        <v>4055</v>
      </c>
      <c r="D2079" s="97" t="s">
        <v>4591</v>
      </c>
      <c r="E2079" s="98" t="s">
        <v>4593</v>
      </c>
      <c r="F2079" s="98" t="s">
        <v>4593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4080</v>
      </c>
      <c r="L2079" s="97"/>
      <c r="M2079" s="102" t="s">
        <v>4596</v>
      </c>
      <c r="N2079" s="102"/>
      <c r="O2079"/>
      <c r="P2079" t="str">
        <f t="shared" si="619"/>
        <v/>
      </c>
      <c r="Q2079" t="str">
        <f>IF(ISNA(VLOOKUP(AC2079,#REF!,1)),"//","")</f>
        <v/>
      </c>
      <c r="R2079"/>
      <c r="S2079" s="43">
        <f t="shared" si="613"/>
        <v>652</v>
      </c>
      <c r="T2079" s="92" t="s">
        <v>2948</v>
      </c>
      <c r="U2079" s="70" t="s">
        <v>2818</v>
      </c>
      <c r="V2079" s="70" t="s">
        <v>2431</v>
      </c>
      <c r="W2079" s="44" t="str">
        <f t="shared" si="606"/>
        <v/>
      </c>
      <c r="X2079" s="25" t="str">
        <f t="shared" si="607"/>
        <v/>
      </c>
      <c r="Y2079" s="1">
        <f t="shared" si="608"/>
        <v>2030</v>
      </c>
      <c r="Z2079" t="str">
        <f t="shared" si="609"/>
        <v>ITM_XDEMO</v>
      </c>
      <c r="AA2079" s="158" t="str">
        <f>IF(ISNA(VLOOKUP(X2079,Sheet2!J:J,1,0)),"//","")</f>
        <v/>
      </c>
      <c r="AC2079" s="108" t="str">
        <f t="shared" si="610"/>
        <v/>
      </c>
      <c r="AD2079" t="b">
        <f t="shared" si="611"/>
        <v>1</v>
      </c>
    </row>
    <row r="2080" spans="1:30">
      <c r="A2080" s="56">
        <f t="shared" si="617"/>
        <v>2080</v>
      </c>
      <c r="B2080" s="55">
        <f t="shared" si="618"/>
        <v>2031</v>
      </c>
      <c r="C2080" s="97" t="s">
        <v>3984</v>
      </c>
      <c r="D2080" s="97" t="s">
        <v>4387</v>
      </c>
      <c r="E2080" s="98" t="s">
        <v>4626</v>
      </c>
      <c r="F2080" s="98" t="s">
        <v>4626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4080</v>
      </c>
      <c r="L2080" s="97"/>
      <c r="M2080" s="102" t="s">
        <v>4627</v>
      </c>
      <c r="N2080" s="102"/>
      <c r="O2080"/>
      <c r="P2080" t="str">
        <f t="shared" ref="P2080:P2082" si="620">IF(E2080=F2080,"","NOT EQUAL")</f>
        <v/>
      </c>
      <c r="Q2080" t="str">
        <f>IF(ISNA(VLOOKUP(AC2080,#REF!,1)),"//","")</f>
        <v/>
      </c>
      <c r="R2080"/>
      <c r="S2080" s="43">
        <f t="shared" si="613"/>
        <v>652</v>
      </c>
      <c r="T2080" s="92" t="s">
        <v>2948</v>
      </c>
      <c r="U2080" s="70" t="s">
        <v>2818</v>
      </c>
      <c r="V2080" s="70" t="s">
        <v>2431</v>
      </c>
      <c r="W2080" s="44" t="str">
        <f t="shared" si="606"/>
        <v/>
      </c>
      <c r="X2080" s="25" t="str">
        <f t="shared" si="607"/>
        <v/>
      </c>
      <c r="Y2080" s="1">
        <f t="shared" si="608"/>
        <v>2031</v>
      </c>
      <c r="Z2080" t="str">
        <f t="shared" si="609"/>
        <v>ITM_PRN</v>
      </c>
      <c r="AA2080" s="158" t="str">
        <f>IF(ISNA(VLOOKUP(X2080,Sheet2!J:J,1,0)),"//","")</f>
        <v/>
      </c>
      <c r="AC2080" s="108" t="str">
        <f t="shared" si="610"/>
        <v/>
      </c>
      <c r="AD2080" t="b">
        <f t="shared" si="611"/>
        <v>1</v>
      </c>
    </row>
    <row r="2081" spans="1:30">
      <c r="A2081" s="56">
        <f t="shared" si="617"/>
        <v>2081</v>
      </c>
      <c r="B2081" s="55">
        <f t="shared" si="618"/>
        <v>2032</v>
      </c>
      <c r="C2081" s="59" t="s">
        <v>3896</v>
      </c>
      <c r="D2081" s="97" t="s">
        <v>7</v>
      </c>
      <c r="E2081" s="65" t="s">
        <v>4930</v>
      </c>
      <c r="F2081" s="65" t="s">
        <v>4930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4244</v>
      </c>
      <c r="L2081" s="67"/>
      <c r="M2081" s="63" t="s">
        <v>4934</v>
      </c>
      <c r="N2081" s="13"/>
      <c r="O2081"/>
      <c r="P2081" t="str">
        <f t="shared" si="620"/>
        <v/>
      </c>
      <c r="Q2081" t="str">
        <f>IF(ISNA(VLOOKUP(AC2081,#REF!,1)),"//","")</f>
        <v/>
      </c>
      <c r="R2081"/>
      <c r="S2081" s="43">
        <f t="shared" si="613"/>
        <v>653</v>
      </c>
      <c r="T2081" s="92" t="s">
        <v>2916</v>
      </c>
      <c r="U2081" s="70" t="s">
        <v>2824</v>
      </c>
      <c r="V2081" s="70" t="s">
        <v>2431</v>
      </c>
      <c r="W2081" s="44" t="str">
        <f t="shared" si="606"/>
        <v>"PLOTXY"</v>
      </c>
      <c r="X2081" s="25" t="str">
        <f t="shared" si="607"/>
        <v>PLOTXY</v>
      </c>
      <c r="Y2081" s="1">
        <f t="shared" si="608"/>
        <v>2032</v>
      </c>
      <c r="Z2081" t="str">
        <f t="shared" si="609"/>
        <v>ITM_PLOT_XY</v>
      </c>
      <c r="AA2081" s="158" t="str">
        <f>IF(ISNA(VLOOKUP(X2081,Sheet2!J:J,1,0)),"//","")</f>
        <v/>
      </c>
      <c r="AC2081" s="108" t="str">
        <f t="shared" si="610"/>
        <v>PLOTXY</v>
      </c>
      <c r="AD2081" t="b">
        <f t="shared" si="611"/>
        <v>1</v>
      </c>
    </row>
    <row r="2082" spans="1:30" s="225" customFormat="1">
      <c r="A2082" s="56">
        <f t="shared" si="617"/>
        <v>2082</v>
      </c>
      <c r="B2082" s="55">
        <f t="shared" si="618"/>
        <v>2033</v>
      </c>
      <c r="C2082" s="220" t="s">
        <v>4060</v>
      </c>
      <c r="D2082" s="220" t="s">
        <v>7</v>
      </c>
      <c r="E2082" s="221" t="str">
        <f t="shared" ref="E2082" si="621">CHAR(34)&amp;IF(B2082&lt;10,"000",IF(B2082&lt;100,"00",IF(B2082&lt;1000,"0","")))&amp;$B2082&amp;CHAR(34)</f>
        <v>"2033"</v>
      </c>
      <c r="F2082" s="221" t="str">
        <f t="shared" ref="F2082" si="622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4244</v>
      </c>
      <c r="M2082" s="226" t="str">
        <f t="shared" ref="M2082" si="623">"ITM_"&amp;IF(B2082&lt;10,"000",IF(B2082&lt;100,"00",IF(B2082&lt;1000,"0","")))&amp;$B2082</f>
        <v>ITM_2033</v>
      </c>
      <c r="N2082" s="226"/>
      <c r="P2082" s="225" t="str">
        <f t="shared" si="620"/>
        <v/>
      </c>
      <c r="Q2082" s="225" t="str">
        <f>IF(ISNA(VLOOKUP(AC2082,#REF!,1)),"//","")</f>
        <v/>
      </c>
      <c r="S2082" s="43">
        <f t="shared" si="613"/>
        <v>653</v>
      </c>
      <c r="T2082" s="219" t="s">
        <v>2431</v>
      </c>
      <c r="U2082" s="227" t="s">
        <v>2431</v>
      </c>
      <c r="V2082" s="227" t="s">
        <v>2431</v>
      </c>
      <c r="W2082" s="44" t="str">
        <f t="shared" si="606"/>
        <v/>
      </c>
      <c r="X2082" s="25" t="str">
        <f t="shared" si="607"/>
        <v/>
      </c>
      <c r="Y2082" s="1">
        <f t="shared" si="608"/>
        <v>2033</v>
      </c>
      <c r="Z2082" t="str">
        <f t="shared" si="609"/>
        <v>ITM_2033</v>
      </c>
      <c r="AA2082" s="158" t="str">
        <f>IF(ISNA(VLOOKUP(X2082,Sheet2!J:J,1,0)),"//","")</f>
        <v/>
      </c>
      <c r="AC2082" s="108" t="str">
        <f t="shared" si="610"/>
        <v/>
      </c>
      <c r="AD2082" t="b">
        <f t="shared" si="611"/>
        <v>1</v>
      </c>
    </row>
    <row r="2083" spans="1:30">
      <c r="A2083" s="56">
        <f t="shared" si="617"/>
        <v>2083</v>
      </c>
      <c r="B2083" s="55">
        <f t="shared" si="618"/>
        <v>2034</v>
      </c>
      <c r="C2083" s="59" t="s">
        <v>4935</v>
      </c>
      <c r="D2083" s="97" t="s">
        <v>7</v>
      </c>
      <c r="E2083" s="65" t="s">
        <v>4936</v>
      </c>
      <c r="F2083" s="65" t="s">
        <v>4936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4244</v>
      </c>
      <c r="L2083" s="67"/>
      <c r="M2083" s="63" t="s">
        <v>4937</v>
      </c>
      <c r="N2083" s="13"/>
      <c r="O2083"/>
      <c r="P2083" t="str">
        <f t="shared" ref="P2083:P2100" si="624">IF(E2083=F2083,"","NOT EQUAL")</f>
        <v/>
      </c>
      <c r="Q2083" t="str">
        <f>IF(ISNA(VLOOKUP(AC2083,#REF!,1)),"//","")</f>
        <v/>
      </c>
      <c r="R2083"/>
      <c r="S2083" s="43">
        <f t="shared" si="613"/>
        <v>654</v>
      </c>
      <c r="T2083" s="92" t="s">
        <v>2916</v>
      </c>
      <c r="U2083" s="70" t="s">
        <v>2824</v>
      </c>
      <c r="V2083" s="70" t="s">
        <v>2431</v>
      </c>
      <c r="W2083" s="44" t="str">
        <f t="shared" ref="W2083:W2100" si="625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26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27">B2083</f>
        <v>2034</v>
      </c>
      <c r="Z2083" t="str">
        <f t="shared" ref="Z2083:Z2100" si="628">M2083</f>
        <v>ITM_PLOTRST</v>
      </c>
      <c r="AA2083" s="158" t="str">
        <f>IF(ISNA(VLOOKUP(X2083,Sheet2!J:J,1,0)),"//","")</f>
        <v/>
      </c>
      <c r="AC2083" s="108" t="str">
        <f t="shared" ref="AC2083:AC2100" si="629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30">X2083=AC2083</f>
        <v>1</v>
      </c>
    </row>
    <row r="2084" spans="1:30" s="17" customFormat="1">
      <c r="A2084" s="56">
        <f t="shared" si="617"/>
        <v>2084</v>
      </c>
      <c r="B2084" s="55">
        <f t="shared" si="618"/>
        <v>2035</v>
      </c>
      <c r="C2084" s="168" t="s">
        <v>4780</v>
      </c>
      <c r="D2084" s="168" t="s">
        <v>7</v>
      </c>
      <c r="E2084" s="230" t="s">
        <v>533</v>
      </c>
      <c r="F2084" s="169" t="s">
        <v>4781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4244</v>
      </c>
      <c r="M2084" s="170" t="s">
        <v>4792</v>
      </c>
      <c r="N2084" s="16"/>
      <c r="P2084" s="17" t="str">
        <f t="shared" si="624"/>
        <v>NOT EQUAL</v>
      </c>
      <c r="Q2084" s="17" t="str">
        <f>IF(ISNA(VLOOKUP(AC2084,#REF!,1)),"//","")</f>
        <v/>
      </c>
      <c r="S2084" s="43">
        <f t="shared" si="613"/>
        <v>654</v>
      </c>
      <c r="T2084" s="108" t="s">
        <v>2431</v>
      </c>
      <c r="U2084" s="115" t="s">
        <v>2431</v>
      </c>
      <c r="V2084" s="115" t="s">
        <v>2431</v>
      </c>
      <c r="W2084" s="44" t="str">
        <f t="shared" si="625"/>
        <v/>
      </c>
      <c r="X2084" s="25" t="str">
        <f t="shared" si="626"/>
        <v/>
      </c>
      <c r="Y2084" s="1">
        <f t="shared" si="627"/>
        <v>2035</v>
      </c>
      <c r="Z2084" t="str">
        <f t="shared" si="628"/>
        <v>ITM_STATDEMO0</v>
      </c>
      <c r="AA2084" s="158" t="str">
        <f>IF(ISNA(VLOOKUP(X2084,Sheet2!J:J,1,0)),"//","")</f>
        <v/>
      </c>
      <c r="AC2084" s="108" t="str">
        <f t="shared" si="629"/>
        <v/>
      </c>
      <c r="AD2084" t="b">
        <f t="shared" si="630"/>
        <v>1</v>
      </c>
    </row>
    <row r="2085" spans="1:30" s="17" customFormat="1">
      <c r="A2085" s="56">
        <f t="shared" si="617"/>
        <v>2085</v>
      </c>
      <c r="B2085" s="55">
        <f t="shared" si="618"/>
        <v>2036</v>
      </c>
      <c r="C2085" s="168" t="s">
        <v>4760</v>
      </c>
      <c r="D2085" s="168" t="s">
        <v>7</v>
      </c>
      <c r="E2085" s="230" t="s">
        <v>533</v>
      </c>
      <c r="F2085" s="169" t="s">
        <v>4765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4244</v>
      </c>
      <c r="M2085" s="170" t="s">
        <v>4767</v>
      </c>
      <c r="N2085" s="16"/>
      <c r="P2085" s="17" t="str">
        <f t="shared" si="624"/>
        <v>NOT EQUAL</v>
      </c>
      <c r="Q2085" s="17" t="str">
        <f>IF(ISNA(VLOOKUP(AC2085,#REF!,1)),"//","")</f>
        <v/>
      </c>
      <c r="S2085" s="43">
        <f t="shared" si="613"/>
        <v>654</v>
      </c>
      <c r="T2085" s="108" t="s">
        <v>2431</v>
      </c>
      <c r="U2085" s="115" t="s">
        <v>2431</v>
      </c>
      <c r="V2085" s="115" t="s">
        <v>2431</v>
      </c>
      <c r="W2085" s="44" t="str">
        <f t="shared" si="625"/>
        <v/>
      </c>
      <c r="X2085" s="25" t="str">
        <f t="shared" si="626"/>
        <v/>
      </c>
      <c r="Y2085" s="1">
        <f t="shared" si="627"/>
        <v>2036</v>
      </c>
      <c r="Z2085" t="str">
        <f t="shared" si="628"/>
        <v xml:space="preserve">ITM_STATDEMO1   </v>
      </c>
      <c r="AA2085" s="158" t="str">
        <f>IF(ISNA(VLOOKUP(X2085,Sheet2!J:J,1,0)),"//","")</f>
        <v/>
      </c>
      <c r="AC2085" s="108" t="str">
        <f t="shared" si="629"/>
        <v/>
      </c>
      <c r="AD2085" t="b">
        <f t="shared" si="630"/>
        <v>1</v>
      </c>
    </row>
    <row r="2086" spans="1:30" s="17" customFormat="1">
      <c r="A2086" s="56">
        <f t="shared" si="617"/>
        <v>2086</v>
      </c>
      <c r="B2086" s="55">
        <f t="shared" si="618"/>
        <v>2037</v>
      </c>
      <c r="C2086" s="168" t="s">
        <v>4761</v>
      </c>
      <c r="D2086" s="168" t="s">
        <v>7</v>
      </c>
      <c r="E2086" s="230" t="s">
        <v>533</v>
      </c>
      <c r="F2086" s="169" t="s">
        <v>4766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4244</v>
      </c>
      <c r="M2086" s="170" t="s">
        <v>4768</v>
      </c>
      <c r="N2086" s="16"/>
      <c r="P2086" s="17" t="str">
        <f t="shared" si="624"/>
        <v>NOT EQUAL</v>
      </c>
      <c r="Q2086" s="17" t="str">
        <f>IF(ISNA(VLOOKUP(AC2086,#REF!,1)),"//","")</f>
        <v/>
      </c>
      <c r="S2086" s="43">
        <f t="shared" si="613"/>
        <v>654</v>
      </c>
      <c r="T2086" s="108" t="s">
        <v>2431</v>
      </c>
      <c r="U2086" s="115" t="s">
        <v>2431</v>
      </c>
      <c r="V2086" s="115" t="s">
        <v>2431</v>
      </c>
      <c r="W2086" s="44" t="str">
        <f t="shared" si="625"/>
        <v/>
      </c>
      <c r="X2086" s="25" t="str">
        <f t="shared" si="626"/>
        <v/>
      </c>
      <c r="Y2086" s="1">
        <f t="shared" si="627"/>
        <v>2037</v>
      </c>
      <c r="Z2086" t="str">
        <f t="shared" si="628"/>
        <v xml:space="preserve">ITM_STATDEMO2   </v>
      </c>
      <c r="AA2086" s="158" t="str">
        <f>IF(ISNA(VLOOKUP(X2086,Sheet2!J:J,1,0)),"//","")</f>
        <v/>
      </c>
      <c r="AC2086" s="108" t="str">
        <f t="shared" si="629"/>
        <v/>
      </c>
      <c r="AD2086" t="b">
        <f t="shared" si="630"/>
        <v>1</v>
      </c>
    </row>
    <row r="2087" spans="1:30" s="202" customFormat="1">
      <c r="A2087" s="56">
        <f t="shared" si="617"/>
        <v>2087</v>
      </c>
      <c r="B2087" s="55">
        <f t="shared" si="618"/>
        <v>2038</v>
      </c>
      <c r="C2087" s="198" t="s">
        <v>4784</v>
      </c>
      <c r="D2087" s="110" t="s">
        <v>7</v>
      </c>
      <c r="E2087" s="230" t="s">
        <v>533</v>
      </c>
      <c r="F2087" s="205" t="s">
        <v>4787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4080</v>
      </c>
      <c r="M2087" s="203" t="s">
        <v>4793</v>
      </c>
      <c r="N2087" s="203"/>
      <c r="P2087" s="202" t="str">
        <f t="shared" si="624"/>
        <v>NOT EQUAL</v>
      </c>
      <c r="Q2087" s="202" t="str">
        <f>IF(ISNA(VLOOKUP(AC2087,#REF!,1)),"//","")</f>
        <v/>
      </c>
      <c r="S2087" s="43">
        <f t="shared" si="613"/>
        <v>654</v>
      </c>
      <c r="T2087" s="197" t="s">
        <v>2431</v>
      </c>
      <c r="U2087" s="204" t="s">
        <v>2431</v>
      </c>
      <c r="V2087" s="204" t="s">
        <v>2431</v>
      </c>
      <c r="W2087" s="44" t="str">
        <f t="shared" si="625"/>
        <v/>
      </c>
      <c r="X2087" s="25" t="str">
        <f t="shared" si="626"/>
        <v/>
      </c>
      <c r="Y2087" s="1">
        <f t="shared" si="627"/>
        <v>2038</v>
      </c>
      <c r="Z2087" t="str">
        <f t="shared" si="628"/>
        <v>ITM_STATDEM105</v>
      </c>
      <c r="AA2087" s="158" t="str">
        <f>IF(ISNA(VLOOKUP(X2087,Sheet2!J:J,1,0)),"//","")</f>
        <v/>
      </c>
      <c r="AC2087" s="108" t="str">
        <f t="shared" si="629"/>
        <v/>
      </c>
      <c r="AD2087" t="b">
        <f t="shared" si="630"/>
        <v>1</v>
      </c>
    </row>
    <row r="2088" spans="1:30" s="202" customFormat="1">
      <c r="A2088" s="56">
        <f t="shared" si="617"/>
        <v>2088</v>
      </c>
      <c r="B2088" s="55">
        <f t="shared" si="618"/>
        <v>2039</v>
      </c>
      <c r="C2088" s="198" t="s">
        <v>4785</v>
      </c>
      <c r="D2088" s="110" t="s">
        <v>7</v>
      </c>
      <c r="E2088" s="230" t="s">
        <v>533</v>
      </c>
      <c r="F2088" s="205" t="s">
        <v>4788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4080</v>
      </c>
      <c r="M2088" s="203" t="s">
        <v>4794</v>
      </c>
      <c r="N2088" s="203"/>
      <c r="P2088" s="202" t="str">
        <f t="shared" si="624"/>
        <v>NOT EQUAL</v>
      </c>
      <c r="Q2088" s="202" t="str">
        <f>IF(ISNA(VLOOKUP(AC2088,#REF!,1)),"//","")</f>
        <v/>
      </c>
      <c r="S2088" s="43">
        <f t="shared" si="613"/>
        <v>654</v>
      </c>
      <c r="T2088" s="197" t="s">
        <v>2431</v>
      </c>
      <c r="U2088" s="204" t="s">
        <v>2431</v>
      </c>
      <c r="V2088" s="204" t="s">
        <v>2431</v>
      </c>
      <c r="W2088" s="44" t="str">
        <f t="shared" si="625"/>
        <v/>
      </c>
      <c r="X2088" s="25" t="str">
        <f t="shared" si="626"/>
        <v/>
      </c>
      <c r="Y2088" s="1">
        <f t="shared" si="627"/>
        <v>2039</v>
      </c>
      <c r="Z2088" t="str">
        <f t="shared" si="628"/>
        <v>ITM_STATDEM107</v>
      </c>
      <c r="AA2088" s="158" t="str">
        <f>IF(ISNA(VLOOKUP(X2088,Sheet2!J:J,1,0)),"//","")</f>
        <v/>
      </c>
      <c r="AC2088" s="108" t="str">
        <f t="shared" si="629"/>
        <v/>
      </c>
      <c r="AD2088" t="b">
        <f t="shared" si="630"/>
        <v>1</v>
      </c>
    </row>
    <row r="2089" spans="1:30" s="202" customFormat="1">
      <c r="A2089" s="56">
        <f t="shared" si="617"/>
        <v>2089</v>
      </c>
      <c r="B2089" s="55">
        <f t="shared" si="618"/>
        <v>2040</v>
      </c>
      <c r="C2089" s="198" t="s">
        <v>4786</v>
      </c>
      <c r="D2089" s="110" t="s">
        <v>7</v>
      </c>
      <c r="E2089" s="230" t="s">
        <v>533</v>
      </c>
      <c r="F2089" s="205" t="s">
        <v>4789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4080</v>
      </c>
      <c r="M2089" s="203" t="s">
        <v>4795</v>
      </c>
      <c r="N2089" s="203"/>
      <c r="P2089" s="202" t="str">
        <f t="shared" si="624"/>
        <v>NOT EQUAL</v>
      </c>
      <c r="Q2089" s="202" t="str">
        <f>IF(ISNA(VLOOKUP(AC2089,#REF!,1)),"//","")</f>
        <v/>
      </c>
      <c r="S2089" s="43">
        <f t="shared" si="613"/>
        <v>654</v>
      </c>
      <c r="T2089" s="197" t="s">
        <v>2431</v>
      </c>
      <c r="U2089" s="204" t="s">
        <v>2431</v>
      </c>
      <c r="V2089" s="204" t="s">
        <v>2431</v>
      </c>
      <c r="W2089" s="44" t="str">
        <f t="shared" si="625"/>
        <v/>
      </c>
      <c r="X2089" s="25" t="str">
        <f t="shared" si="626"/>
        <v/>
      </c>
      <c r="Y2089" s="1">
        <f t="shared" si="627"/>
        <v>2040</v>
      </c>
      <c r="Z2089" t="str">
        <f t="shared" si="628"/>
        <v>ITM_STATDEM109</v>
      </c>
      <c r="AA2089" s="158" t="str">
        <f>IF(ISNA(VLOOKUP(X2089,Sheet2!J:J,1,0)),"//","")</f>
        <v/>
      </c>
      <c r="AC2089" s="108" t="str">
        <f t="shared" si="629"/>
        <v/>
      </c>
      <c r="AD2089" t="b">
        <f t="shared" si="630"/>
        <v>1</v>
      </c>
    </row>
    <row r="2090" spans="1:30">
      <c r="A2090" s="56">
        <f t="shared" si="617"/>
        <v>2090</v>
      </c>
      <c r="B2090" s="55">
        <f t="shared" si="618"/>
        <v>2041</v>
      </c>
      <c r="C2090" s="59" t="s">
        <v>5027</v>
      </c>
      <c r="D2090" s="59" t="s">
        <v>4797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4244</v>
      </c>
      <c r="L2090" s="67"/>
      <c r="M2090" s="63" t="s">
        <v>5028</v>
      </c>
      <c r="N2090" s="13"/>
      <c r="O2090"/>
      <c r="P2090" t="str">
        <f t="shared" si="624"/>
        <v/>
      </c>
      <c r="Q2090" t="str">
        <f>IF(ISNA(VLOOKUP(AC2090,#REF!,1)),"//","")</f>
        <v/>
      </c>
      <c r="R2090"/>
      <c r="S2090" s="43">
        <f t="shared" si="613"/>
        <v>655</v>
      </c>
      <c r="T2090" s="92" t="s">
        <v>2431</v>
      </c>
      <c r="U2090" s="70" t="s">
        <v>2431</v>
      </c>
      <c r="V2090" s="70" t="s">
        <v>2431</v>
      </c>
      <c r="W2090" s="44" t="str">
        <f t="shared" si="625"/>
        <v>"EXPF"</v>
      </c>
      <c r="X2090" s="25" t="str">
        <f t="shared" si="626"/>
        <v>EXPF</v>
      </c>
      <c r="Y2090" s="1">
        <f t="shared" si="627"/>
        <v>2041</v>
      </c>
      <c r="Z2090" t="str">
        <f t="shared" si="628"/>
        <v>ITM_T_EXPF</v>
      </c>
      <c r="AA2090" s="158" t="str">
        <f>IF(ISNA(VLOOKUP(X2090,Sheet2!J:J,1,0)),"//","")</f>
        <v>//</v>
      </c>
      <c r="AC2090" s="108" t="str">
        <f t="shared" si="629"/>
        <v>EXPF</v>
      </c>
      <c r="AD2090" t="b">
        <f t="shared" si="630"/>
        <v>1</v>
      </c>
    </row>
    <row r="2091" spans="1:30">
      <c r="A2091" s="56">
        <f t="shared" si="617"/>
        <v>2091</v>
      </c>
      <c r="B2091" s="55">
        <f t="shared" si="618"/>
        <v>2042</v>
      </c>
      <c r="C2091" s="59" t="s">
        <v>5027</v>
      </c>
      <c r="D2091" s="59" t="s">
        <v>4798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4244</v>
      </c>
      <c r="L2091" s="67"/>
      <c r="M2091" s="63" t="s">
        <v>5029</v>
      </c>
      <c r="N2091" s="13"/>
      <c r="O2091"/>
      <c r="P2091" t="str">
        <f t="shared" si="624"/>
        <v/>
      </c>
      <c r="Q2091" t="str">
        <f>IF(ISNA(VLOOKUP(AC2091,#REF!,1)),"//","")</f>
        <v/>
      </c>
      <c r="R2091"/>
      <c r="S2091" s="43">
        <f t="shared" si="613"/>
        <v>656</v>
      </c>
      <c r="T2091" s="92" t="s">
        <v>2431</v>
      </c>
      <c r="U2091" s="70" t="s">
        <v>2431</v>
      </c>
      <c r="V2091" s="70" t="s">
        <v>2431</v>
      </c>
      <c r="W2091" s="44" t="str">
        <f t="shared" si="625"/>
        <v>"LINF"</v>
      </c>
      <c r="X2091" s="25" t="str">
        <f t="shared" si="626"/>
        <v>LINF</v>
      </c>
      <c r="Y2091" s="1">
        <f t="shared" si="627"/>
        <v>2042</v>
      </c>
      <c r="Z2091" t="str">
        <f t="shared" si="628"/>
        <v>ITM_T_LINF</v>
      </c>
      <c r="AA2091" s="158" t="str">
        <f>IF(ISNA(VLOOKUP(X2091,Sheet2!J:J,1,0)),"//","")</f>
        <v>//</v>
      </c>
      <c r="AC2091" s="108" t="str">
        <f t="shared" si="629"/>
        <v>LINF</v>
      </c>
      <c r="AD2091" t="b">
        <f t="shared" si="630"/>
        <v>1</v>
      </c>
    </row>
    <row r="2092" spans="1:30">
      <c r="A2092" s="56">
        <f t="shared" si="617"/>
        <v>2092</v>
      </c>
      <c r="B2092" s="55">
        <f t="shared" si="618"/>
        <v>2043</v>
      </c>
      <c r="C2092" s="59" t="s">
        <v>5027</v>
      </c>
      <c r="D2092" s="59" t="s">
        <v>4799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4244</v>
      </c>
      <c r="L2092" s="67"/>
      <c r="M2092" s="63" t="s">
        <v>5030</v>
      </c>
      <c r="N2092" s="13"/>
      <c r="O2092"/>
      <c r="P2092" t="str">
        <f t="shared" si="624"/>
        <v/>
      </c>
      <c r="Q2092" t="str">
        <f>IF(ISNA(VLOOKUP(AC2092,#REF!,1)),"//","")</f>
        <v/>
      </c>
      <c r="R2092"/>
      <c r="S2092" s="43">
        <f t="shared" si="613"/>
        <v>657</v>
      </c>
      <c r="T2092" s="92" t="s">
        <v>2431</v>
      </c>
      <c r="U2092" s="70" t="s">
        <v>2431</v>
      </c>
      <c r="V2092" s="70" t="s">
        <v>2431</v>
      </c>
      <c r="W2092" s="44" t="str">
        <f t="shared" si="625"/>
        <v>"LOGF"</v>
      </c>
      <c r="X2092" s="25" t="str">
        <f t="shared" si="626"/>
        <v>LOGF</v>
      </c>
      <c r="Y2092" s="1">
        <f t="shared" si="627"/>
        <v>2043</v>
      </c>
      <c r="Z2092" t="str">
        <f t="shared" si="628"/>
        <v>ITM_T_LOGF</v>
      </c>
      <c r="AA2092" s="158" t="str">
        <f>IF(ISNA(VLOOKUP(X2092,Sheet2!J:J,1,0)),"//","")</f>
        <v>//</v>
      </c>
      <c r="AC2092" s="108" t="str">
        <f t="shared" si="629"/>
        <v>LOGF</v>
      </c>
      <c r="AD2092" t="b">
        <f t="shared" si="630"/>
        <v>1</v>
      </c>
    </row>
    <row r="2093" spans="1:30">
      <c r="A2093" s="56">
        <f t="shared" si="617"/>
        <v>2093</v>
      </c>
      <c r="B2093" s="55">
        <f t="shared" si="618"/>
        <v>2044</v>
      </c>
      <c r="C2093" s="59" t="s">
        <v>5027</v>
      </c>
      <c r="D2093" s="59" t="s">
        <v>4800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4244</v>
      </c>
      <c r="L2093" s="67"/>
      <c r="M2093" s="63" t="s">
        <v>5031</v>
      </c>
      <c r="N2093" s="13"/>
      <c r="O2093"/>
      <c r="P2093" t="str">
        <f t="shared" si="624"/>
        <v/>
      </c>
      <c r="Q2093" t="str">
        <f>IF(ISNA(VLOOKUP(AC2093,#REF!,1)),"//","")</f>
        <v/>
      </c>
      <c r="R2093"/>
      <c r="S2093" s="43">
        <f t="shared" si="613"/>
        <v>658</v>
      </c>
      <c r="T2093" s="92" t="s">
        <v>2431</v>
      </c>
      <c r="U2093" s="70" t="s">
        <v>2431</v>
      </c>
      <c r="V2093" s="70" t="s">
        <v>2431</v>
      </c>
      <c r="W2093" s="44" t="str">
        <f t="shared" si="625"/>
        <v>"ORTHOF"</v>
      </c>
      <c r="X2093" s="25" t="str">
        <f t="shared" si="626"/>
        <v>ORTHOF</v>
      </c>
      <c r="Y2093" s="1">
        <f t="shared" si="627"/>
        <v>2044</v>
      </c>
      <c r="Z2093" t="str">
        <f t="shared" si="628"/>
        <v>ITM_T_ORTHOF</v>
      </c>
      <c r="AA2093" s="158" t="str">
        <f>IF(ISNA(VLOOKUP(X2093,Sheet2!J:J,1,0)),"//","")</f>
        <v>//</v>
      </c>
      <c r="AC2093" s="108" t="str">
        <f t="shared" si="629"/>
        <v>ORTHOF</v>
      </c>
      <c r="AD2093" t="b">
        <f t="shared" si="630"/>
        <v>1</v>
      </c>
    </row>
    <row r="2094" spans="1:30">
      <c r="A2094" s="56">
        <f t="shared" si="617"/>
        <v>2094</v>
      </c>
      <c r="B2094" s="55">
        <f t="shared" si="618"/>
        <v>2045</v>
      </c>
      <c r="C2094" s="59" t="s">
        <v>5027</v>
      </c>
      <c r="D2094" s="59" t="s">
        <v>4801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4244</v>
      </c>
      <c r="L2094" s="67"/>
      <c r="M2094" s="63" t="s">
        <v>5032</v>
      </c>
      <c r="N2094" s="13"/>
      <c r="O2094"/>
      <c r="P2094" t="str">
        <f t="shared" si="624"/>
        <v/>
      </c>
      <c r="Q2094" t="str">
        <f>IF(ISNA(VLOOKUP(AC2094,#REF!,1)),"//","")</f>
        <v/>
      </c>
      <c r="R2094"/>
      <c r="S2094" s="43">
        <f t="shared" si="613"/>
        <v>659</v>
      </c>
      <c r="T2094" s="92" t="s">
        <v>2431</v>
      </c>
      <c r="U2094" s="70" t="s">
        <v>2431</v>
      </c>
      <c r="V2094" s="70" t="s">
        <v>2431</v>
      </c>
      <c r="W2094" s="44" t="str">
        <f t="shared" si="625"/>
        <v>"POWERF"</v>
      </c>
      <c r="X2094" s="25" t="str">
        <f t="shared" si="626"/>
        <v>POWERF</v>
      </c>
      <c r="Y2094" s="1">
        <f t="shared" si="627"/>
        <v>2045</v>
      </c>
      <c r="Z2094" t="str">
        <f t="shared" si="628"/>
        <v>ITM_T_POWERF</v>
      </c>
      <c r="AA2094" s="158" t="str">
        <f>IF(ISNA(VLOOKUP(X2094,Sheet2!J:J,1,0)),"//","")</f>
        <v>//</v>
      </c>
      <c r="AC2094" s="108" t="str">
        <f t="shared" si="629"/>
        <v>POWERF</v>
      </c>
      <c r="AD2094" t="b">
        <f t="shared" si="630"/>
        <v>1</v>
      </c>
    </row>
    <row r="2095" spans="1:30">
      <c r="A2095" s="56">
        <f t="shared" si="617"/>
        <v>2095</v>
      </c>
      <c r="B2095" s="55">
        <f t="shared" si="618"/>
        <v>2046</v>
      </c>
      <c r="C2095" s="59" t="s">
        <v>5027</v>
      </c>
      <c r="D2095" s="59" t="s">
        <v>4802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4244</v>
      </c>
      <c r="L2095" s="67"/>
      <c r="M2095" s="63" t="s">
        <v>5033</v>
      </c>
      <c r="N2095" s="13"/>
      <c r="O2095"/>
      <c r="P2095" t="str">
        <f t="shared" si="624"/>
        <v/>
      </c>
      <c r="Q2095" t="str">
        <f>IF(ISNA(VLOOKUP(AC2095,#REF!,1)),"//","")</f>
        <v/>
      </c>
      <c r="R2095"/>
      <c r="S2095" s="43">
        <f t="shared" si="613"/>
        <v>660</v>
      </c>
      <c r="T2095" s="92" t="s">
        <v>2431</v>
      </c>
      <c r="U2095" s="70" t="s">
        <v>2431</v>
      </c>
      <c r="V2095" s="70" t="s">
        <v>2431</v>
      </c>
      <c r="W2095" s="44" t="str">
        <f t="shared" si="625"/>
        <v>"GAUSSF"</v>
      </c>
      <c r="X2095" s="25" t="str">
        <f t="shared" si="626"/>
        <v>GAUSSF</v>
      </c>
      <c r="Y2095" s="1">
        <f t="shared" si="627"/>
        <v>2046</v>
      </c>
      <c r="Z2095" t="str">
        <f t="shared" si="628"/>
        <v>ITM_T_GAUSSF</v>
      </c>
      <c r="AA2095" s="158" t="str">
        <f>IF(ISNA(VLOOKUP(X2095,Sheet2!J:J,1,0)),"//","")</f>
        <v>//</v>
      </c>
      <c r="AC2095" s="108" t="str">
        <f t="shared" si="629"/>
        <v>GAUSSF</v>
      </c>
      <c r="AD2095" t="b">
        <f t="shared" si="630"/>
        <v>1</v>
      </c>
    </row>
    <row r="2096" spans="1:30">
      <c r="A2096" s="56">
        <f t="shared" si="617"/>
        <v>2096</v>
      </c>
      <c r="B2096" s="55">
        <f t="shared" si="618"/>
        <v>2047</v>
      </c>
      <c r="C2096" s="59" t="s">
        <v>5027</v>
      </c>
      <c r="D2096" s="59" t="s">
        <v>4803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4244</v>
      </c>
      <c r="L2096" s="67"/>
      <c r="M2096" s="63" t="s">
        <v>5034</v>
      </c>
      <c r="N2096" s="13"/>
      <c r="O2096"/>
      <c r="P2096" t="str">
        <f t="shared" si="624"/>
        <v/>
      </c>
      <c r="Q2096" t="str">
        <f>IF(ISNA(VLOOKUP(AC2096,#REF!,1)),"//","")</f>
        <v/>
      </c>
      <c r="R2096"/>
      <c r="S2096" s="43">
        <f t="shared" si="613"/>
        <v>661</v>
      </c>
      <c r="T2096" s="92" t="s">
        <v>2431</v>
      </c>
      <c r="U2096" s="70" t="s">
        <v>2431</v>
      </c>
      <c r="V2096" s="70" t="s">
        <v>2431</v>
      </c>
      <c r="W2096" s="44" t="str">
        <f t="shared" si="625"/>
        <v>"CAUCHF"</v>
      </c>
      <c r="X2096" s="25" t="str">
        <f t="shared" si="626"/>
        <v>CAUCHF</v>
      </c>
      <c r="Y2096" s="1">
        <f t="shared" si="627"/>
        <v>2047</v>
      </c>
      <c r="Z2096" t="str">
        <f t="shared" si="628"/>
        <v>ITM_T_CAUCHF</v>
      </c>
      <c r="AA2096" s="158" t="str">
        <f>IF(ISNA(VLOOKUP(X2096,Sheet2!J:J,1,0)),"//","")</f>
        <v>//</v>
      </c>
      <c r="AC2096" s="108" t="str">
        <f t="shared" si="629"/>
        <v>CAUCHF</v>
      </c>
      <c r="AD2096" t="b">
        <f t="shared" si="630"/>
        <v>1</v>
      </c>
    </row>
    <row r="2097" spans="1:30">
      <c r="A2097" s="56">
        <f t="shared" si="617"/>
        <v>2097</v>
      </c>
      <c r="B2097" s="55">
        <f t="shared" si="618"/>
        <v>2048</v>
      </c>
      <c r="C2097" s="59" t="s">
        <v>5027</v>
      </c>
      <c r="D2097" s="59" t="s">
        <v>4804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4244</v>
      </c>
      <c r="L2097" s="67"/>
      <c r="M2097" s="63" t="s">
        <v>5035</v>
      </c>
      <c r="N2097" s="13"/>
      <c r="O2097"/>
      <c r="P2097" t="str">
        <f t="shared" si="624"/>
        <v/>
      </c>
      <c r="Q2097" t="str">
        <f>IF(ISNA(VLOOKUP(AC2097,#REF!,1)),"//","")</f>
        <v/>
      </c>
      <c r="R2097"/>
      <c r="S2097" s="43">
        <f t="shared" si="613"/>
        <v>662</v>
      </c>
      <c r="T2097" s="92" t="s">
        <v>2431</v>
      </c>
      <c r="U2097" s="70" t="s">
        <v>2431</v>
      </c>
      <c r="V2097" s="70" t="s">
        <v>2431</v>
      </c>
      <c r="W2097" s="44" t="str">
        <f t="shared" si="625"/>
        <v>"PARABF"</v>
      </c>
      <c r="X2097" s="25" t="str">
        <f t="shared" si="626"/>
        <v>PARABF</v>
      </c>
      <c r="Y2097" s="1">
        <f t="shared" si="627"/>
        <v>2048</v>
      </c>
      <c r="Z2097" t="str">
        <f t="shared" si="628"/>
        <v>ITM_T_PARABF</v>
      </c>
      <c r="AA2097" s="158" t="str">
        <f>IF(ISNA(VLOOKUP(X2097,Sheet2!J:J,1,0)),"//","")</f>
        <v>//</v>
      </c>
      <c r="AC2097" s="108" t="str">
        <f t="shared" si="629"/>
        <v>PARABF</v>
      </c>
      <c r="AD2097" t="b">
        <f t="shared" si="630"/>
        <v>1</v>
      </c>
    </row>
    <row r="2098" spans="1:30">
      <c r="A2098" s="56">
        <f t="shared" si="617"/>
        <v>2098</v>
      </c>
      <c r="B2098" s="55">
        <f t="shared" si="618"/>
        <v>2049</v>
      </c>
      <c r="C2098" s="59" t="s">
        <v>5027</v>
      </c>
      <c r="D2098" s="59" t="s">
        <v>4805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4244</v>
      </c>
      <c r="L2098" s="67"/>
      <c r="M2098" s="63" t="s">
        <v>5036</v>
      </c>
      <c r="N2098" s="13"/>
      <c r="O2098"/>
      <c r="P2098" t="str">
        <f t="shared" si="624"/>
        <v/>
      </c>
      <c r="Q2098" t="str">
        <f>IF(ISNA(VLOOKUP(AC2098,#REF!,1)),"//","")</f>
        <v/>
      </c>
      <c r="R2098"/>
      <c r="S2098" s="43">
        <f t="shared" si="613"/>
        <v>663</v>
      </c>
      <c r="T2098" s="92" t="s">
        <v>2431</v>
      </c>
      <c r="U2098" s="70" t="s">
        <v>2431</v>
      </c>
      <c r="V2098" s="70" t="s">
        <v>2431</v>
      </c>
      <c r="W2098" s="44" t="str">
        <f t="shared" si="625"/>
        <v>"HYPF"</v>
      </c>
      <c r="X2098" s="25" t="str">
        <f t="shared" si="626"/>
        <v>HYPF</v>
      </c>
      <c r="Y2098" s="1">
        <f t="shared" si="627"/>
        <v>2049</v>
      </c>
      <c r="Z2098" t="str">
        <f t="shared" si="628"/>
        <v>ITM_T_HYPF</v>
      </c>
      <c r="AA2098" s="158" t="str">
        <f>IF(ISNA(VLOOKUP(X2098,Sheet2!J:J,1,0)),"//","")</f>
        <v>//</v>
      </c>
      <c r="AC2098" s="108" t="str">
        <f t="shared" si="629"/>
        <v>HYPF</v>
      </c>
      <c r="AD2098" t="b">
        <f t="shared" si="630"/>
        <v>1</v>
      </c>
    </row>
    <row r="2099" spans="1:30">
      <c r="A2099" s="56">
        <f t="shared" si="617"/>
        <v>2099</v>
      </c>
      <c r="B2099" s="55">
        <f t="shared" si="618"/>
        <v>2050</v>
      </c>
      <c r="C2099" s="59" t="s">
        <v>5027</v>
      </c>
      <c r="D2099" s="59" t="s">
        <v>4806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4244</v>
      </c>
      <c r="L2099" s="67"/>
      <c r="M2099" s="63" t="s">
        <v>5037</v>
      </c>
      <c r="N2099" s="13"/>
      <c r="O2099"/>
      <c r="P2099" t="str">
        <f t="shared" si="624"/>
        <v/>
      </c>
      <c r="Q2099" t="str">
        <f>IF(ISNA(VLOOKUP(AC2099,#REF!,1)),"//","")</f>
        <v/>
      </c>
      <c r="R2099"/>
      <c r="S2099" s="43">
        <f t="shared" si="613"/>
        <v>664</v>
      </c>
      <c r="T2099" s="92" t="s">
        <v>2431</v>
      </c>
      <c r="U2099" s="70" t="s">
        <v>2431</v>
      </c>
      <c r="V2099" s="70" t="s">
        <v>2431</v>
      </c>
      <c r="W2099" s="44" t="str">
        <f t="shared" si="625"/>
        <v>"ROOTF"</v>
      </c>
      <c r="X2099" s="25" t="str">
        <f t="shared" si="626"/>
        <v>ROOTF</v>
      </c>
      <c r="Y2099" s="1">
        <f t="shared" si="627"/>
        <v>2050</v>
      </c>
      <c r="Z2099" t="str">
        <f t="shared" si="628"/>
        <v>ITM_T_ROOTF</v>
      </c>
      <c r="AA2099" s="158" t="str">
        <f>IF(ISNA(VLOOKUP(X2099,Sheet2!J:J,1,0)),"//","")</f>
        <v>//</v>
      </c>
      <c r="AC2099" s="108" t="str">
        <f t="shared" si="629"/>
        <v>ROOTF</v>
      </c>
      <c r="AD2099" t="b">
        <f t="shared" si="630"/>
        <v>1</v>
      </c>
    </row>
    <row r="2100" spans="1:30">
      <c r="A2100" s="56">
        <f t="shared" si="617"/>
        <v>2100</v>
      </c>
      <c r="B2100" s="55">
        <f t="shared" si="618"/>
        <v>2051</v>
      </c>
      <c r="C2100" s="59" t="s">
        <v>5026</v>
      </c>
      <c r="D2100" s="59" t="s">
        <v>7</v>
      </c>
      <c r="E2100" s="65" t="s">
        <v>5018</v>
      </c>
      <c r="F2100" s="65" t="s">
        <v>5018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4244</v>
      </c>
      <c r="L2100" s="67"/>
      <c r="M2100" s="63" t="s">
        <v>5019</v>
      </c>
      <c r="N2100" s="13"/>
      <c r="O2100"/>
      <c r="P2100" t="str">
        <f t="shared" si="624"/>
        <v/>
      </c>
      <c r="Q2100" t="str">
        <f>IF(ISNA(VLOOKUP(AC2100,#REF!,1)),"//","")</f>
        <v/>
      </c>
      <c r="R2100"/>
      <c r="S2100" s="43">
        <f t="shared" si="613"/>
        <v>665</v>
      </c>
      <c r="T2100" s="92" t="s">
        <v>2431</v>
      </c>
      <c r="U2100" s="70" t="s">
        <v>2431</v>
      </c>
      <c r="V2100" s="70" t="s">
        <v>2431</v>
      </c>
      <c r="W2100" s="44" t="str">
        <f t="shared" si="625"/>
        <v>"RESETF"</v>
      </c>
      <c r="X2100" s="25" t="str">
        <f t="shared" si="626"/>
        <v>RESETF</v>
      </c>
      <c r="Y2100" s="1">
        <f t="shared" si="627"/>
        <v>2051</v>
      </c>
      <c r="Z2100" t="str">
        <f t="shared" si="628"/>
        <v>ITM_RSTF</v>
      </c>
      <c r="AA2100" s="158" t="str">
        <f>IF(ISNA(VLOOKUP(X2100,Sheet2!J:J,1,0)),"//","")</f>
        <v>//</v>
      </c>
      <c r="AC2100" s="108" t="str">
        <f t="shared" si="629"/>
        <v>RESETF</v>
      </c>
      <c r="AD2100" t="b">
        <f t="shared" si="630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606"/>
        <v/>
      </c>
      <c r="X2101" s="25" t="str">
        <f t="shared" si="607"/>
        <v/>
      </c>
      <c r="Y2101" s="1">
        <f t="shared" si="608"/>
        <v>0</v>
      </c>
      <c r="Z2101">
        <f t="shared" si="609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06"/>
        <v/>
      </c>
      <c r="X2102" s="25" t="str">
        <f t="shared" si="607"/>
        <v/>
      </c>
      <c r="Y2102" s="1">
        <f t="shared" si="608"/>
        <v>0</v>
      </c>
      <c r="Z2102">
        <f t="shared" si="609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06"/>
        <v/>
      </c>
      <c r="X2103" s="25" t="str">
        <f t="shared" si="607"/>
        <v/>
      </c>
      <c r="Y2103" s="1">
        <f t="shared" si="608"/>
        <v>0</v>
      </c>
      <c r="Z2103">
        <f t="shared" si="609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7" priority="310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76" priority="3099" operator="containsText" text="DISABLED">
      <formula>NOT(ISERROR(SEARCH("DISABLED",J1)))</formula>
    </cfRule>
    <cfRule type="containsText" dxfId="1375" priority="3100" operator="containsText" text="ENABLED">
      <formula>NOT(ISERROR(SEARCH("ENABLED",J1)))</formula>
    </cfRule>
  </conditionalFormatting>
  <conditionalFormatting sqref="J3:J4">
    <cfRule type="containsText" dxfId="1374" priority="3097" operator="containsText" text="DISABLED">
      <formula>NOT(ISERROR(SEARCH("DISABLED",J3)))</formula>
    </cfRule>
    <cfRule type="containsText" dxfId="1373" priority="3098" operator="containsText" text="ENABLED">
      <formula>NOT(ISERROR(SEARCH("ENABLED",J3)))</formula>
    </cfRule>
  </conditionalFormatting>
  <conditionalFormatting sqref="O2:P2 R2:V2">
    <cfRule type="cellIs" dxfId="1372" priority="3095" operator="greaterThan">
      <formula>0</formula>
    </cfRule>
  </conditionalFormatting>
  <conditionalFormatting sqref="W2104:W1048576">
    <cfRule type="cellIs" dxfId="1371" priority="3094" operator="greaterThan">
      <formula>0</formula>
    </cfRule>
  </conditionalFormatting>
  <conditionalFormatting sqref="W2">
    <cfRule type="cellIs" dxfId="1370" priority="3092" operator="greaterThan">
      <formula>0</formula>
    </cfRule>
  </conditionalFormatting>
  <conditionalFormatting sqref="J2006">
    <cfRule type="containsText" dxfId="1369" priority="3082" operator="containsText" text="DISABLED">
      <formula>NOT(ISERROR(SEARCH("DISABLED",J2006)))</formula>
    </cfRule>
    <cfRule type="containsText" dxfId="1368" priority="3083" operator="containsText" text="ENABLED">
      <formula>NOT(ISERROR(SEARCH("ENABLED",J2006)))</formula>
    </cfRule>
  </conditionalFormatting>
  <conditionalFormatting sqref="J2007">
    <cfRule type="containsText" dxfId="1367" priority="3068" operator="containsText" text="DISABLED">
      <formula>NOT(ISERROR(SEARCH("DISABLED",J2007)))</formula>
    </cfRule>
    <cfRule type="containsText" dxfId="1366" priority="3069" operator="containsText" text="ENABLED">
      <formula>NOT(ISERROR(SEARCH("ENABLED",J2007)))</formula>
    </cfRule>
  </conditionalFormatting>
  <conditionalFormatting sqref="J2008">
    <cfRule type="containsText" dxfId="1365" priority="3066" operator="containsText" text="DISABLED">
      <formula>NOT(ISERROR(SEARCH("DISABLED",J2008)))</formula>
    </cfRule>
    <cfRule type="containsText" dxfId="1364" priority="3067" operator="containsText" text="ENABLED">
      <formula>NOT(ISERROR(SEARCH("ENABLED",J2008)))</formula>
    </cfRule>
  </conditionalFormatting>
  <conditionalFormatting sqref="J1911">
    <cfRule type="containsText" dxfId="1363" priority="3060" operator="containsText" text="DISABLED">
      <formula>NOT(ISERROR(SEARCH("DISABLED",J1911)))</formula>
    </cfRule>
    <cfRule type="containsText" dxfId="1362" priority="3061" operator="containsText" text="ENABLED">
      <formula>NOT(ISERROR(SEARCH("ENABLED",J1911)))</formula>
    </cfRule>
  </conditionalFormatting>
  <conditionalFormatting sqref="J2010:J2016">
    <cfRule type="containsText" dxfId="1361" priority="3058" operator="containsText" text="DISABLED">
      <formula>NOT(ISERROR(SEARCH("DISABLED",J2010)))</formula>
    </cfRule>
    <cfRule type="containsText" dxfId="1360" priority="3059" operator="containsText" text="ENABLED">
      <formula>NOT(ISERROR(SEARCH("ENABLED",J2010)))</formula>
    </cfRule>
  </conditionalFormatting>
  <conditionalFormatting sqref="J2017">
    <cfRule type="containsText" dxfId="1359" priority="3056" operator="containsText" text="DISABLED">
      <formula>NOT(ISERROR(SEARCH("DISABLED",J2017)))</formula>
    </cfRule>
    <cfRule type="containsText" dxfId="1358" priority="3057" operator="containsText" text="ENABLED">
      <formula>NOT(ISERROR(SEARCH("ENABLED",J2017)))</formula>
    </cfRule>
  </conditionalFormatting>
  <conditionalFormatting sqref="J2019">
    <cfRule type="containsText" dxfId="1357" priority="3050" operator="containsText" text="DISABLED">
      <formula>NOT(ISERROR(SEARCH("DISABLED",J2019)))</formula>
    </cfRule>
    <cfRule type="containsText" dxfId="1356" priority="3051" operator="containsText" text="ENABLED">
      <formula>NOT(ISERROR(SEARCH("ENABLED",J2019)))</formula>
    </cfRule>
  </conditionalFormatting>
  <conditionalFormatting sqref="J2020:J2022">
    <cfRule type="containsText" dxfId="1355" priority="3048" operator="containsText" text="DISABLED">
      <formula>NOT(ISERROR(SEARCH("DISABLED",J2020)))</formula>
    </cfRule>
    <cfRule type="containsText" dxfId="1354" priority="3049" operator="containsText" text="ENABLED">
      <formula>NOT(ISERROR(SEARCH("ENABLED",J2020)))</formula>
    </cfRule>
  </conditionalFormatting>
  <conditionalFormatting sqref="J2023">
    <cfRule type="containsText" dxfId="1353" priority="3046" operator="containsText" text="DISABLED">
      <formula>NOT(ISERROR(SEARCH("DISABLED",J2023)))</formula>
    </cfRule>
    <cfRule type="containsText" dxfId="1352" priority="3047" operator="containsText" text="ENABLED">
      <formula>NOT(ISERROR(SEARCH("ENABLED",J2023)))</formula>
    </cfRule>
  </conditionalFormatting>
  <conditionalFormatting sqref="J2026">
    <cfRule type="containsText" dxfId="1351" priority="3040" operator="containsText" text="DISABLED">
      <formula>NOT(ISERROR(SEARCH("DISABLED",J2026)))</formula>
    </cfRule>
    <cfRule type="containsText" dxfId="1350" priority="3041" operator="containsText" text="ENABLED">
      <formula>NOT(ISERROR(SEARCH("ENABLED",J2026)))</formula>
    </cfRule>
  </conditionalFormatting>
  <conditionalFormatting sqref="J863:J864">
    <cfRule type="containsText" dxfId="1349" priority="3034" operator="containsText" text="DISABLED">
      <formula>NOT(ISERROR(SEARCH("DISABLED",J863)))</formula>
    </cfRule>
    <cfRule type="containsText" dxfId="1348" priority="3035" operator="containsText" text="ENABLED">
      <formula>NOT(ISERROR(SEARCH("ENABLED",J863)))</formula>
    </cfRule>
  </conditionalFormatting>
  <conditionalFormatting sqref="J81">
    <cfRule type="containsText" dxfId="1347" priority="3020" operator="containsText" text="DISABLED">
      <formula>NOT(ISERROR(SEARCH("DISABLED",J81)))</formula>
    </cfRule>
    <cfRule type="containsText" dxfId="1346" priority="3021" operator="containsText" text="ENABLED">
      <formula>NOT(ISERROR(SEARCH("ENABLED",J81)))</formula>
    </cfRule>
  </conditionalFormatting>
  <conditionalFormatting sqref="J103">
    <cfRule type="containsText" dxfId="1345" priority="3016" operator="containsText" text="DISABLED">
      <formula>NOT(ISERROR(SEARCH("DISABLED",J103)))</formula>
    </cfRule>
    <cfRule type="containsText" dxfId="1344" priority="3017" operator="containsText" text="ENABLED">
      <formula>NOT(ISERROR(SEARCH("ENABLED",J103)))</formula>
    </cfRule>
  </conditionalFormatting>
  <conditionalFormatting sqref="J155">
    <cfRule type="containsText" dxfId="1343" priority="3008" operator="containsText" text="DISABLED">
      <formula>NOT(ISERROR(SEARCH("DISABLED",J155)))</formula>
    </cfRule>
    <cfRule type="containsText" dxfId="1342" priority="3009" operator="containsText" text="ENABLED">
      <formula>NOT(ISERROR(SEARCH("ENABLED",J155)))</formula>
    </cfRule>
  </conditionalFormatting>
  <conditionalFormatting sqref="J263">
    <cfRule type="containsText" dxfId="1341" priority="3006" operator="containsText" text="DISABLED">
      <formula>NOT(ISERROR(SEARCH("DISABLED",J263)))</formula>
    </cfRule>
    <cfRule type="containsText" dxfId="1340" priority="3007" operator="containsText" text="ENABLED">
      <formula>NOT(ISERROR(SEARCH("ENABLED",J263)))</formula>
    </cfRule>
  </conditionalFormatting>
  <conditionalFormatting sqref="J573">
    <cfRule type="containsText" dxfId="1339" priority="2980" operator="containsText" text="DISABLED">
      <formula>NOT(ISERROR(SEARCH("DISABLED",J573)))</formula>
    </cfRule>
    <cfRule type="containsText" dxfId="1338" priority="2981" operator="containsText" text="ENABLED">
      <formula>NOT(ISERROR(SEARCH("ENABLED",J573)))</formula>
    </cfRule>
  </conditionalFormatting>
  <conditionalFormatting sqref="J613">
    <cfRule type="containsText" dxfId="1337" priority="2976" operator="containsText" text="DISABLED">
      <formula>NOT(ISERROR(SEARCH("DISABLED",J613)))</formula>
    </cfRule>
    <cfRule type="containsText" dxfId="1336" priority="2977" operator="containsText" text="ENABLED">
      <formula>NOT(ISERROR(SEARCH("ENABLED",J613)))</formula>
    </cfRule>
  </conditionalFormatting>
  <conditionalFormatting sqref="J654">
    <cfRule type="containsText" dxfId="1335" priority="2974" operator="containsText" text="DISABLED">
      <formula>NOT(ISERROR(SEARCH("DISABLED",J654)))</formula>
    </cfRule>
    <cfRule type="containsText" dxfId="1334" priority="2975" operator="containsText" text="ENABLED">
      <formula>NOT(ISERROR(SEARCH("ENABLED",J654)))</formula>
    </cfRule>
  </conditionalFormatting>
  <conditionalFormatting sqref="J977">
    <cfRule type="containsText" dxfId="1333" priority="2970" operator="containsText" text="DISABLED">
      <formula>NOT(ISERROR(SEARCH("DISABLED",J977)))</formula>
    </cfRule>
    <cfRule type="containsText" dxfId="1332" priority="2971" operator="containsText" text="ENABLED">
      <formula>NOT(ISERROR(SEARCH("ENABLED",J977)))</formula>
    </cfRule>
  </conditionalFormatting>
  <conditionalFormatting sqref="J805:J807">
    <cfRule type="containsText" dxfId="1331" priority="2950" operator="containsText" text="DISABLED">
      <formula>NOT(ISERROR(SEARCH("DISABLED",J805)))</formula>
    </cfRule>
    <cfRule type="containsText" dxfId="1330" priority="2951" operator="containsText" text="ENABLED">
      <formula>NOT(ISERROR(SEARCH("ENABLED",J805)))</formula>
    </cfRule>
  </conditionalFormatting>
  <conditionalFormatting sqref="J101:J102">
    <cfRule type="containsText" dxfId="1329" priority="2924" operator="containsText" text="DISABLED">
      <formula>NOT(ISERROR(SEARCH("DISABLED",J101)))</formula>
    </cfRule>
    <cfRule type="containsText" dxfId="1328" priority="2925" operator="containsText" text="ENABLED">
      <formula>NOT(ISERROR(SEARCH("ENABLED",J101)))</formula>
    </cfRule>
  </conditionalFormatting>
  <conditionalFormatting sqref="J2018">
    <cfRule type="containsText" dxfId="1327" priority="2918" operator="containsText" text="DISABLED">
      <formula>NOT(ISERROR(SEARCH("DISABLED",J2018)))</formula>
    </cfRule>
    <cfRule type="containsText" dxfId="1326" priority="2919" operator="containsText" text="ENABLED">
      <formula>NOT(ISERROR(SEARCH("ENABLED",J2018)))</formula>
    </cfRule>
  </conditionalFormatting>
  <conditionalFormatting sqref="J114">
    <cfRule type="containsText" dxfId="1325" priority="2916" operator="containsText" text="DISABLED">
      <formula>NOT(ISERROR(SEARCH("DISABLED",J114)))</formula>
    </cfRule>
    <cfRule type="containsText" dxfId="1324" priority="2917" operator="containsText" text="ENABLED">
      <formula>NOT(ISERROR(SEARCH("ENABLED",J114)))</formula>
    </cfRule>
  </conditionalFormatting>
  <conditionalFormatting sqref="J181">
    <cfRule type="containsText" dxfId="1323" priority="2914" operator="containsText" text="DISABLED">
      <formula>NOT(ISERROR(SEARCH("DISABLED",J181)))</formula>
    </cfRule>
    <cfRule type="containsText" dxfId="1322" priority="2915" operator="containsText" text="ENABLED">
      <formula>NOT(ISERROR(SEARCH("ENABLED",J181)))</formula>
    </cfRule>
  </conditionalFormatting>
  <conditionalFormatting sqref="J642">
    <cfRule type="containsText" dxfId="1321" priority="2910" operator="containsText" text="DISABLED">
      <formula>NOT(ISERROR(SEARCH("DISABLED",J642)))</formula>
    </cfRule>
    <cfRule type="containsText" dxfId="1320" priority="2911" operator="containsText" text="ENABLED">
      <formula>NOT(ISERROR(SEARCH("ENABLED",J642)))</formula>
    </cfRule>
  </conditionalFormatting>
  <conditionalFormatting sqref="J347:J348">
    <cfRule type="containsText" dxfId="1319" priority="2902" operator="containsText" text="DISABLED">
      <formula>NOT(ISERROR(SEARCH("DISABLED",J347)))</formula>
    </cfRule>
    <cfRule type="containsText" dxfId="1318" priority="2903" operator="containsText" text="ENABLED">
      <formula>NOT(ISERROR(SEARCH("ENABLED",J347)))</formula>
    </cfRule>
  </conditionalFormatting>
  <conditionalFormatting sqref="J421">
    <cfRule type="containsText" dxfId="1317" priority="2900" operator="containsText" text="DISABLED">
      <formula>NOT(ISERROR(SEARCH("DISABLED",J421)))</formula>
    </cfRule>
    <cfRule type="containsText" dxfId="1316" priority="2901" operator="containsText" text="ENABLED">
      <formula>NOT(ISERROR(SEARCH("ENABLED",J421)))</formula>
    </cfRule>
  </conditionalFormatting>
  <conditionalFormatting sqref="J802">
    <cfRule type="containsText" dxfId="1315" priority="2886" operator="containsText" text="DISABLED">
      <formula>NOT(ISERROR(SEARCH("DISABLED",J802)))</formula>
    </cfRule>
    <cfRule type="containsText" dxfId="1314" priority="2887" operator="containsText" text="ENABLED">
      <formula>NOT(ISERROR(SEARCH("ENABLED",J802)))</formula>
    </cfRule>
  </conditionalFormatting>
  <conditionalFormatting sqref="J803">
    <cfRule type="containsText" dxfId="1313" priority="2884" operator="containsText" text="DISABLED">
      <formula>NOT(ISERROR(SEARCH("DISABLED",J803)))</formula>
    </cfRule>
    <cfRule type="containsText" dxfId="1312" priority="2885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1" priority="2879">
      <formula>LEN(TRIM(X1))&gt;0</formula>
    </cfRule>
  </conditionalFormatting>
  <conditionalFormatting sqref="J2009">
    <cfRule type="containsText" dxfId="1310" priority="2830" operator="containsText" text="DISABLED">
      <formula>NOT(ISERROR(SEARCH("DISABLED",J2009)))</formula>
    </cfRule>
    <cfRule type="containsText" dxfId="1309" priority="2831" operator="containsText" text="ENABLED">
      <formula>NOT(ISERROR(SEARCH("ENABLED",J2009)))</formula>
    </cfRule>
  </conditionalFormatting>
  <conditionalFormatting sqref="X2009">
    <cfRule type="notContainsBlanks" dxfId="1308" priority="2829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7" priority="2821" operator="containsText" text="DISABLED">
      <formula>NOT(ISERROR(SEARCH("DISABLED",K1)))</formula>
    </cfRule>
    <cfRule type="containsText" dxfId="1306" priority="2822" operator="containsText" text="ENABLED">
      <formula>NOT(ISERROR(SEARCH("ENABLED",K1)))</formula>
    </cfRule>
  </conditionalFormatting>
  <conditionalFormatting sqref="J1880">
    <cfRule type="containsText" dxfId="1305" priority="2799" operator="containsText" text="DISABLED">
      <formula>NOT(ISERROR(SEARCH("DISABLED",J1880)))</formula>
    </cfRule>
    <cfRule type="containsText" dxfId="1304" priority="2800" operator="containsText" text="ENABLED">
      <formula>NOT(ISERROR(SEARCH("ENABLED",J1880)))</formula>
    </cfRule>
  </conditionalFormatting>
  <conditionalFormatting sqref="K1880">
    <cfRule type="containsText" dxfId="1303" priority="2796" operator="containsText" text="DISABLED">
      <formula>NOT(ISERROR(SEARCH("DISABLED",K1880)))</formula>
    </cfRule>
    <cfRule type="containsText" dxfId="1302" priority="2797" operator="containsText" text="ENABLED">
      <formula>NOT(ISERROR(SEARCH("ENABLED",K1880)))</formula>
    </cfRule>
  </conditionalFormatting>
  <conditionalFormatting sqref="J451">
    <cfRule type="containsText" dxfId="1301" priority="2794" operator="containsText" text="DISABLED">
      <formula>NOT(ISERROR(SEARCH("DISABLED",J451)))</formula>
    </cfRule>
    <cfRule type="containsText" dxfId="1300" priority="2795" operator="containsText" text="ENABLED">
      <formula>NOT(ISERROR(SEARCH("ENABLED",J451)))</formula>
    </cfRule>
  </conditionalFormatting>
  <conditionalFormatting sqref="X451">
    <cfRule type="notContainsBlanks" dxfId="1299" priority="2793">
      <formula>LEN(TRIM(X451))&gt;0</formula>
    </cfRule>
  </conditionalFormatting>
  <conditionalFormatting sqref="K451">
    <cfRule type="containsText" dxfId="1298" priority="2790" operator="containsText" text="DISABLED">
      <formula>NOT(ISERROR(SEARCH("DISABLED",K451)))</formula>
    </cfRule>
    <cfRule type="containsText" dxfId="1297" priority="2791" operator="containsText" text="ENABLED">
      <formula>NOT(ISERROR(SEARCH("ENABLED",K451)))</formula>
    </cfRule>
  </conditionalFormatting>
  <conditionalFormatting sqref="X484">
    <cfRule type="notContainsBlanks" dxfId="1296" priority="2787">
      <formula>LEN(TRIM(X484))&gt;0</formula>
    </cfRule>
  </conditionalFormatting>
  <conditionalFormatting sqref="K484">
    <cfRule type="containsText" dxfId="1295" priority="2784" operator="containsText" text="DISABLED">
      <formula>NOT(ISERROR(SEARCH("DISABLED",K484)))</formula>
    </cfRule>
    <cfRule type="containsText" dxfId="1294" priority="2785" operator="containsText" text="ENABLED">
      <formula>NOT(ISERROR(SEARCH("ENABLED",K484)))</formula>
    </cfRule>
  </conditionalFormatting>
  <conditionalFormatting sqref="J551">
    <cfRule type="containsText" dxfId="1293" priority="2782" operator="containsText" text="DISABLED">
      <formula>NOT(ISERROR(SEARCH("DISABLED",J551)))</formula>
    </cfRule>
    <cfRule type="containsText" dxfId="1292" priority="2783" operator="containsText" text="ENABLED">
      <formula>NOT(ISERROR(SEARCH("ENABLED",J551)))</formula>
    </cfRule>
  </conditionalFormatting>
  <conditionalFormatting sqref="X551">
    <cfRule type="notContainsBlanks" dxfId="1291" priority="2781">
      <formula>LEN(TRIM(X551))&gt;0</formula>
    </cfRule>
  </conditionalFormatting>
  <conditionalFormatting sqref="K551">
    <cfRule type="containsText" dxfId="1290" priority="2778" operator="containsText" text="DISABLED">
      <formula>NOT(ISERROR(SEARCH("DISABLED",K551)))</formula>
    </cfRule>
    <cfRule type="containsText" dxfId="1289" priority="2779" operator="containsText" text="ENABLED">
      <formula>NOT(ISERROR(SEARCH("ENABLED",K551)))</formula>
    </cfRule>
  </conditionalFormatting>
  <conditionalFormatting sqref="J636">
    <cfRule type="containsText" dxfId="1288" priority="2774" operator="containsText" text="DISABLED">
      <formula>NOT(ISERROR(SEARCH("DISABLED",J636)))</formula>
    </cfRule>
    <cfRule type="containsText" dxfId="1287" priority="2775" operator="containsText" text="ENABLED">
      <formula>NOT(ISERROR(SEARCH("ENABLED",J636)))</formula>
    </cfRule>
  </conditionalFormatting>
  <conditionalFormatting sqref="X636">
    <cfRule type="notContainsBlanks" dxfId="1286" priority="2773">
      <formula>LEN(TRIM(X636))&gt;0</formula>
    </cfRule>
  </conditionalFormatting>
  <conditionalFormatting sqref="K636">
    <cfRule type="containsText" dxfId="1285" priority="2770" operator="containsText" text="DISABLED">
      <formula>NOT(ISERROR(SEARCH("DISABLED",K636)))</formula>
    </cfRule>
    <cfRule type="containsText" dxfId="1284" priority="2771" operator="containsText" text="ENABLED">
      <formula>NOT(ISERROR(SEARCH("ENABLED",K636)))</formula>
    </cfRule>
  </conditionalFormatting>
  <conditionalFormatting sqref="J641">
    <cfRule type="containsText" dxfId="1283" priority="2768" operator="containsText" text="DISABLED">
      <formula>NOT(ISERROR(SEARCH("DISABLED",J641)))</formula>
    </cfRule>
    <cfRule type="containsText" dxfId="1282" priority="2769" operator="containsText" text="ENABLED">
      <formula>NOT(ISERROR(SEARCH("ENABLED",J641)))</formula>
    </cfRule>
  </conditionalFormatting>
  <conditionalFormatting sqref="X641">
    <cfRule type="notContainsBlanks" dxfId="1281" priority="2767">
      <formula>LEN(TRIM(X641))&gt;0</formula>
    </cfRule>
  </conditionalFormatting>
  <conditionalFormatting sqref="K641">
    <cfRule type="containsText" dxfId="1280" priority="2764" operator="containsText" text="DISABLED">
      <formula>NOT(ISERROR(SEARCH("DISABLED",K641)))</formula>
    </cfRule>
    <cfRule type="containsText" dxfId="1279" priority="2765" operator="containsText" text="ENABLED">
      <formula>NOT(ISERROR(SEARCH("ENABLED",K641)))</formula>
    </cfRule>
  </conditionalFormatting>
  <conditionalFormatting sqref="J648">
    <cfRule type="containsText" dxfId="1278" priority="2756" operator="containsText" text="DISABLED">
      <formula>NOT(ISERROR(SEARCH("DISABLED",J648)))</formula>
    </cfRule>
    <cfRule type="containsText" dxfId="1277" priority="2757" operator="containsText" text="ENABLED">
      <formula>NOT(ISERROR(SEARCH("ENABLED",J648)))</formula>
    </cfRule>
  </conditionalFormatting>
  <conditionalFormatting sqref="X648">
    <cfRule type="notContainsBlanks" dxfId="1276" priority="2755">
      <formula>LEN(TRIM(X648))&gt;0</formula>
    </cfRule>
  </conditionalFormatting>
  <conditionalFormatting sqref="K648">
    <cfRule type="containsText" dxfId="1275" priority="2752" operator="containsText" text="DISABLED">
      <formula>NOT(ISERROR(SEARCH("DISABLED",K648)))</formula>
    </cfRule>
    <cfRule type="containsText" dxfId="1274" priority="2753" operator="containsText" text="ENABLED">
      <formula>NOT(ISERROR(SEARCH("ENABLED",K648)))</formula>
    </cfRule>
  </conditionalFormatting>
  <conditionalFormatting sqref="J656">
    <cfRule type="containsText" dxfId="1273" priority="2750" operator="containsText" text="DISABLED">
      <formula>NOT(ISERROR(SEARCH("DISABLED",J656)))</formula>
    </cfRule>
    <cfRule type="containsText" dxfId="1272" priority="2751" operator="containsText" text="ENABLED">
      <formula>NOT(ISERROR(SEARCH("ENABLED",J656)))</formula>
    </cfRule>
  </conditionalFormatting>
  <conditionalFormatting sqref="X656">
    <cfRule type="notContainsBlanks" dxfId="1271" priority="2749">
      <formula>LEN(TRIM(X656))&gt;0</formula>
    </cfRule>
  </conditionalFormatting>
  <conditionalFormatting sqref="K656">
    <cfRule type="containsText" dxfId="1270" priority="2746" operator="containsText" text="DISABLED">
      <formula>NOT(ISERROR(SEARCH("DISABLED",K656)))</formula>
    </cfRule>
    <cfRule type="containsText" dxfId="1269" priority="2747" operator="containsText" text="ENABLED">
      <formula>NOT(ISERROR(SEARCH("ENABLED",K656)))</formula>
    </cfRule>
  </conditionalFormatting>
  <conditionalFormatting sqref="J660">
    <cfRule type="containsText" dxfId="1268" priority="2744" operator="containsText" text="DISABLED">
      <formula>NOT(ISERROR(SEARCH("DISABLED",J660)))</formula>
    </cfRule>
    <cfRule type="containsText" dxfId="1267" priority="2745" operator="containsText" text="ENABLED">
      <formula>NOT(ISERROR(SEARCH("ENABLED",J660)))</formula>
    </cfRule>
  </conditionalFormatting>
  <conditionalFormatting sqref="X660">
    <cfRule type="notContainsBlanks" dxfId="1266" priority="2743">
      <formula>LEN(TRIM(X660))&gt;0</formula>
    </cfRule>
  </conditionalFormatting>
  <conditionalFormatting sqref="K660">
    <cfRule type="containsText" dxfId="1265" priority="2740" operator="containsText" text="DISABLED">
      <formula>NOT(ISERROR(SEARCH("DISABLED",K660)))</formula>
    </cfRule>
    <cfRule type="containsText" dxfId="1264" priority="2741" operator="containsText" text="ENABLED">
      <formula>NOT(ISERROR(SEARCH("ENABLED",K660)))</formula>
    </cfRule>
  </conditionalFormatting>
  <conditionalFormatting sqref="J663">
    <cfRule type="containsText" dxfId="1263" priority="2738" operator="containsText" text="DISABLED">
      <formula>NOT(ISERROR(SEARCH("DISABLED",J663)))</formula>
    </cfRule>
    <cfRule type="containsText" dxfId="1262" priority="2739" operator="containsText" text="ENABLED">
      <formula>NOT(ISERROR(SEARCH("ENABLED",J663)))</formula>
    </cfRule>
  </conditionalFormatting>
  <conditionalFormatting sqref="X663">
    <cfRule type="notContainsBlanks" dxfId="1261" priority="2737">
      <formula>LEN(TRIM(X663))&gt;0</formula>
    </cfRule>
  </conditionalFormatting>
  <conditionalFormatting sqref="K663">
    <cfRule type="containsText" dxfId="1260" priority="2734" operator="containsText" text="DISABLED">
      <formula>NOT(ISERROR(SEARCH("DISABLED",K663)))</formula>
    </cfRule>
    <cfRule type="containsText" dxfId="1259" priority="2735" operator="containsText" text="ENABLED">
      <formula>NOT(ISERROR(SEARCH("ENABLED",K663)))</formula>
    </cfRule>
  </conditionalFormatting>
  <conditionalFormatting sqref="J665">
    <cfRule type="containsText" dxfId="1258" priority="2732" operator="containsText" text="DISABLED">
      <formula>NOT(ISERROR(SEARCH("DISABLED",J665)))</formula>
    </cfRule>
    <cfRule type="containsText" dxfId="1257" priority="2733" operator="containsText" text="ENABLED">
      <formula>NOT(ISERROR(SEARCH("ENABLED",J665)))</formula>
    </cfRule>
  </conditionalFormatting>
  <conditionalFormatting sqref="X665">
    <cfRule type="notContainsBlanks" dxfId="1256" priority="2731">
      <formula>LEN(TRIM(X665))&gt;0</formula>
    </cfRule>
  </conditionalFormatting>
  <conditionalFormatting sqref="K665">
    <cfRule type="containsText" dxfId="1255" priority="2728" operator="containsText" text="DISABLED">
      <formula>NOT(ISERROR(SEARCH("DISABLED",K665)))</formula>
    </cfRule>
    <cfRule type="containsText" dxfId="1254" priority="2729" operator="containsText" text="ENABLED">
      <formula>NOT(ISERROR(SEARCH("ENABLED",K665)))</formula>
    </cfRule>
  </conditionalFormatting>
  <conditionalFormatting sqref="J670">
    <cfRule type="containsText" dxfId="1253" priority="2726" operator="containsText" text="DISABLED">
      <formula>NOT(ISERROR(SEARCH("DISABLED",J670)))</formula>
    </cfRule>
    <cfRule type="containsText" dxfId="1252" priority="2727" operator="containsText" text="ENABLED">
      <formula>NOT(ISERROR(SEARCH("ENABLED",J670)))</formula>
    </cfRule>
  </conditionalFormatting>
  <conditionalFormatting sqref="X670">
    <cfRule type="notContainsBlanks" dxfId="1251" priority="2725">
      <formula>LEN(TRIM(X670))&gt;0</formula>
    </cfRule>
  </conditionalFormatting>
  <conditionalFormatting sqref="K670">
    <cfRule type="containsText" dxfId="1250" priority="2722" operator="containsText" text="DISABLED">
      <formula>NOT(ISERROR(SEARCH("DISABLED",K670)))</formula>
    </cfRule>
    <cfRule type="containsText" dxfId="1249" priority="2723" operator="containsText" text="ENABLED">
      <formula>NOT(ISERROR(SEARCH("ENABLED",K670)))</formula>
    </cfRule>
  </conditionalFormatting>
  <conditionalFormatting sqref="J712">
    <cfRule type="containsText" dxfId="1248" priority="2690" operator="containsText" text="DISABLED">
      <formula>NOT(ISERROR(SEARCH("DISABLED",J712)))</formula>
    </cfRule>
    <cfRule type="containsText" dxfId="1247" priority="2691" operator="containsText" text="ENABLED">
      <formula>NOT(ISERROR(SEARCH("ENABLED",J712)))</formula>
    </cfRule>
  </conditionalFormatting>
  <conditionalFormatting sqref="X712">
    <cfRule type="notContainsBlanks" dxfId="1246" priority="2689">
      <formula>LEN(TRIM(X712))&gt;0</formula>
    </cfRule>
  </conditionalFormatting>
  <conditionalFormatting sqref="K712">
    <cfRule type="containsText" dxfId="1245" priority="2686" operator="containsText" text="DISABLED">
      <formula>NOT(ISERROR(SEARCH("DISABLED",K712)))</formula>
    </cfRule>
    <cfRule type="containsText" dxfId="1244" priority="2687" operator="containsText" text="ENABLED">
      <formula>NOT(ISERROR(SEARCH("ENABLED",K712)))</formula>
    </cfRule>
  </conditionalFormatting>
  <conditionalFormatting sqref="J736">
    <cfRule type="containsText" dxfId="1243" priority="2684" operator="containsText" text="DISABLED">
      <formula>NOT(ISERROR(SEARCH("DISABLED",J736)))</formula>
    </cfRule>
    <cfRule type="containsText" dxfId="1242" priority="2685" operator="containsText" text="ENABLED">
      <formula>NOT(ISERROR(SEARCH("ENABLED",J736)))</formula>
    </cfRule>
  </conditionalFormatting>
  <conditionalFormatting sqref="X736">
    <cfRule type="notContainsBlanks" dxfId="1241" priority="2683">
      <formula>LEN(TRIM(X736))&gt;0</formula>
    </cfRule>
  </conditionalFormatting>
  <conditionalFormatting sqref="K736">
    <cfRule type="containsText" dxfId="1240" priority="2680" operator="containsText" text="DISABLED">
      <formula>NOT(ISERROR(SEARCH("DISABLED",K736)))</formula>
    </cfRule>
    <cfRule type="containsText" dxfId="1239" priority="2681" operator="containsText" text="ENABLED">
      <formula>NOT(ISERROR(SEARCH("ENABLED",K736)))</formula>
    </cfRule>
  </conditionalFormatting>
  <conditionalFormatting sqref="J792">
    <cfRule type="containsText" dxfId="1238" priority="2607" operator="containsText" text="DISABLED">
      <formula>NOT(ISERROR(SEARCH("DISABLED",J792)))</formula>
    </cfRule>
    <cfRule type="containsText" dxfId="1237" priority="2608" operator="containsText" text="ENABLED">
      <formula>NOT(ISERROR(SEARCH("ENABLED",J792)))</formula>
    </cfRule>
  </conditionalFormatting>
  <conditionalFormatting sqref="J762">
    <cfRule type="containsText" dxfId="1236" priority="2670" operator="containsText" text="DISABLED">
      <formula>NOT(ISERROR(SEARCH("DISABLED",J762)))</formula>
    </cfRule>
    <cfRule type="containsText" dxfId="1235" priority="2671" operator="containsText" text="ENABLED">
      <formula>NOT(ISERROR(SEARCH("ENABLED",J762)))</formula>
    </cfRule>
  </conditionalFormatting>
  <conditionalFormatting sqref="X762">
    <cfRule type="notContainsBlanks" dxfId="1234" priority="2669">
      <formula>LEN(TRIM(X762))&gt;0</formula>
    </cfRule>
  </conditionalFormatting>
  <conditionalFormatting sqref="K762">
    <cfRule type="containsText" dxfId="1233" priority="2666" operator="containsText" text="DISABLED">
      <formula>NOT(ISERROR(SEARCH("DISABLED",K762)))</formula>
    </cfRule>
    <cfRule type="containsText" dxfId="1232" priority="2667" operator="containsText" text="ENABLED">
      <formula>NOT(ISERROR(SEARCH("ENABLED",K762)))</formula>
    </cfRule>
  </conditionalFormatting>
  <conditionalFormatting sqref="K792">
    <cfRule type="containsText" dxfId="1231" priority="2603" operator="containsText" text="DISABLED">
      <formula>NOT(ISERROR(SEARCH("DISABLED",K792)))</formula>
    </cfRule>
    <cfRule type="containsText" dxfId="1230" priority="2604" operator="containsText" text="ENABLED">
      <formula>NOT(ISERROR(SEARCH("ENABLED",K792)))</formula>
    </cfRule>
  </conditionalFormatting>
  <conditionalFormatting sqref="J780">
    <cfRule type="containsText" dxfId="1229" priority="2649" operator="containsText" text="DISABLED">
      <formula>NOT(ISERROR(SEARCH("DISABLED",J780)))</formula>
    </cfRule>
    <cfRule type="containsText" dxfId="1228" priority="2650" operator="containsText" text="ENABLED">
      <formula>NOT(ISERROR(SEARCH("ENABLED",J780)))</formula>
    </cfRule>
  </conditionalFormatting>
  <conditionalFormatting sqref="X780">
    <cfRule type="notContainsBlanks" dxfId="1227" priority="2648">
      <formula>LEN(TRIM(X780))&gt;0</formula>
    </cfRule>
  </conditionalFormatting>
  <conditionalFormatting sqref="K780">
    <cfRule type="containsText" dxfId="1226" priority="2645" operator="containsText" text="DISABLED">
      <formula>NOT(ISERROR(SEARCH("DISABLED",K780)))</formula>
    </cfRule>
    <cfRule type="containsText" dxfId="1225" priority="2646" operator="containsText" text="ENABLED">
      <formula>NOT(ISERROR(SEARCH("ENABLED",K780)))</formula>
    </cfRule>
  </conditionalFormatting>
  <conditionalFormatting sqref="X792">
    <cfRule type="notContainsBlanks" dxfId="1224" priority="2606">
      <formula>LEN(TRIM(X792))&gt;0</formula>
    </cfRule>
  </conditionalFormatting>
  <conditionalFormatting sqref="J872">
    <cfRule type="containsText" dxfId="1223" priority="2565" operator="containsText" text="DISABLED">
      <formula>NOT(ISERROR(SEARCH("DISABLED",J872)))</formula>
    </cfRule>
    <cfRule type="containsText" dxfId="1222" priority="2566" operator="containsText" text="ENABLED">
      <formula>NOT(ISERROR(SEARCH("ENABLED",J872)))</formula>
    </cfRule>
  </conditionalFormatting>
  <conditionalFormatting sqref="X872">
    <cfRule type="notContainsBlanks" dxfId="1221" priority="2564">
      <formula>LEN(TRIM(X872))&gt;0</formula>
    </cfRule>
  </conditionalFormatting>
  <conditionalFormatting sqref="K872">
    <cfRule type="containsText" dxfId="1220" priority="2561" operator="containsText" text="DISABLED">
      <formula>NOT(ISERROR(SEARCH("DISABLED",K872)))</formula>
    </cfRule>
    <cfRule type="containsText" dxfId="1219" priority="2562" operator="containsText" text="ENABLED">
      <formula>NOT(ISERROR(SEARCH("ENABLED",K872)))</formula>
    </cfRule>
  </conditionalFormatting>
  <conditionalFormatting sqref="J970">
    <cfRule type="containsText" dxfId="1218" priority="2558" operator="containsText" text="DISABLED">
      <formula>NOT(ISERROR(SEARCH("DISABLED",J970)))</formula>
    </cfRule>
    <cfRule type="containsText" dxfId="1217" priority="2559" operator="containsText" text="ENABLED">
      <formula>NOT(ISERROR(SEARCH("ENABLED",J970)))</formula>
    </cfRule>
  </conditionalFormatting>
  <conditionalFormatting sqref="X970">
    <cfRule type="notContainsBlanks" dxfId="1216" priority="2557">
      <formula>LEN(TRIM(X970))&gt;0</formula>
    </cfRule>
  </conditionalFormatting>
  <conditionalFormatting sqref="K970">
    <cfRule type="containsText" dxfId="1215" priority="2554" operator="containsText" text="DISABLED">
      <formula>NOT(ISERROR(SEARCH("DISABLED",K970)))</formula>
    </cfRule>
    <cfRule type="containsText" dxfId="1214" priority="2555" operator="containsText" text="ENABLED">
      <formula>NOT(ISERROR(SEARCH("ENABLED",K970)))</formula>
    </cfRule>
  </conditionalFormatting>
  <conditionalFormatting sqref="J989">
    <cfRule type="containsText" dxfId="1213" priority="2551" operator="containsText" text="DISABLED">
      <formula>NOT(ISERROR(SEARCH("DISABLED",J989)))</formula>
    </cfRule>
    <cfRule type="containsText" dxfId="1212" priority="2552" operator="containsText" text="ENABLED">
      <formula>NOT(ISERROR(SEARCH("ENABLED",J989)))</formula>
    </cfRule>
  </conditionalFormatting>
  <conditionalFormatting sqref="X989">
    <cfRule type="notContainsBlanks" dxfId="1211" priority="2550">
      <formula>LEN(TRIM(X989))&gt;0</formula>
    </cfRule>
  </conditionalFormatting>
  <conditionalFormatting sqref="K989">
    <cfRule type="containsText" dxfId="1210" priority="2547" operator="containsText" text="DISABLED">
      <formula>NOT(ISERROR(SEARCH("DISABLED",K989)))</formula>
    </cfRule>
    <cfRule type="containsText" dxfId="1209" priority="2548" operator="containsText" text="ENABLED">
      <formula>NOT(ISERROR(SEARCH("ENABLED",K989)))</formula>
    </cfRule>
  </conditionalFormatting>
  <conditionalFormatting sqref="J1054">
    <cfRule type="containsText" dxfId="1208" priority="2537" operator="containsText" text="DISABLED">
      <formula>NOT(ISERROR(SEARCH("DISABLED",J1054)))</formula>
    </cfRule>
    <cfRule type="containsText" dxfId="1207" priority="2538" operator="containsText" text="ENABLED">
      <formula>NOT(ISERROR(SEARCH("ENABLED",J1054)))</formula>
    </cfRule>
  </conditionalFormatting>
  <conditionalFormatting sqref="X1054">
    <cfRule type="notContainsBlanks" dxfId="1206" priority="2536">
      <formula>LEN(TRIM(X1054))&gt;0</formula>
    </cfRule>
  </conditionalFormatting>
  <conditionalFormatting sqref="K1054">
    <cfRule type="containsText" dxfId="1205" priority="2533" operator="containsText" text="DISABLED">
      <formula>NOT(ISERROR(SEARCH("DISABLED",K1054)))</formula>
    </cfRule>
    <cfRule type="containsText" dxfId="1204" priority="2534" operator="containsText" text="ENABLED">
      <formula>NOT(ISERROR(SEARCH("ENABLED",K1054)))</formula>
    </cfRule>
  </conditionalFormatting>
  <conditionalFormatting sqref="J1068">
    <cfRule type="containsText" dxfId="1203" priority="2530" operator="containsText" text="DISABLED">
      <formula>NOT(ISERROR(SEARCH("DISABLED",J1068)))</formula>
    </cfRule>
    <cfRule type="containsText" dxfId="1202" priority="2531" operator="containsText" text="ENABLED">
      <formula>NOT(ISERROR(SEARCH("ENABLED",J1068)))</formula>
    </cfRule>
  </conditionalFormatting>
  <conditionalFormatting sqref="X1068">
    <cfRule type="notContainsBlanks" dxfId="1201" priority="2529">
      <formula>LEN(TRIM(X1068))&gt;0</formula>
    </cfRule>
  </conditionalFormatting>
  <conditionalFormatting sqref="K1068">
    <cfRule type="containsText" dxfId="1200" priority="2526" operator="containsText" text="DISABLED">
      <formula>NOT(ISERROR(SEARCH("DISABLED",K1068)))</formula>
    </cfRule>
    <cfRule type="containsText" dxfId="1199" priority="2527" operator="containsText" text="ENABLED">
      <formula>NOT(ISERROR(SEARCH("ENABLED",K1068)))</formula>
    </cfRule>
  </conditionalFormatting>
  <conditionalFormatting sqref="J1071">
    <cfRule type="containsText" dxfId="1198" priority="2523" operator="containsText" text="DISABLED">
      <formula>NOT(ISERROR(SEARCH("DISABLED",J1071)))</formula>
    </cfRule>
    <cfRule type="containsText" dxfId="1197" priority="2524" operator="containsText" text="ENABLED">
      <formula>NOT(ISERROR(SEARCH("ENABLED",J1071)))</formula>
    </cfRule>
  </conditionalFormatting>
  <conditionalFormatting sqref="X1071">
    <cfRule type="notContainsBlanks" dxfId="1196" priority="2522">
      <formula>LEN(TRIM(X1071))&gt;0</formula>
    </cfRule>
  </conditionalFormatting>
  <conditionalFormatting sqref="K1071">
    <cfRule type="containsText" dxfId="1195" priority="2519" operator="containsText" text="DISABLED">
      <formula>NOT(ISERROR(SEARCH("DISABLED",K1071)))</formula>
    </cfRule>
    <cfRule type="containsText" dxfId="1194" priority="2520" operator="containsText" text="ENABLED">
      <formula>NOT(ISERROR(SEARCH("ENABLED",K1071)))</formula>
    </cfRule>
  </conditionalFormatting>
  <conditionalFormatting sqref="J1094">
    <cfRule type="containsText" dxfId="1193" priority="2509" operator="containsText" text="DISABLED">
      <formula>NOT(ISERROR(SEARCH("DISABLED",J1094)))</formula>
    </cfRule>
    <cfRule type="containsText" dxfId="1192" priority="2510" operator="containsText" text="ENABLED">
      <formula>NOT(ISERROR(SEARCH("ENABLED",J1094)))</formula>
    </cfRule>
  </conditionalFormatting>
  <conditionalFormatting sqref="X1094">
    <cfRule type="notContainsBlanks" dxfId="1191" priority="2508">
      <formula>LEN(TRIM(X1094))&gt;0</formula>
    </cfRule>
  </conditionalFormatting>
  <conditionalFormatting sqref="K1094">
    <cfRule type="containsText" dxfId="1190" priority="2505" operator="containsText" text="DISABLED">
      <formula>NOT(ISERROR(SEARCH("DISABLED",K1094)))</formula>
    </cfRule>
    <cfRule type="containsText" dxfId="1189" priority="2506" operator="containsText" text="ENABLED">
      <formula>NOT(ISERROR(SEARCH("ENABLED",K1094)))</formula>
    </cfRule>
  </conditionalFormatting>
  <conditionalFormatting sqref="J1097">
    <cfRule type="containsText" dxfId="1188" priority="2495" operator="containsText" text="DISABLED">
      <formula>NOT(ISERROR(SEARCH("DISABLED",J1097)))</formula>
    </cfRule>
    <cfRule type="containsText" dxfId="1187" priority="2496" operator="containsText" text="ENABLED">
      <formula>NOT(ISERROR(SEARCH("ENABLED",J1097)))</formula>
    </cfRule>
  </conditionalFormatting>
  <conditionalFormatting sqref="X1097">
    <cfRule type="notContainsBlanks" dxfId="1186" priority="2494">
      <formula>LEN(TRIM(X1097))&gt;0</formula>
    </cfRule>
  </conditionalFormatting>
  <conditionalFormatting sqref="K1097">
    <cfRule type="containsText" dxfId="1185" priority="2491" operator="containsText" text="DISABLED">
      <formula>NOT(ISERROR(SEARCH("DISABLED",K1097)))</formula>
    </cfRule>
    <cfRule type="containsText" dxfId="1184" priority="2492" operator="containsText" text="ENABLED">
      <formula>NOT(ISERROR(SEARCH("ENABLED",K1097)))</formula>
    </cfRule>
  </conditionalFormatting>
  <conditionalFormatting sqref="J1202:J1231">
    <cfRule type="containsText" dxfId="1183" priority="2425" operator="containsText" text="DISABLED">
      <formula>NOT(ISERROR(SEARCH("DISABLED",J1202)))</formula>
    </cfRule>
    <cfRule type="containsText" dxfId="1182" priority="2426" operator="containsText" text="ENABLED">
      <formula>NOT(ISERROR(SEARCH("ENABLED",J1202)))</formula>
    </cfRule>
  </conditionalFormatting>
  <conditionalFormatting sqref="X1202">
    <cfRule type="notContainsBlanks" dxfId="1181" priority="2424">
      <formula>LEN(TRIM(X1202))&gt;0</formula>
    </cfRule>
  </conditionalFormatting>
  <conditionalFormatting sqref="K1202:K1231">
    <cfRule type="containsText" dxfId="1180" priority="2421" operator="containsText" text="DISABLED">
      <formula>NOT(ISERROR(SEARCH("DISABLED",K1202)))</formula>
    </cfRule>
    <cfRule type="containsText" dxfId="1179" priority="2422" operator="containsText" text="ENABLED">
      <formula>NOT(ISERROR(SEARCH("ENABLED",K1202)))</formula>
    </cfRule>
  </conditionalFormatting>
  <conditionalFormatting sqref="X1228">
    <cfRule type="notContainsBlanks" dxfId="1178" priority="2417">
      <formula>LEN(TRIM(X1228))&gt;0</formula>
    </cfRule>
  </conditionalFormatting>
  <conditionalFormatting sqref="X1229">
    <cfRule type="notContainsBlanks" dxfId="1177" priority="2410">
      <formula>LEN(TRIM(X1229))&gt;0</formula>
    </cfRule>
  </conditionalFormatting>
  <conditionalFormatting sqref="X1230">
    <cfRule type="notContainsBlanks" dxfId="1176" priority="2403">
      <formula>LEN(TRIM(X1230))&gt;0</formula>
    </cfRule>
  </conditionalFormatting>
  <conditionalFormatting sqref="X1231">
    <cfRule type="notContainsBlanks" dxfId="1175" priority="2396">
      <formula>LEN(TRIM(X1231))&gt;0</formula>
    </cfRule>
  </conditionalFormatting>
  <conditionalFormatting sqref="J1237">
    <cfRule type="containsText" dxfId="1174" priority="2376" operator="containsText" text="DISABLED">
      <formula>NOT(ISERROR(SEARCH("DISABLED",J1237)))</formula>
    </cfRule>
    <cfRule type="containsText" dxfId="1173" priority="2377" operator="containsText" text="ENABLED">
      <formula>NOT(ISERROR(SEARCH("ENABLED",J1237)))</formula>
    </cfRule>
  </conditionalFormatting>
  <conditionalFormatting sqref="X1237">
    <cfRule type="notContainsBlanks" dxfId="1172" priority="2375">
      <formula>LEN(TRIM(X1237))&gt;0</formula>
    </cfRule>
  </conditionalFormatting>
  <conditionalFormatting sqref="K1237">
    <cfRule type="containsText" dxfId="1171" priority="2372" operator="containsText" text="DISABLED">
      <formula>NOT(ISERROR(SEARCH("DISABLED",K1237)))</formula>
    </cfRule>
    <cfRule type="containsText" dxfId="1170" priority="2373" operator="containsText" text="ENABLED">
      <formula>NOT(ISERROR(SEARCH("ENABLED",K1237)))</formula>
    </cfRule>
  </conditionalFormatting>
  <conditionalFormatting sqref="K1330">
    <cfRule type="containsText" dxfId="1169" priority="2232" operator="containsText" text="DISABLED">
      <formula>NOT(ISERROR(SEARCH("DISABLED",K1330)))</formula>
    </cfRule>
    <cfRule type="containsText" dxfId="1168" priority="2233" operator="containsText" text="ENABLED">
      <formula>NOT(ISERROR(SEARCH("ENABLED",K1330)))</formula>
    </cfRule>
  </conditionalFormatting>
  <conditionalFormatting sqref="X1330">
    <cfRule type="notContainsBlanks" dxfId="1167" priority="2235">
      <formula>LEN(TRIM(X1330))&gt;0</formula>
    </cfRule>
  </conditionalFormatting>
  <conditionalFormatting sqref="J1349">
    <cfRule type="containsText" dxfId="1166" priority="2201" operator="containsText" text="DISABLED">
      <formula>NOT(ISERROR(SEARCH("DISABLED",J1349)))</formula>
    </cfRule>
    <cfRule type="containsText" dxfId="1165" priority="2202" operator="containsText" text="ENABLED">
      <formula>NOT(ISERROR(SEARCH("ENABLED",J1349)))</formula>
    </cfRule>
  </conditionalFormatting>
  <conditionalFormatting sqref="X1349">
    <cfRule type="notContainsBlanks" dxfId="1164" priority="2200">
      <formula>LEN(TRIM(X1349))&gt;0</formula>
    </cfRule>
  </conditionalFormatting>
  <conditionalFormatting sqref="K1349">
    <cfRule type="containsText" dxfId="1163" priority="2197" operator="containsText" text="DISABLED">
      <formula>NOT(ISERROR(SEARCH("DISABLED",K1349)))</formula>
    </cfRule>
    <cfRule type="containsText" dxfId="1162" priority="2198" operator="containsText" text="ENABLED">
      <formula>NOT(ISERROR(SEARCH("ENABLED",K1349)))</formula>
    </cfRule>
  </conditionalFormatting>
  <conditionalFormatting sqref="K1443">
    <cfRule type="containsText" dxfId="1161" priority="2117" operator="containsText" text="DISABLED">
      <formula>NOT(ISERROR(SEARCH("DISABLED",K1443)))</formula>
    </cfRule>
    <cfRule type="containsText" dxfId="1160" priority="2118" operator="containsText" text="ENABLED">
      <formula>NOT(ISERROR(SEARCH("ENABLED",K1443)))</formula>
    </cfRule>
  </conditionalFormatting>
  <conditionalFormatting sqref="J1429">
    <cfRule type="containsText" dxfId="1159" priority="2184" operator="containsText" text="DISABLED">
      <formula>NOT(ISERROR(SEARCH("DISABLED",J1429)))</formula>
    </cfRule>
    <cfRule type="containsText" dxfId="1158" priority="2185" operator="containsText" text="ENABLED">
      <formula>NOT(ISERROR(SEARCH("ENABLED",J1429)))</formula>
    </cfRule>
  </conditionalFormatting>
  <conditionalFormatting sqref="X1429">
    <cfRule type="notContainsBlanks" dxfId="1157" priority="2183">
      <formula>LEN(TRIM(X1429))&gt;0</formula>
    </cfRule>
  </conditionalFormatting>
  <conditionalFormatting sqref="K1429">
    <cfRule type="containsText" dxfId="1156" priority="2180" operator="containsText" text="DISABLED">
      <formula>NOT(ISERROR(SEARCH("DISABLED",K1429)))</formula>
    </cfRule>
    <cfRule type="containsText" dxfId="1155" priority="2181" operator="containsText" text="ENABLED">
      <formula>NOT(ISERROR(SEARCH("ENABLED",K1429)))</formula>
    </cfRule>
  </conditionalFormatting>
  <conditionalFormatting sqref="J1430">
    <cfRule type="containsText" dxfId="1154" priority="2177" operator="containsText" text="DISABLED">
      <formula>NOT(ISERROR(SEARCH("DISABLED",J1430)))</formula>
    </cfRule>
    <cfRule type="containsText" dxfId="1153" priority="2178" operator="containsText" text="ENABLED">
      <formula>NOT(ISERROR(SEARCH("ENABLED",J1430)))</formula>
    </cfRule>
  </conditionalFormatting>
  <conditionalFormatting sqref="X1430">
    <cfRule type="notContainsBlanks" dxfId="1152" priority="2176">
      <formula>LEN(TRIM(X1430))&gt;0</formula>
    </cfRule>
  </conditionalFormatting>
  <conditionalFormatting sqref="K1430">
    <cfRule type="containsText" dxfId="1151" priority="2173" operator="containsText" text="DISABLED">
      <formula>NOT(ISERROR(SEARCH("DISABLED",K1430)))</formula>
    </cfRule>
    <cfRule type="containsText" dxfId="1150" priority="2174" operator="containsText" text="ENABLED">
      <formula>NOT(ISERROR(SEARCH("ENABLED",K1430)))</formula>
    </cfRule>
  </conditionalFormatting>
  <conditionalFormatting sqref="X1443">
    <cfRule type="notContainsBlanks" dxfId="1149" priority="2120">
      <formula>LEN(TRIM(X1443))&gt;0</formula>
    </cfRule>
  </conditionalFormatting>
  <conditionalFormatting sqref="J550">
    <cfRule type="containsText" dxfId="1148" priority="1969" operator="containsText" text="DISABLED">
      <formula>NOT(ISERROR(SEARCH("DISABLED",J550)))</formula>
    </cfRule>
    <cfRule type="containsText" dxfId="1147" priority="1970" operator="containsText" text="ENABLED">
      <formula>NOT(ISERROR(SEARCH("ENABLED",J550)))</formula>
    </cfRule>
  </conditionalFormatting>
  <conditionalFormatting sqref="X550">
    <cfRule type="notContainsBlanks" dxfId="1146" priority="1968">
      <formula>LEN(TRIM(X550))&gt;0</formula>
    </cfRule>
  </conditionalFormatting>
  <conditionalFormatting sqref="J5">
    <cfRule type="containsText" dxfId="1145" priority="2089" operator="containsText" text="DISABLED">
      <formula>NOT(ISERROR(SEARCH("DISABLED",J5)))</formula>
    </cfRule>
    <cfRule type="containsText" dxfId="1144" priority="2090" operator="containsText" text="ENABLED">
      <formula>NOT(ISERROR(SEARCH("ENABLED",J5)))</formula>
    </cfRule>
  </conditionalFormatting>
  <conditionalFormatting sqref="X5">
    <cfRule type="notContainsBlanks" dxfId="1143" priority="2088">
      <formula>LEN(TRIM(X5))&gt;0</formula>
    </cfRule>
  </conditionalFormatting>
  <conditionalFormatting sqref="K5">
    <cfRule type="containsText" dxfId="1142" priority="2085" operator="containsText" text="DISABLED">
      <formula>NOT(ISERROR(SEARCH("DISABLED",K5)))</formula>
    </cfRule>
    <cfRule type="containsText" dxfId="1141" priority="2086" operator="containsText" text="ENABLED">
      <formula>NOT(ISERROR(SEARCH("ENABLED",K5)))</formula>
    </cfRule>
  </conditionalFormatting>
  <conditionalFormatting sqref="J133">
    <cfRule type="containsText" dxfId="1140" priority="2077" operator="containsText" text="DISABLED">
      <formula>NOT(ISERROR(SEARCH("DISABLED",J133)))</formula>
    </cfRule>
    <cfRule type="containsText" dxfId="1139" priority="2078" operator="containsText" text="ENABLED">
      <formula>NOT(ISERROR(SEARCH("ENABLED",J133)))</formula>
    </cfRule>
  </conditionalFormatting>
  <conditionalFormatting sqref="X133">
    <cfRule type="notContainsBlanks" dxfId="1138" priority="2076">
      <formula>LEN(TRIM(X133))&gt;0</formula>
    </cfRule>
  </conditionalFormatting>
  <conditionalFormatting sqref="K133">
    <cfRule type="containsText" dxfId="1137" priority="2073" operator="containsText" text="DISABLED">
      <formula>NOT(ISERROR(SEARCH("DISABLED",K133)))</formula>
    </cfRule>
    <cfRule type="containsText" dxfId="1136" priority="2074" operator="containsText" text="ENABLED">
      <formula>NOT(ISERROR(SEARCH("ENABLED",K133)))</formula>
    </cfRule>
  </conditionalFormatting>
  <conditionalFormatting sqref="J134">
    <cfRule type="containsText" dxfId="1135" priority="2071" operator="containsText" text="DISABLED">
      <formula>NOT(ISERROR(SEARCH("DISABLED",J134)))</formula>
    </cfRule>
    <cfRule type="containsText" dxfId="1134" priority="2072" operator="containsText" text="ENABLED">
      <formula>NOT(ISERROR(SEARCH("ENABLED",J134)))</formula>
    </cfRule>
  </conditionalFormatting>
  <conditionalFormatting sqref="X134">
    <cfRule type="notContainsBlanks" dxfId="1133" priority="2070">
      <formula>LEN(TRIM(X134))&gt;0</formula>
    </cfRule>
  </conditionalFormatting>
  <conditionalFormatting sqref="K134">
    <cfRule type="containsText" dxfId="1132" priority="2067" operator="containsText" text="DISABLED">
      <formula>NOT(ISERROR(SEARCH("DISABLED",K134)))</formula>
    </cfRule>
    <cfRule type="containsText" dxfId="1131" priority="2068" operator="containsText" text="ENABLED">
      <formula>NOT(ISERROR(SEARCH("ENABLED",K134)))</formula>
    </cfRule>
  </conditionalFormatting>
  <conditionalFormatting sqref="J135">
    <cfRule type="containsText" dxfId="1130" priority="2065" operator="containsText" text="DISABLED">
      <formula>NOT(ISERROR(SEARCH("DISABLED",J135)))</formula>
    </cfRule>
    <cfRule type="containsText" dxfId="1129" priority="2066" operator="containsText" text="ENABLED">
      <formula>NOT(ISERROR(SEARCH("ENABLED",J135)))</formula>
    </cfRule>
  </conditionalFormatting>
  <conditionalFormatting sqref="X135">
    <cfRule type="notContainsBlanks" dxfId="1128" priority="2064">
      <formula>LEN(TRIM(X135))&gt;0</formula>
    </cfRule>
  </conditionalFormatting>
  <conditionalFormatting sqref="K135">
    <cfRule type="containsText" dxfId="1127" priority="2061" operator="containsText" text="DISABLED">
      <formula>NOT(ISERROR(SEARCH("DISABLED",K135)))</formula>
    </cfRule>
    <cfRule type="containsText" dxfId="1126" priority="2062" operator="containsText" text="ENABLED">
      <formula>NOT(ISERROR(SEARCH("ENABLED",K135)))</formula>
    </cfRule>
  </conditionalFormatting>
  <conditionalFormatting sqref="J136">
    <cfRule type="containsText" dxfId="1125" priority="2059" operator="containsText" text="DISABLED">
      <formula>NOT(ISERROR(SEARCH("DISABLED",J136)))</formula>
    </cfRule>
    <cfRule type="containsText" dxfId="1124" priority="2060" operator="containsText" text="ENABLED">
      <formula>NOT(ISERROR(SEARCH("ENABLED",J136)))</formula>
    </cfRule>
  </conditionalFormatting>
  <conditionalFormatting sqref="X136">
    <cfRule type="notContainsBlanks" dxfId="1123" priority="2058">
      <formula>LEN(TRIM(X136))&gt;0</formula>
    </cfRule>
  </conditionalFormatting>
  <conditionalFormatting sqref="K136">
    <cfRule type="containsText" dxfId="1122" priority="2055" operator="containsText" text="DISABLED">
      <formula>NOT(ISERROR(SEARCH("DISABLED",K136)))</formula>
    </cfRule>
    <cfRule type="containsText" dxfId="1121" priority="2056" operator="containsText" text="ENABLED">
      <formula>NOT(ISERROR(SEARCH("ENABLED",K136)))</formula>
    </cfRule>
  </conditionalFormatting>
  <conditionalFormatting sqref="J229">
    <cfRule type="containsText" dxfId="1120" priority="2053" operator="containsText" text="DISABLED">
      <formula>NOT(ISERROR(SEARCH("DISABLED",J229)))</formula>
    </cfRule>
    <cfRule type="containsText" dxfId="1119" priority="2054" operator="containsText" text="ENABLED">
      <formula>NOT(ISERROR(SEARCH("ENABLED",J229)))</formula>
    </cfRule>
  </conditionalFormatting>
  <conditionalFormatting sqref="X229">
    <cfRule type="notContainsBlanks" dxfId="1118" priority="2052">
      <formula>LEN(TRIM(X229))&gt;0</formula>
    </cfRule>
  </conditionalFormatting>
  <conditionalFormatting sqref="K229">
    <cfRule type="containsText" dxfId="1117" priority="2049" operator="containsText" text="DISABLED">
      <formula>NOT(ISERROR(SEARCH("DISABLED",K229)))</formula>
    </cfRule>
    <cfRule type="containsText" dxfId="1116" priority="2050" operator="containsText" text="ENABLED">
      <formula>NOT(ISERROR(SEARCH("ENABLED",K229)))</formula>
    </cfRule>
  </conditionalFormatting>
  <conditionalFormatting sqref="J230">
    <cfRule type="containsText" dxfId="1115" priority="2047" operator="containsText" text="DISABLED">
      <formula>NOT(ISERROR(SEARCH("DISABLED",J230)))</formula>
    </cfRule>
    <cfRule type="containsText" dxfId="1114" priority="2048" operator="containsText" text="ENABLED">
      <formula>NOT(ISERROR(SEARCH("ENABLED",J230)))</formula>
    </cfRule>
  </conditionalFormatting>
  <conditionalFormatting sqref="X230">
    <cfRule type="notContainsBlanks" dxfId="1113" priority="2046">
      <formula>LEN(TRIM(X230))&gt;0</formula>
    </cfRule>
  </conditionalFormatting>
  <conditionalFormatting sqref="K230">
    <cfRule type="containsText" dxfId="1112" priority="2043" operator="containsText" text="DISABLED">
      <formula>NOT(ISERROR(SEARCH("DISABLED",K230)))</formula>
    </cfRule>
    <cfRule type="containsText" dxfId="1111" priority="2044" operator="containsText" text="ENABLED">
      <formula>NOT(ISERROR(SEARCH("ENABLED",K230)))</formula>
    </cfRule>
  </conditionalFormatting>
  <conditionalFormatting sqref="J231">
    <cfRule type="containsText" dxfId="1110" priority="2041" operator="containsText" text="DISABLED">
      <formula>NOT(ISERROR(SEARCH("DISABLED",J231)))</formula>
    </cfRule>
    <cfRule type="containsText" dxfId="1109" priority="2042" operator="containsText" text="ENABLED">
      <formula>NOT(ISERROR(SEARCH("ENABLED",J231)))</formula>
    </cfRule>
  </conditionalFormatting>
  <conditionalFormatting sqref="X231">
    <cfRule type="notContainsBlanks" dxfId="1108" priority="2040">
      <formula>LEN(TRIM(X231))&gt;0</formula>
    </cfRule>
  </conditionalFormatting>
  <conditionalFormatting sqref="K231">
    <cfRule type="containsText" dxfId="1107" priority="2037" operator="containsText" text="DISABLED">
      <formula>NOT(ISERROR(SEARCH("DISABLED",K231)))</formula>
    </cfRule>
    <cfRule type="containsText" dxfId="1106" priority="2038" operator="containsText" text="ENABLED">
      <formula>NOT(ISERROR(SEARCH("ENABLED",K231)))</formula>
    </cfRule>
  </conditionalFormatting>
  <conditionalFormatting sqref="J408">
    <cfRule type="containsText" dxfId="1105" priority="2035" operator="containsText" text="DISABLED">
      <formula>NOT(ISERROR(SEARCH("DISABLED",J408)))</formula>
    </cfRule>
    <cfRule type="containsText" dxfId="1104" priority="2036" operator="containsText" text="ENABLED">
      <formula>NOT(ISERROR(SEARCH("ENABLED",J408)))</formula>
    </cfRule>
  </conditionalFormatting>
  <conditionalFormatting sqref="X408">
    <cfRule type="notContainsBlanks" dxfId="1103" priority="2034">
      <formula>LEN(TRIM(X408))&gt;0</formula>
    </cfRule>
  </conditionalFormatting>
  <conditionalFormatting sqref="K408">
    <cfRule type="containsText" dxfId="1102" priority="2031" operator="containsText" text="DISABLED">
      <formula>NOT(ISERROR(SEARCH("DISABLED",K408)))</formula>
    </cfRule>
    <cfRule type="containsText" dxfId="1101" priority="2032" operator="containsText" text="ENABLED">
      <formula>NOT(ISERROR(SEARCH("ENABLED",K408)))</formula>
    </cfRule>
  </conditionalFormatting>
  <conditionalFormatting sqref="J409">
    <cfRule type="containsText" dxfId="1100" priority="2029" operator="containsText" text="DISABLED">
      <formula>NOT(ISERROR(SEARCH("DISABLED",J409)))</formula>
    </cfRule>
    <cfRule type="containsText" dxfId="1099" priority="2030" operator="containsText" text="ENABLED">
      <formula>NOT(ISERROR(SEARCH("ENABLED",J409)))</formula>
    </cfRule>
  </conditionalFormatting>
  <conditionalFormatting sqref="X409">
    <cfRule type="notContainsBlanks" dxfId="1098" priority="2028">
      <formula>LEN(TRIM(X409))&gt;0</formula>
    </cfRule>
  </conditionalFormatting>
  <conditionalFormatting sqref="K409">
    <cfRule type="containsText" dxfId="1097" priority="2025" operator="containsText" text="DISABLED">
      <formula>NOT(ISERROR(SEARCH("DISABLED",K409)))</formula>
    </cfRule>
    <cfRule type="containsText" dxfId="1096" priority="2026" operator="containsText" text="ENABLED">
      <formula>NOT(ISERROR(SEARCH("ENABLED",K409)))</formula>
    </cfRule>
  </conditionalFormatting>
  <conditionalFormatting sqref="J410">
    <cfRule type="containsText" dxfId="1095" priority="2023" operator="containsText" text="DISABLED">
      <formula>NOT(ISERROR(SEARCH("DISABLED",J410)))</formula>
    </cfRule>
    <cfRule type="containsText" dxfId="1094" priority="2024" operator="containsText" text="ENABLED">
      <formula>NOT(ISERROR(SEARCH("ENABLED",J410)))</formula>
    </cfRule>
  </conditionalFormatting>
  <conditionalFormatting sqref="X410">
    <cfRule type="notContainsBlanks" dxfId="1093" priority="2022">
      <formula>LEN(TRIM(X410))&gt;0</formula>
    </cfRule>
  </conditionalFormatting>
  <conditionalFormatting sqref="K410">
    <cfRule type="containsText" dxfId="1092" priority="2019" operator="containsText" text="DISABLED">
      <formula>NOT(ISERROR(SEARCH("DISABLED",K410)))</formula>
    </cfRule>
    <cfRule type="containsText" dxfId="1091" priority="2020" operator="containsText" text="ENABLED">
      <formula>NOT(ISERROR(SEARCH("ENABLED",K410)))</formula>
    </cfRule>
  </conditionalFormatting>
  <conditionalFormatting sqref="J448">
    <cfRule type="containsText" dxfId="1090" priority="2017" operator="containsText" text="DISABLED">
      <formula>NOT(ISERROR(SEARCH("DISABLED",J448)))</formula>
    </cfRule>
    <cfRule type="containsText" dxfId="1089" priority="2018" operator="containsText" text="ENABLED">
      <formula>NOT(ISERROR(SEARCH("ENABLED",J448)))</formula>
    </cfRule>
  </conditionalFormatting>
  <conditionalFormatting sqref="X448">
    <cfRule type="notContainsBlanks" dxfId="1088" priority="2016">
      <formula>LEN(TRIM(X448))&gt;0</formula>
    </cfRule>
  </conditionalFormatting>
  <conditionalFormatting sqref="K448">
    <cfRule type="containsText" dxfId="1087" priority="2013" operator="containsText" text="DISABLED">
      <formula>NOT(ISERROR(SEARCH("DISABLED",K448)))</formula>
    </cfRule>
    <cfRule type="containsText" dxfId="1086" priority="2014" operator="containsText" text="ENABLED">
      <formula>NOT(ISERROR(SEARCH("ENABLED",K448)))</formula>
    </cfRule>
  </conditionalFormatting>
  <conditionalFormatting sqref="J449">
    <cfRule type="containsText" dxfId="1085" priority="2011" operator="containsText" text="DISABLED">
      <formula>NOT(ISERROR(SEARCH("DISABLED",J449)))</formula>
    </cfRule>
    <cfRule type="containsText" dxfId="1084" priority="2012" operator="containsText" text="ENABLED">
      <formula>NOT(ISERROR(SEARCH("ENABLED",J449)))</formula>
    </cfRule>
  </conditionalFormatting>
  <conditionalFormatting sqref="X449">
    <cfRule type="notContainsBlanks" dxfId="1083" priority="2010">
      <formula>LEN(TRIM(X449))&gt;0</formula>
    </cfRule>
  </conditionalFormatting>
  <conditionalFormatting sqref="K449">
    <cfRule type="containsText" dxfId="1082" priority="2007" operator="containsText" text="DISABLED">
      <formula>NOT(ISERROR(SEARCH("DISABLED",K449)))</formula>
    </cfRule>
    <cfRule type="containsText" dxfId="1081" priority="2008" operator="containsText" text="ENABLED">
      <formula>NOT(ISERROR(SEARCH("ENABLED",K449)))</formula>
    </cfRule>
  </conditionalFormatting>
  <conditionalFormatting sqref="J450">
    <cfRule type="containsText" dxfId="1080" priority="2005" operator="containsText" text="DISABLED">
      <formula>NOT(ISERROR(SEARCH("DISABLED",J450)))</formula>
    </cfRule>
    <cfRule type="containsText" dxfId="1079" priority="2006" operator="containsText" text="ENABLED">
      <formula>NOT(ISERROR(SEARCH("ENABLED",J450)))</formula>
    </cfRule>
  </conditionalFormatting>
  <conditionalFormatting sqref="X450">
    <cfRule type="notContainsBlanks" dxfId="1078" priority="2004">
      <formula>LEN(TRIM(X450))&gt;0</formula>
    </cfRule>
  </conditionalFormatting>
  <conditionalFormatting sqref="K450">
    <cfRule type="containsText" dxfId="1077" priority="2001" operator="containsText" text="DISABLED">
      <formula>NOT(ISERROR(SEARCH("DISABLED",K450)))</formula>
    </cfRule>
    <cfRule type="containsText" dxfId="1076" priority="2002" operator="containsText" text="ENABLED">
      <formula>NOT(ISERROR(SEARCH("ENABLED",K450)))</formula>
    </cfRule>
  </conditionalFormatting>
  <conditionalFormatting sqref="J481">
    <cfRule type="containsText" dxfId="1075" priority="1999" operator="containsText" text="DISABLED">
      <formula>NOT(ISERROR(SEARCH("DISABLED",J481)))</formula>
    </cfRule>
    <cfRule type="containsText" dxfId="1074" priority="2000" operator="containsText" text="ENABLED">
      <formula>NOT(ISERROR(SEARCH("ENABLED",J481)))</formula>
    </cfRule>
  </conditionalFormatting>
  <conditionalFormatting sqref="X481">
    <cfRule type="notContainsBlanks" dxfId="1073" priority="1998">
      <formula>LEN(TRIM(X481))&gt;0</formula>
    </cfRule>
  </conditionalFormatting>
  <conditionalFormatting sqref="K481">
    <cfRule type="containsText" dxfId="1072" priority="1995" operator="containsText" text="DISABLED">
      <formula>NOT(ISERROR(SEARCH("DISABLED",K481)))</formula>
    </cfRule>
    <cfRule type="containsText" dxfId="1071" priority="1996" operator="containsText" text="ENABLED">
      <formula>NOT(ISERROR(SEARCH("ENABLED",K481)))</formula>
    </cfRule>
  </conditionalFormatting>
  <conditionalFormatting sqref="J482">
    <cfRule type="containsText" dxfId="1070" priority="1993" operator="containsText" text="DISABLED">
      <formula>NOT(ISERROR(SEARCH("DISABLED",J482)))</formula>
    </cfRule>
    <cfRule type="containsText" dxfId="1069" priority="1994" operator="containsText" text="ENABLED">
      <formula>NOT(ISERROR(SEARCH("ENABLED",J482)))</formula>
    </cfRule>
  </conditionalFormatting>
  <conditionalFormatting sqref="X482">
    <cfRule type="notContainsBlanks" dxfId="1068" priority="1992">
      <formula>LEN(TRIM(X482))&gt;0</formula>
    </cfRule>
  </conditionalFormatting>
  <conditionalFormatting sqref="K482">
    <cfRule type="containsText" dxfId="1067" priority="1989" operator="containsText" text="DISABLED">
      <formula>NOT(ISERROR(SEARCH("DISABLED",K482)))</formula>
    </cfRule>
    <cfRule type="containsText" dxfId="1066" priority="1990" operator="containsText" text="ENABLED">
      <formula>NOT(ISERROR(SEARCH("ENABLED",K482)))</formula>
    </cfRule>
  </conditionalFormatting>
  <conditionalFormatting sqref="J483">
    <cfRule type="containsText" dxfId="1065" priority="1987" operator="containsText" text="DISABLED">
      <formula>NOT(ISERROR(SEARCH("DISABLED",J483)))</formula>
    </cfRule>
    <cfRule type="containsText" dxfId="1064" priority="1988" operator="containsText" text="ENABLED">
      <formula>NOT(ISERROR(SEARCH("ENABLED",J483)))</formula>
    </cfRule>
  </conditionalFormatting>
  <conditionalFormatting sqref="X483">
    <cfRule type="notContainsBlanks" dxfId="1063" priority="1986">
      <formula>LEN(TRIM(X483))&gt;0</formula>
    </cfRule>
  </conditionalFormatting>
  <conditionalFormatting sqref="K483">
    <cfRule type="containsText" dxfId="1062" priority="1983" operator="containsText" text="DISABLED">
      <formula>NOT(ISERROR(SEARCH("DISABLED",K483)))</formula>
    </cfRule>
    <cfRule type="containsText" dxfId="1061" priority="1984" operator="containsText" text="ENABLED">
      <formula>NOT(ISERROR(SEARCH("ENABLED",K483)))</formula>
    </cfRule>
  </conditionalFormatting>
  <conditionalFormatting sqref="J548">
    <cfRule type="containsText" dxfId="1060" priority="1981" operator="containsText" text="DISABLED">
      <formula>NOT(ISERROR(SEARCH("DISABLED",J548)))</formula>
    </cfRule>
    <cfRule type="containsText" dxfId="1059" priority="1982" operator="containsText" text="ENABLED">
      <formula>NOT(ISERROR(SEARCH("ENABLED",J548)))</formula>
    </cfRule>
  </conditionalFormatting>
  <conditionalFormatting sqref="X548">
    <cfRule type="notContainsBlanks" dxfId="1058" priority="1980">
      <formula>LEN(TRIM(X548))&gt;0</formula>
    </cfRule>
  </conditionalFormatting>
  <conditionalFormatting sqref="K548">
    <cfRule type="containsText" dxfId="1057" priority="1977" operator="containsText" text="DISABLED">
      <formula>NOT(ISERROR(SEARCH("DISABLED",K548)))</formula>
    </cfRule>
    <cfRule type="containsText" dxfId="1056" priority="1978" operator="containsText" text="ENABLED">
      <formula>NOT(ISERROR(SEARCH("ENABLED",K548)))</formula>
    </cfRule>
  </conditionalFormatting>
  <conditionalFormatting sqref="J549">
    <cfRule type="containsText" dxfId="1055" priority="1975" operator="containsText" text="DISABLED">
      <formula>NOT(ISERROR(SEARCH("DISABLED",J549)))</formula>
    </cfRule>
    <cfRule type="containsText" dxfId="1054" priority="1976" operator="containsText" text="ENABLED">
      <formula>NOT(ISERROR(SEARCH("ENABLED",J549)))</formula>
    </cfRule>
  </conditionalFormatting>
  <conditionalFormatting sqref="X549">
    <cfRule type="notContainsBlanks" dxfId="1053" priority="1974">
      <formula>LEN(TRIM(X549))&gt;0</formula>
    </cfRule>
  </conditionalFormatting>
  <conditionalFormatting sqref="K549">
    <cfRule type="containsText" dxfId="1052" priority="1971" operator="containsText" text="DISABLED">
      <formula>NOT(ISERROR(SEARCH("DISABLED",K549)))</formula>
    </cfRule>
    <cfRule type="containsText" dxfId="1051" priority="1972" operator="containsText" text="ENABLED">
      <formula>NOT(ISERROR(SEARCH("ENABLED",K549)))</formula>
    </cfRule>
  </conditionalFormatting>
  <conditionalFormatting sqref="K550">
    <cfRule type="containsText" dxfId="1050" priority="1965" operator="containsText" text="DISABLED">
      <formula>NOT(ISERROR(SEARCH("DISABLED",K550)))</formula>
    </cfRule>
    <cfRule type="containsText" dxfId="1049" priority="1966" operator="containsText" text="ENABLED">
      <formula>NOT(ISERROR(SEARCH("ENABLED",K550)))</formula>
    </cfRule>
  </conditionalFormatting>
  <conditionalFormatting sqref="J1200">
    <cfRule type="containsText" dxfId="1048" priority="1957" operator="containsText" text="DISABLED">
      <formula>NOT(ISERROR(SEARCH("DISABLED",J1200)))</formula>
    </cfRule>
    <cfRule type="containsText" dxfId="1047" priority="1958" operator="containsText" text="ENABLED">
      <formula>NOT(ISERROR(SEARCH("ENABLED",J1200)))</formula>
    </cfRule>
  </conditionalFormatting>
  <conditionalFormatting sqref="X1200">
    <cfRule type="notContainsBlanks" dxfId="1046" priority="1956">
      <formula>LEN(TRIM(X1200))&gt;0</formula>
    </cfRule>
  </conditionalFormatting>
  <conditionalFormatting sqref="K1200">
    <cfRule type="containsText" dxfId="1045" priority="1953" operator="containsText" text="DISABLED">
      <formula>NOT(ISERROR(SEARCH("DISABLED",K1200)))</formula>
    </cfRule>
    <cfRule type="containsText" dxfId="1044" priority="1954" operator="containsText" text="ENABLED">
      <formula>NOT(ISERROR(SEARCH("ENABLED",K1200)))</formula>
    </cfRule>
  </conditionalFormatting>
  <conditionalFormatting sqref="J1201">
    <cfRule type="containsText" dxfId="1043" priority="1951" operator="containsText" text="DISABLED">
      <formula>NOT(ISERROR(SEARCH("DISABLED",J1201)))</formula>
    </cfRule>
    <cfRule type="containsText" dxfId="1042" priority="1952" operator="containsText" text="ENABLED">
      <formula>NOT(ISERROR(SEARCH("ENABLED",J1201)))</formula>
    </cfRule>
  </conditionalFormatting>
  <conditionalFormatting sqref="X1201">
    <cfRule type="notContainsBlanks" dxfId="1041" priority="1950">
      <formula>LEN(TRIM(X1201))&gt;0</formula>
    </cfRule>
  </conditionalFormatting>
  <conditionalFormatting sqref="K1201">
    <cfRule type="containsText" dxfId="1040" priority="1947" operator="containsText" text="DISABLED">
      <formula>NOT(ISERROR(SEARCH("DISABLED",K1201)))</formula>
    </cfRule>
    <cfRule type="containsText" dxfId="1039" priority="1948" operator="containsText" text="ENABLED">
      <formula>NOT(ISERROR(SEARCH("ENABLED",K1201)))</formula>
    </cfRule>
  </conditionalFormatting>
  <conditionalFormatting sqref="J1234">
    <cfRule type="containsText" dxfId="1038" priority="1945" operator="containsText" text="DISABLED">
      <formula>NOT(ISERROR(SEARCH("DISABLED",J1234)))</formula>
    </cfRule>
    <cfRule type="containsText" dxfId="1037" priority="1946" operator="containsText" text="ENABLED">
      <formula>NOT(ISERROR(SEARCH("ENABLED",J1234)))</formula>
    </cfRule>
  </conditionalFormatting>
  <conditionalFormatting sqref="X1234">
    <cfRule type="notContainsBlanks" dxfId="1036" priority="1944">
      <formula>LEN(TRIM(X1234))&gt;0</formula>
    </cfRule>
  </conditionalFormatting>
  <conditionalFormatting sqref="K1234">
    <cfRule type="containsText" dxfId="1035" priority="1941" operator="containsText" text="DISABLED">
      <formula>NOT(ISERROR(SEARCH("DISABLED",K1234)))</formula>
    </cfRule>
    <cfRule type="containsText" dxfId="1034" priority="1942" operator="containsText" text="ENABLED">
      <formula>NOT(ISERROR(SEARCH("ENABLED",K1234)))</formula>
    </cfRule>
  </conditionalFormatting>
  <conditionalFormatting sqref="J1235">
    <cfRule type="containsText" dxfId="1033" priority="1939" operator="containsText" text="DISABLED">
      <formula>NOT(ISERROR(SEARCH("DISABLED",J1235)))</formula>
    </cfRule>
    <cfRule type="containsText" dxfId="1032" priority="1940" operator="containsText" text="ENABLED">
      <formula>NOT(ISERROR(SEARCH("ENABLED",J1235)))</formula>
    </cfRule>
  </conditionalFormatting>
  <conditionalFormatting sqref="X1235">
    <cfRule type="notContainsBlanks" dxfId="1031" priority="1938">
      <formula>LEN(TRIM(X1235))&gt;0</formula>
    </cfRule>
  </conditionalFormatting>
  <conditionalFormatting sqref="K1235">
    <cfRule type="containsText" dxfId="1030" priority="1935" operator="containsText" text="DISABLED">
      <formula>NOT(ISERROR(SEARCH("DISABLED",K1235)))</formula>
    </cfRule>
    <cfRule type="containsText" dxfId="1029" priority="1936" operator="containsText" text="ENABLED">
      <formula>NOT(ISERROR(SEARCH("ENABLED",K1235)))</formula>
    </cfRule>
  </conditionalFormatting>
  <conditionalFormatting sqref="J1236">
    <cfRule type="containsText" dxfId="1028" priority="1933" operator="containsText" text="DISABLED">
      <formula>NOT(ISERROR(SEARCH("DISABLED",J1236)))</formula>
    </cfRule>
    <cfRule type="containsText" dxfId="1027" priority="1934" operator="containsText" text="ENABLED">
      <formula>NOT(ISERROR(SEARCH("ENABLED",J1236)))</formula>
    </cfRule>
  </conditionalFormatting>
  <conditionalFormatting sqref="X1236">
    <cfRule type="notContainsBlanks" dxfId="1026" priority="1932">
      <formula>LEN(TRIM(X1236))&gt;0</formula>
    </cfRule>
  </conditionalFormatting>
  <conditionalFormatting sqref="K1236">
    <cfRule type="containsText" dxfId="1025" priority="1929" operator="containsText" text="DISABLED">
      <formula>NOT(ISERROR(SEARCH("DISABLED",K1236)))</formula>
    </cfRule>
    <cfRule type="containsText" dxfId="1024" priority="1930" operator="containsText" text="ENABLED">
      <formula>NOT(ISERROR(SEARCH("ENABLED",K1236)))</formula>
    </cfRule>
  </conditionalFormatting>
  <conditionalFormatting sqref="J1327">
    <cfRule type="containsText" dxfId="1023" priority="1927" operator="containsText" text="DISABLED">
      <formula>NOT(ISERROR(SEARCH("DISABLED",J1327)))</formula>
    </cfRule>
    <cfRule type="containsText" dxfId="1022" priority="1928" operator="containsText" text="ENABLED">
      <formula>NOT(ISERROR(SEARCH("ENABLED",J1327)))</formula>
    </cfRule>
  </conditionalFormatting>
  <conditionalFormatting sqref="X1327">
    <cfRule type="notContainsBlanks" dxfId="1021" priority="1926">
      <formula>LEN(TRIM(X1327))&gt;0</formula>
    </cfRule>
  </conditionalFormatting>
  <conditionalFormatting sqref="K1327">
    <cfRule type="containsText" dxfId="1020" priority="1923" operator="containsText" text="DISABLED">
      <formula>NOT(ISERROR(SEARCH("DISABLED",K1327)))</formula>
    </cfRule>
    <cfRule type="containsText" dxfId="1019" priority="1924" operator="containsText" text="ENABLED">
      <formula>NOT(ISERROR(SEARCH("ENABLED",K1327)))</formula>
    </cfRule>
  </conditionalFormatting>
  <conditionalFormatting sqref="J1328">
    <cfRule type="containsText" dxfId="1018" priority="1921" operator="containsText" text="DISABLED">
      <formula>NOT(ISERROR(SEARCH("DISABLED",J1328)))</formula>
    </cfRule>
    <cfRule type="containsText" dxfId="1017" priority="1922" operator="containsText" text="ENABLED">
      <formula>NOT(ISERROR(SEARCH("ENABLED",J1328)))</formula>
    </cfRule>
  </conditionalFormatting>
  <conditionalFormatting sqref="X1328">
    <cfRule type="notContainsBlanks" dxfId="1016" priority="1920">
      <formula>LEN(TRIM(X1328))&gt;0</formula>
    </cfRule>
  </conditionalFormatting>
  <conditionalFormatting sqref="K1328">
    <cfRule type="containsText" dxfId="1015" priority="1917" operator="containsText" text="DISABLED">
      <formula>NOT(ISERROR(SEARCH("DISABLED",K1328)))</formula>
    </cfRule>
    <cfRule type="containsText" dxfId="1014" priority="1918" operator="containsText" text="ENABLED">
      <formula>NOT(ISERROR(SEARCH("ENABLED",K1328)))</formula>
    </cfRule>
  </conditionalFormatting>
  <conditionalFormatting sqref="J1329">
    <cfRule type="containsText" dxfId="1013" priority="1915" operator="containsText" text="DISABLED">
      <formula>NOT(ISERROR(SEARCH("DISABLED",J1329)))</formula>
    </cfRule>
    <cfRule type="containsText" dxfId="1012" priority="1916" operator="containsText" text="ENABLED">
      <formula>NOT(ISERROR(SEARCH("ENABLED",J1329)))</formula>
    </cfRule>
  </conditionalFormatting>
  <conditionalFormatting sqref="X1329">
    <cfRule type="notContainsBlanks" dxfId="1011" priority="1914">
      <formula>LEN(TRIM(X1329))&gt;0</formula>
    </cfRule>
  </conditionalFormatting>
  <conditionalFormatting sqref="K1329">
    <cfRule type="containsText" dxfId="1010" priority="1911" operator="containsText" text="DISABLED">
      <formula>NOT(ISERROR(SEARCH("DISABLED",K1329)))</formula>
    </cfRule>
    <cfRule type="containsText" dxfId="1009" priority="1912" operator="containsText" text="ENABLED">
      <formula>NOT(ISERROR(SEARCH("ENABLED",K1329)))</formula>
    </cfRule>
  </conditionalFormatting>
  <conditionalFormatting sqref="J1346">
    <cfRule type="containsText" dxfId="1008" priority="1909" operator="containsText" text="DISABLED">
      <formula>NOT(ISERROR(SEARCH("DISABLED",J1346)))</formula>
    </cfRule>
    <cfRule type="containsText" dxfId="1007" priority="1910" operator="containsText" text="ENABLED">
      <formula>NOT(ISERROR(SEARCH("ENABLED",J1346)))</formula>
    </cfRule>
  </conditionalFormatting>
  <conditionalFormatting sqref="X1346">
    <cfRule type="notContainsBlanks" dxfId="1006" priority="1908">
      <formula>LEN(TRIM(X1346))&gt;0</formula>
    </cfRule>
  </conditionalFormatting>
  <conditionalFormatting sqref="K1346">
    <cfRule type="containsText" dxfId="1005" priority="1905" operator="containsText" text="DISABLED">
      <formula>NOT(ISERROR(SEARCH("DISABLED",K1346)))</formula>
    </cfRule>
    <cfRule type="containsText" dxfId="1004" priority="1906" operator="containsText" text="ENABLED">
      <formula>NOT(ISERROR(SEARCH("ENABLED",K1346)))</formula>
    </cfRule>
  </conditionalFormatting>
  <conditionalFormatting sqref="J1347">
    <cfRule type="containsText" dxfId="1003" priority="1903" operator="containsText" text="DISABLED">
      <formula>NOT(ISERROR(SEARCH("DISABLED",J1347)))</formula>
    </cfRule>
    <cfRule type="containsText" dxfId="1002" priority="1904" operator="containsText" text="ENABLED">
      <formula>NOT(ISERROR(SEARCH("ENABLED",J1347)))</formula>
    </cfRule>
  </conditionalFormatting>
  <conditionalFormatting sqref="X1347">
    <cfRule type="notContainsBlanks" dxfId="1001" priority="1902">
      <formula>LEN(TRIM(X1347))&gt;0</formula>
    </cfRule>
  </conditionalFormatting>
  <conditionalFormatting sqref="K1347">
    <cfRule type="containsText" dxfId="1000" priority="1899" operator="containsText" text="DISABLED">
      <formula>NOT(ISERROR(SEARCH("DISABLED",K1347)))</formula>
    </cfRule>
    <cfRule type="containsText" dxfId="999" priority="1900" operator="containsText" text="ENABLED">
      <formula>NOT(ISERROR(SEARCH("ENABLED",K1347)))</formula>
    </cfRule>
  </conditionalFormatting>
  <conditionalFormatting sqref="J1348">
    <cfRule type="containsText" dxfId="998" priority="1897" operator="containsText" text="DISABLED">
      <formula>NOT(ISERROR(SEARCH("DISABLED",J1348)))</formula>
    </cfRule>
    <cfRule type="containsText" dxfId="997" priority="1898" operator="containsText" text="ENABLED">
      <formula>NOT(ISERROR(SEARCH("ENABLED",J1348)))</formula>
    </cfRule>
  </conditionalFormatting>
  <conditionalFormatting sqref="X1348">
    <cfRule type="notContainsBlanks" dxfId="996" priority="1896">
      <formula>LEN(TRIM(X1348))&gt;0</formula>
    </cfRule>
  </conditionalFormatting>
  <conditionalFormatting sqref="K1348">
    <cfRule type="containsText" dxfId="995" priority="1893" operator="containsText" text="DISABLED">
      <formula>NOT(ISERROR(SEARCH("DISABLED",K1348)))</formula>
    </cfRule>
    <cfRule type="containsText" dxfId="994" priority="1894" operator="containsText" text="ENABLED">
      <formula>NOT(ISERROR(SEARCH("ENABLED",K1348)))</formula>
    </cfRule>
  </conditionalFormatting>
  <conditionalFormatting sqref="J1440:J1441">
    <cfRule type="containsText" dxfId="993" priority="1885" operator="containsText" text="DISABLED">
      <formula>NOT(ISERROR(SEARCH("DISABLED",J1440)))</formula>
    </cfRule>
    <cfRule type="containsText" dxfId="992" priority="1886" operator="containsText" text="ENABLED">
      <formula>NOT(ISERROR(SEARCH("ENABLED",J1440)))</formula>
    </cfRule>
  </conditionalFormatting>
  <conditionalFormatting sqref="X1440:X1441">
    <cfRule type="notContainsBlanks" dxfId="991" priority="1884">
      <formula>LEN(TRIM(X1440))&gt;0</formula>
    </cfRule>
  </conditionalFormatting>
  <conditionalFormatting sqref="K1440:K1441">
    <cfRule type="containsText" dxfId="990" priority="1881" operator="containsText" text="DISABLED">
      <formula>NOT(ISERROR(SEARCH("DISABLED",K1440)))</formula>
    </cfRule>
    <cfRule type="containsText" dxfId="989" priority="1882" operator="containsText" text="ENABLED">
      <formula>NOT(ISERROR(SEARCH("ENABLED",K1440)))</formula>
    </cfRule>
  </conditionalFormatting>
  <conditionalFormatting sqref="X1442">
    <cfRule type="notContainsBlanks" dxfId="988" priority="1878">
      <formula>LEN(TRIM(X1442))&gt;0</formula>
    </cfRule>
  </conditionalFormatting>
  <conditionalFormatting sqref="K1442">
    <cfRule type="containsText" dxfId="987" priority="1875" operator="containsText" text="DISABLED">
      <formula>NOT(ISERROR(SEARCH("DISABLED",K1442)))</formula>
    </cfRule>
    <cfRule type="containsText" dxfId="986" priority="1876" operator="containsText" text="ENABLED">
      <formula>NOT(ISERROR(SEARCH("ENABLED",K1442)))</formula>
    </cfRule>
  </conditionalFormatting>
  <conditionalFormatting sqref="X1510">
    <cfRule type="notContainsBlanks" dxfId="985" priority="1872">
      <formula>LEN(TRIM(X1510))&gt;0</formula>
    </cfRule>
  </conditionalFormatting>
  <conditionalFormatting sqref="K1510">
    <cfRule type="containsText" dxfId="984" priority="1869" operator="containsText" text="DISABLED">
      <formula>NOT(ISERROR(SEARCH("DISABLED",K1510)))</formula>
    </cfRule>
    <cfRule type="containsText" dxfId="983" priority="1870" operator="containsText" text="ENABLED">
      <formula>NOT(ISERROR(SEARCH("ENABLED",K1510)))</formula>
    </cfRule>
  </conditionalFormatting>
  <conditionalFormatting sqref="J1816:K1818">
    <cfRule type="containsText" dxfId="982" priority="1867" operator="containsText" text="DISABLED">
      <formula>NOT(ISERROR(SEARCH("DISABLED",J1816)))</formula>
    </cfRule>
    <cfRule type="containsText" dxfId="981" priority="1868" operator="containsText" text="ENABLED">
      <formula>NOT(ISERROR(SEARCH("ENABLED",J1816)))</formula>
    </cfRule>
  </conditionalFormatting>
  <conditionalFormatting sqref="X1816:X1818">
    <cfRule type="notContainsBlanks" dxfId="980" priority="1866">
      <formula>LEN(TRIM(X1816))&gt;0</formula>
    </cfRule>
  </conditionalFormatting>
  <conditionalFormatting sqref="J2027">
    <cfRule type="containsText" dxfId="979" priority="1859" operator="containsText" text="DISABLED">
      <formula>NOT(ISERROR(SEARCH("DISABLED",J2027)))</formula>
    </cfRule>
    <cfRule type="containsText" dxfId="978" priority="1860" operator="containsText" text="ENABLED">
      <formula>NOT(ISERROR(SEARCH("ENABLED",J2027)))</formula>
    </cfRule>
  </conditionalFormatting>
  <conditionalFormatting sqref="X2027">
    <cfRule type="notContainsBlanks" dxfId="977" priority="1858">
      <formula>LEN(TRIM(X2027))&gt;0</formula>
    </cfRule>
  </conditionalFormatting>
  <conditionalFormatting sqref="K2027">
    <cfRule type="containsText" dxfId="976" priority="1855" operator="containsText" text="DISABLED">
      <formula>NOT(ISERROR(SEARCH("DISABLED",K2027)))</formula>
    </cfRule>
    <cfRule type="containsText" dxfId="975" priority="1856" operator="containsText" text="ENABLED">
      <formula>NOT(ISERROR(SEARCH("ENABLED",K2027)))</formula>
    </cfRule>
  </conditionalFormatting>
  <conditionalFormatting sqref="J2031">
    <cfRule type="containsText" dxfId="974" priority="1847" operator="containsText" text="DISABLED">
      <formula>NOT(ISERROR(SEARCH("DISABLED",J2031)))</formula>
    </cfRule>
    <cfRule type="containsText" dxfId="973" priority="1848" operator="containsText" text="ENABLED">
      <formula>NOT(ISERROR(SEARCH("ENABLED",J2031)))</formula>
    </cfRule>
  </conditionalFormatting>
  <conditionalFormatting sqref="X2031">
    <cfRule type="notContainsBlanks" dxfId="972" priority="1846">
      <formula>LEN(TRIM(X2031))&gt;0</formula>
    </cfRule>
  </conditionalFormatting>
  <conditionalFormatting sqref="K2031">
    <cfRule type="containsText" dxfId="971" priority="1843" operator="containsText" text="DISABLED">
      <formula>NOT(ISERROR(SEARCH("DISABLED",K2031)))</formula>
    </cfRule>
    <cfRule type="containsText" dxfId="970" priority="1844" operator="containsText" text="ENABLED">
      <formula>NOT(ISERROR(SEARCH("ENABLED",K2031)))</formula>
    </cfRule>
  </conditionalFormatting>
  <conditionalFormatting sqref="J2032">
    <cfRule type="containsText" dxfId="969" priority="1841" operator="containsText" text="DISABLED">
      <formula>NOT(ISERROR(SEARCH("DISABLED",J2032)))</formula>
    </cfRule>
    <cfRule type="containsText" dxfId="968" priority="1842" operator="containsText" text="ENABLED">
      <formula>NOT(ISERROR(SEARCH("ENABLED",J2032)))</formula>
    </cfRule>
  </conditionalFormatting>
  <conditionalFormatting sqref="X2032">
    <cfRule type="notContainsBlanks" dxfId="967" priority="1840">
      <formula>LEN(TRIM(X2032))&gt;0</formula>
    </cfRule>
  </conditionalFormatting>
  <conditionalFormatting sqref="K2032">
    <cfRule type="containsText" dxfId="966" priority="1837" operator="containsText" text="DISABLED">
      <formula>NOT(ISERROR(SEARCH("DISABLED",K2032)))</formula>
    </cfRule>
    <cfRule type="containsText" dxfId="965" priority="1838" operator="containsText" text="ENABLED">
      <formula>NOT(ISERROR(SEARCH("ENABLED",K2032)))</formula>
    </cfRule>
  </conditionalFormatting>
  <conditionalFormatting sqref="J2033">
    <cfRule type="containsText" dxfId="964" priority="1835" operator="containsText" text="DISABLED">
      <formula>NOT(ISERROR(SEARCH("DISABLED",J2033)))</formula>
    </cfRule>
    <cfRule type="containsText" dxfId="963" priority="1836" operator="containsText" text="ENABLED">
      <formula>NOT(ISERROR(SEARCH("ENABLED",J2033)))</formula>
    </cfRule>
  </conditionalFormatting>
  <conditionalFormatting sqref="X2033">
    <cfRule type="notContainsBlanks" dxfId="962" priority="1834">
      <formula>LEN(TRIM(X2033))&gt;0</formula>
    </cfRule>
  </conditionalFormatting>
  <conditionalFormatting sqref="K2033">
    <cfRule type="containsText" dxfId="961" priority="1831" operator="containsText" text="DISABLED">
      <formula>NOT(ISERROR(SEARCH("DISABLED",K2033)))</formula>
    </cfRule>
    <cfRule type="containsText" dxfId="960" priority="1832" operator="containsText" text="ENABLED">
      <formula>NOT(ISERROR(SEARCH("ENABLED",K2033)))</formula>
    </cfRule>
  </conditionalFormatting>
  <conditionalFormatting sqref="J2034">
    <cfRule type="containsText" dxfId="959" priority="1829" operator="containsText" text="DISABLED">
      <formula>NOT(ISERROR(SEARCH("DISABLED",J2034)))</formula>
    </cfRule>
    <cfRule type="containsText" dxfId="958" priority="1830" operator="containsText" text="ENABLED">
      <formula>NOT(ISERROR(SEARCH("ENABLED",J2034)))</formula>
    </cfRule>
  </conditionalFormatting>
  <conditionalFormatting sqref="X2034">
    <cfRule type="notContainsBlanks" dxfId="957" priority="1828">
      <formula>LEN(TRIM(X2034))&gt;0</formula>
    </cfRule>
  </conditionalFormatting>
  <conditionalFormatting sqref="K2034">
    <cfRule type="containsText" dxfId="956" priority="1825" operator="containsText" text="DISABLED">
      <formula>NOT(ISERROR(SEARCH("DISABLED",K2034)))</formula>
    </cfRule>
    <cfRule type="containsText" dxfId="955" priority="1826" operator="containsText" text="ENABLED">
      <formula>NOT(ISERROR(SEARCH("ENABLED",K2034)))</formula>
    </cfRule>
  </conditionalFormatting>
  <conditionalFormatting sqref="J2035">
    <cfRule type="containsText" dxfId="954" priority="1823" operator="containsText" text="DISABLED">
      <formula>NOT(ISERROR(SEARCH("DISABLED",J2035)))</formula>
    </cfRule>
    <cfRule type="containsText" dxfId="953" priority="1824" operator="containsText" text="ENABLED">
      <formula>NOT(ISERROR(SEARCH("ENABLED",J2035)))</formula>
    </cfRule>
  </conditionalFormatting>
  <conditionalFormatting sqref="X2035">
    <cfRule type="notContainsBlanks" dxfId="952" priority="1822">
      <formula>LEN(TRIM(X2035))&gt;0</formula>
    </cfRule>
  </conditionalFormatting>
  <conditionalFormatting sqref="K2035">
    <cfRule type="containsText" dxfId="951" priority="1819" operator="containsText" text="DISABLED">
      <formula>NOT(ISERROR(SEARCH("DISABLED",K2035)))</formula>
    </cfRule>
    <cfRule type="containsText" dxfId="950" priority="1820" operator="containsText" text="ENABLED">
      <formula>NOT(ISERROR(SEARCH("ENABLED",K2035)))</formula>
    </cfRule>
  </conditionalFormatting>
  <conditionalFormatting sqref="J2036">
    <cfRule type="containsText" dxfId="949" priority="1817" operator="containsText" text="DISABLED">
      <formula>NOT(ISERROR(SEARCH("DISABLED",J2036)))</formula>
    </cfRule>
    <cfRule type="containsText" dxfId="948" priority="1818" operator="containsText" text="ENABLED">
      <formula>NOT(ISERROR(SEARCH("ENABLED",J2036)))</formula>
    </cfRule>
  </conditionalFormatting>
  <conditionalFormatting sqref="X2036">
    <cfRule type="notContainsBlanks" dxfId="947" priority="1816">
      <formula>LEN(TRIM(X2036))&gt;0</formula>
    </cfRule>
  </conditionalFormatting>
  <conditionalFormatting sqref="K2036">
    <cfRule type="containsText" dxfId="946" priority="1813" operator="containsText" text="DISABLED">
      <formula>NOT(ISERROR(SEARCH("DISABLED",K2036)))</formula>
    </cfRule>
    <cfRule type="containsText" dxfId="945" priority="1814" operator="containsText" text="ENABLED">
      <formula>NOT(ISERROR(SEARCH("ENABLED",K2036)))</formula>
    </cfRule>
  </conditionalFormatting>
  <conditionalFormatting sqref="J2037">
    <cfRule type="containsText" dxfId="944" priority="1811" operator="containsText" text="DISABLED">
      <formula>NOT(ISERROR(SEARCH("DISABLED",J2037)))</formula>
    </cfRule>
    <cfRule type="containsText" dxfId="943" priority="1812" operator="containsText" text="ENABLED">
      <formula>NOT(ISERROR(SEARCH("ENABLED",J2037)))</formula>
    </cfRule>
  </conditionalFormatting>
  <conditionalFormatting sqref="X2037">
    <cfRule type="notContainsBlanks" dxfId="942" priority="1810">
      <formula>LEN(TRIM(X2037))&gt;0</formula>
    </cfRule>
  </conditionalFormatting>
  <conditionalFormatting sqref="K2037">
    <cfRule type="containsText" dxfId="941" priority="1807" operator="containsText" text="DISABLED">
      <formula>NOT(ISERROR(SEARCH("DISABLED",K2037)))</formula>
    </cfRule>
    <cfRule type="containsText" dxfId="940" priority="1808" operator="containsText" text="ENABLED">
      <formula>NOT(ISERROR(SEARCH("ENABLED",K2037)))</formula>
    </cfRule>
  </conditionalFormatting>
  <conditionalFormatting sqref="J2038">
    <cfRule type="containsText" dxfId="939" priority="1805" operator="containsText" text="DISABLED">
      <formula>NOT(ISERROR(SEARCH("DISABLED",J2038)))</formula>
    </cfRule>
    <cfRule type="containsText" dxfId="938" priority="1806" operator="containsText" text="ENABLED">
      <formula>NOT(ISERROR(SEARCH("ENABLED",J2038)))</formula>
    </cfRule>
  </conditionalFormatting>
  <conditionalFormatting sqref="X2038">
    <cfRule type="notContainsBlanks" dxfId="937" priority="1804">
      <formula>LEN(TRIM(X2038))&gt;0</formula>
    </cfRule>
  </conditionalFormatting>
  <conditionalFormatting sqref="K2038">
    <cfRule type="containsText" dxfId="936" priority="1801" operator="containsText" text="DISABLED">
      <formula>NOT(ISERROR(SEARCH("DISABLED",K2038)))</formula>
    </cfRule>
    <cfRule type="containsText" dxfId="935" priority="1802" operator="containsText" text="ENABLED">
      <formula>NOT(ISERROR(SEARCH("ENABLED",K2038)))</formula>
    </cfRule>
  </conditionalFormatting>
  <conditionalFormatting sqref="J2039">
    <cfRule type="containsText" dxfId="934" priority="1799" operator="containsText" text="DISABLED">
      <formula>NOT(ISERROR(SEARCH("DISABLED",J2039)))</formula>
    </cfRule>
    <cfRule type="containsText" dxfId="933" priority="1800" operator="containsText" text="ENABLED">
      <formula>NOT(ISERROR(SEARCH("ENABLED",J2039)))</formula>
    </cfRule>
  </conditionalFormatting>
  <conditionalFormatting sqref="X2039">
    <cfRule type="notContainsBlanks" dxfId="932" priority="1798">
      <formula>LEN(TRIM(X2039))&gt;0</formula>
    </cfRule>
  </conditionalFormatting>
  <conditionalFormatting sqref="K2039">
    <cfRule type="containsText" dxfId="931" priority="1795" operator="containsText" text="DISABLED">
      <formula>NOT(ISERROR(SEARCH("DISABLED",K2039)))</formula>
    </cfRule>
    <cfRule type="containsText" dxfId="930" priority="1796" operator="containsText" text="ENABLED">
      <formula>NOT(ISERROR(SEARCH("ENABLED",K2039)))</formula>
    </cfRule>
  </conditionalFormatting>
  <conditionalFormatting sqref="J2040">
    <cfRule type="containsText" dxfId="929" priority="1793" operator="containsText" text="DISABLED">
      <formula>NOT(ISERROR(SEARCH("DISABLED",J2040)))</formula>
    </cfRule>
    <cfRule type="containsText" dxfId="928" priority="1794" operator="containsText" text="ENABLED">
      <formula>NOT(ISERROR(SEARCH("ENABLED",J2040)))</formula>
    </cfRule>
  </conditionalFormatting>
  <conditionalFormatting sqref="X2040">
    <cfRule type="notContainsBlanks" dxfId="927" priority="1792">
      <formula>LEN(TRIM(X2040))&gt;0</formula>
    </cfRule>
  </conditionalFormatting>
  <conditionalFormatting sqref="K2040">
    <cfRule type="containsText" dxfId="926" priority="1789" operator="containsText" text="DISABLED">
      <formula>NOT(ISERROR(SEARCH("DISABLED",K2040)))</formula>
    </cfRule>
    <cfRule type="containsText" dxfId="925" priority="1790" operator="containsText" text="ENABLED">
      <formula>NOT(ISERROR(SEARCH("ENABLED",K2040)))</formula>
    </cfRule>
  </conditionalFormatting>
  <conditionalFormatting sqref="J2041">
    <cfRule type="containsText" dxfId="924" priority="1787" operator="containsText" text="DISABLED">
      <formula>NOT(ISERROR(SEARCH("DISABLED",J2041)))</formula>
    </cfRule>
    <cfRule type="containsText" dxfId="923" priority="1788" operator="containsText" text="ENABLED">
      <formula>NOT(ISERROR(SEARCH("ENABLED",J2041)))</formula>
    </cfRule>
  </conditionalFormatting>
  <conditionalFormatting sqref="X2041">
    <cfRule type="notContainsBlanks" dxfId="922" priority="1786">
      <formula>LEN(TRIM(X2041))&gt;0</formula>
    </cfRule>
  </conditionalFormatting>
  <conditionalFormatting sqref="K2041">
    <cfRule type="containsText" dxfId="921" priority="1783" operator="containsText" text="DISABLED">
      <formula>NOT(ISERROR(SEARCH("DISABLED",K2041)))</formula>
    </cfRule>
    <cfRule type="containsText" dxfId="920" priority="1784" operator="containsText" text="ENABLED">
      <formula>NOT(ISERROR(SEARCH("ENABLED",K2041)))</formula>
    </cfRule>
  </conditionalFormatting>
  <conditionalFormatting sqref="J2042:J2043">
    <cfRule type="containsText" dxfId="919" priority="1781" operator="containsText" text="DISABLED">
      <formula>NOT(ISERROR(SEARCH("DISABLED",J2042)))</formula>
    </cfRule>
    <cfRule type="containsText" dxfId="918" priority="1782" operator="containsText" text="ENABLED">
      <formula>NOT(ISERROR(SEARCH("ENABLED",J2042)))</formula>
    </cfRule>
  </conditionalFormatting>
  <conditionalFormatting sqref="X2042:X2044">
    <cfRule type="notContainsBlanks" dxfId="917" priority="1780">
      <formula>LEN(TRIM(X2042))&gt;0</formula>
    </cfRule>
  </conditionalFormatting>
  <conditionalFormatting sqref="K2042:K2044">
    <cfRule type="containsText" dxfId="916" priority="1777" operator="containsText" text="DISABLED">
      <formula>NOT(ISERROR(SEARCH("DISABLED",K2042)))</formula>
    </cfRule>
    <cfRule type="containsText" dxfId="915" priority="1778" operator="containsText" text="ENABLED">
      <formula>NOT(ISERROR(SEARCH("ENABLED",K2042)))</formula>
    </cfRule>
  </conditionalFormatting>
  <conditionalFormatting sqref="X2045">
    <cfRule type="notContainsBlanks" dxfId="914" priority="1774">
      <formula>LEN(TRIM(X2045))&gt;0</formula>
    </cfRule>
  </conditionalFormatting>
  <conditionalFormatting sqref="K2045">
    <cfRule type="containsText" dxfId="913" priority="1771" operator="containsText" text="DISABLED">
      <formula>NOT(ISERROR(SEARCH("DISABLED",K2045)))</formula>
    </cfRule>
    <cfRule type="containsText" dxfId="912" priority="1772" operator="containsText" text="ENABLED">
      <formula>NOT(ISERROR(SEARCH("ENABLED",K2045)))</formula>
    </cfRule>
  </conditionalFormatting>
  <conditionalFormatting sqref="X2046 X2048">
    <cfRule type="notContainsBlanks" dxfId="911" priority="1768">
      <formula>LEN(TRIM(X2046))&gt;0</formula>
    </cfRule>
  </conditionalFormatting>
  <conditionalFormatting sqref="K2046">
    <cfRule type="containsText" dxfId="910" priority="1765" operator="containsText" text="DISABLED">
      <formula>NOT(ISERROR(SEARCH("DISABLED",K2046)))</formula>
    </cfRule>
    <cfRule type="containsText" dxfId="909" priority="1766" operator="containsText" text="ENABLED">
      <formula>NOT(ISERROR(SEARCH("ENABLED",K2046)))</formula>
    </cfRule>
  </conditionalFormatting>
  <conditionalFormatting sqref="X2047">
    <cfRule type="notContainsBlanks" dxfId="908" priority="1762">
      <formula>LEN(TRIM(X2047))&gt;0</formula>
    </cfRule>
  </conditionalFormatting>
  <conditionalFormatting sqref="K2047">
    <cfRule type="containsText" dxfId="907" priority="1759" operator="containsText" text="DISABLED">
      <formula>NOT(ISERROR(SEARCH("DISABLED",K2047)))</formula>
    </cfRule>
    <cfRule type="containsText" dxfId="906" priority="1760" operator="containsText" text="ENABLED">
      <formula>NOT(ISERROR(SEARCH("ENABLED",K2047)))</formula>
    </cfRule>
  </conditionalFormatting>
  <conditionalFormatting sqref="K2048 K2050">
    <cfRule type="containsText" dxfId="905" priority="1754" operator="containsText" text="DISABLED">
      <formula>NOT(ISERROR(SEARCH("DISABLED",K2048)))</formula>
    </cfRule>
    <cfRule type="containsText" dxfId="904" priority="1755" operator="containsText" text="ENABLED">
      <formula>NOT(ISERROR(SEARCH("ENABLED",K2048)))</formula>
    </cfRule>
  </conditionalFormatting>
  <conditionalFormatting sqref="X2050">
    <cfRule type="notContainsBlanks" dxfId="903" priority="1727">
      <formula>LEN(TRIM(X2050))&gt;0</formula>
    </cfRule>
  </conditionalFormatting>
  <conditionalFormatting sqref="X2051">
    <cfRule type="notContainsBlanks" dxfId="902" priority="1723">
      <formula>LEN(TRIM(X2051))&gt;0</formula>
    </cfRule>
  </conditionalFormatting>
  <conditionalFormatting sqref="K2051">
    <cfRule type="containsText" dxfId="901" priority="1720" operator="containsText" text="DISABLED">
      <formula>NOT(ISERROR(SEARCH("DISABLED",K2051)))</formula>
    </cfRule>
    <cfRule type="containsText" dxfId="900" priority="1721" operator="containsText" text="ENABLED">
      <formula>NOT(ISERROR(SEARCH("ENABLED",K2051)))</formula>
    </cfRule>
  </conditionalFormatting>
  <conditionalFormatting sqref="X2052">
    <cfRule type="notContainsBlanks" dxfId="899" priority="1717">
      <formula>LEN(TRIM(X2052))&gt;0</formula>
    </cfRule>
  </conditionalFormatting>
  <conditionalFormatting sqref="K2052">
    <cfRule type="containsText" dxfId="898" priority="1714" operator="containsText" text="DISABLED">
      <formula>NOT(ISERROR(SEARCH("DISABLED",K2052)))</formula>
    </cfRule>
    <cfRule type="containsText" dxfId="897" priority="1715" operator="containsText" text="ENABLED">
      <formula>NOT(ISERROR(SEARCH("ENABLED",K2052)))</formula>
    </cfRule>
  </conditionalFormatting>
  <conditionalFormatting sqref="X2053">
    <cfRule type="notContainsBlanks" dxfId="896" priority="1711">
      <formula>LEN(TRIM(X2053))&gt;0</formula>
    </cfRule>
  </conditionalFormatting>
  <conditionalFormatting sqref="K2053">
    <cfRule type="containsText" dxfId="895" priority="1708" operator="containsText" text="DISABLED">
      <formula>NOT(ISERROR(SEARCH("DISABLED",K2053)))</formula>
    </cfRule>
    <cfRule type="containsText" dxfId="894" priority="1709" operator="containsText" text="ENABLED">
      <formula>NOT(ISERROR(SEARCH("ENABLED",K2053)))</formula>
    </cfRule>
  </conditionalFormatting>
  <conditionalFormatting sqref="X2054">
    <cfRule type="notContainsBlanks" dxfId="893" priority="1705">
      <formula>LEN(TRIM(X2054))&gt;0</formula>
    </cfRule>
  </conditionalFormatting>
  <conditionalFormatting sqref="K2054">
    <cfRule type="containsText" dxfId="892" priority="1702" operator="containsText" text="DISABLED">
      <formula>NOT(ISERROR(SEARCH("DISABLED",K2054)))</formula>
    </cfRule>
    <cfRule type="containsText" dxfId="891" priority="1703" operator="containsText" text="ENABLED">
      <formula>NOT(ISERROR(SEARCH("ENABLED",K2054)))</formula>
    </cfRule>
  </conditionalFormatting>
  <conditionalFormatting sqref="J1888:K1888">
    <cfRule type="containsText" dxfId="890" priority="1700" operator="containsText" text="DISABLED">
      <formula>NOT(ISERROR(SEARCH("DISABLED",J1888)))</formula>
    </cfRule>
    <cfRule type="containsText" dxfId="889" priority="1701" operator="containsText" text="ENABLED">
      <formula>NOT(ISERROR(SEARCH("ENABLED",J1888)))</formula>
    </cfRule>
  </conditionalFormatting>
  <conditionalFormatting sqref="X1888">
    <cfRule type="notContainsBlanks" dxfId="888" priority="1699">
      <formula>LEN(TRIM(X1888))&gt;0</formula>
    </cfRule>
  </conditionalFormatting>
  <conditionalFormatting sqref="X2055:X2056">
    <cfRule type="notContainsBlanks" dxfId="887" priority="1695">
      <formula>LEN(TRIM(X2055))&gt;0</formula>
    </cfRule>
  </conditionalFormatting>
  <conditionalFormatting sqref="X2056">
    <cfRule type="notContainsBlanks" dxfId="886" priority="1692">
      <formula>LEN(TRIM(X2056))&gt;0</formula>
    </cfRule>
  </conditionalFormatting>
  <conditionalFormatting sqref="K2055:K2056">
    <cfRule type="containsText" dxfId="885" priority="1689" operator="containsText" text="DISABLED">
      <formula>NOT(ISERROR(SEARCH("DISABLED",K2055)))</formula>
    </cfRule>
    <cfRule type="containsText" dxfId="884" priority="1690" operator="containsText" text="ENABLED">
      <formula>NOT(ISERROR(SEARCH("ENABLED",K2055)))</formula>
    </cfRule>
  </conditionalFormatting>
  <conditionalFormatting sqref="X2055">
    <cfRule type="notContainsBlanks" dxfId="883" priority="1682">
      <formula>LEN(TRIM(X2055))&gt;0</formula>
    </cfRule>
  </conditionalFormatting>
  <conditionalFormatting sqref="K2055">
    <cfRule type="containsText" dxfId="882" priority="1679" operator="containsText" text="DISABLED">
      <formula>NOT(ISERROR(SEARCH("DISABLED",K2055)))</formula>
    </cfRule>
    <cfRule type="containsText" dxfId="881" priority="1680" operator="containsText" text="ENABLED">
      <formula>NOT(ISERROR(SEARCH("ENABLED",K2055)))</formula>
    </cfRule>
  </conditionalFormatting>
  <conditionalFormatting sqref="K2059">
    <cfRule type="containsText" dxfId="880" priority="1654" operator="containsText" text="DISABLED">
      <formula>NOT(ISERROR(SEARCH("DISABLED",K2059)))</formula>
    </cfRule>
    <cfRule type="containsText" dxfId="879" priority="1655" operator="containsText" text="ENABLED">
      <formula>NOT(ISERROR(SEARCH("ENABLED",K2059)))</formula>
    </cfRule>
  </conditionalFormatting>
  <conditionalFormatting sqref="X2059">
    <cfRule type="notContainsBlanks" dxfId="878" priority="1653">
      <formula>LEN(TRIM(X2059))&gt;0</formula>
    </cfRule>
  </conditionalFormatting>
  <conditionalFormatting sqref="X2060:X2065">
    <cfRule type="notContainsBlanks" dxfId="877" priority="1649">
      <formula>LEN(TRIM(X2060))&gt;0</formula>
    </cfRule>
  </conditionalFormatting>
  <conditionalFormatting sqref="K2060:K2065">
    <cfRule type="containsText" dxfId="876" priority="1646" operator="containsText" text="DISABLED">
      <formula>NOT(ISERROR(SEARCH("DISABLED",K2060)))</formula>
    </cfRule>
    <cfRule type="containsText" dxfId="875" priority="1647" operator="containsText" text="ENABLED">
      <formula>NOT(ISERROR(SEARCH("ENABLED",K2060)))</formula>
    </cfRule>
  </conditionalFormatting>
  <conditionalFormatting sqref="X2049">
    <cfRule type="notContainsBlanks" dxfId="874" priority="1620">
      <formula>LEN(TRIM(X2049))&gt;0</formula>
    </cfRule>
  </conditionalFormatting>
  <conditionalFormatting sqref="K2049">
    <cfRule type="containsText" dxfId="873" priority="1615" operator="containsText" text="DISABLED">
      <formula>NOT(ISERROR(SEARCH("DISABLED",K2049)))</formula>
    </cfRule>
    <cfRule type="containsText" dxfId="872" priority="1616" operator="containsText" text="ENABLED">
      <formula>NOT(ISERROR(SEARCH("ENABLED",K2049)))</formula>
    </cfRule>
  </conditionalFormatting>
  <conditionalFormatting sqref="X2066:X2068">
    <cfRule type="notContainsBlanks" dxfId="871" priority="1612">
      <formula>LEN(TRIM(X2066))&gt;0</formula>
    </cfRule>
  </conditionalFormatting>
  <conditionalFormatting sqref="K2066:K2068">
    <cfRule type="containsText" dxfId="870" priority="1609" operator="containsText" text="DISABLED">
      <formula>NOT(ISERROR(SEARCH("DISABLED",K2066)))</formula>
    </cfRule>
    <cfRule type="containsText" dxfId="869" priority="1610" operator="containsText" text="ENABLED">
      <formula>NOT(ISERROR(SEARCH("ENABLED",K2066)))</formula>
    </cfRule>
  </conditionalFormatting>
  <conditionalFormatting sqref="J1903">
    <cfRule type="containsText" dxfId="868" priority="1601" operator="containsText" text="DISABLED">
      <formula>NOT(ISERROR(SEARCH("DISABLED",J1903)))</formula>
    </cfRule>
    <cfRule type="containsText" dxfId="867" priority="1602" operator="containsText" text="ENABLED">
      <formula>NOT(ISERROR(SEARCH("ENABLED",J1903)))</formula>
    </cfRule>
  </conditionalFormatting>
  <conditionalFormatting sqref="X1903">
    <cfRule type="notContainsBlanks" dxfId="866" priority="1600">
      <formula>LEN(TRIM(X1903))&gt;0</formula>
    </cfRule>
  </conditionalFormatting>
  <conditionalFormatting sqref="K1903">
    <cfRule type="containsText" dxfId="865" priority="1597" operator="containsText" text="DISABLED">
      <formula>NOT(ISERROR(SEARCH("DISABLED",K1903)))</formula>
    </cfRule>
    <cfRule type="containsText" dxfId="864" priority="1598" operator="containsText" text="ENABLED">
      <formula>NOT(ISERROR(SEARCH("ENABLED",K1903)))</formula>
    </cfRule>
  </conditionalFormatting>
  <conditionalFormatting sqref="J1953">
    <cfRule type="containsText" dxfId="863" priority="1587" operator="containsText" text="DISABLED">
      <formula>NOT(ISERROR(SEARCH("DISABLED",J1953)))</formula>
    </cfRule>
    <cfRule type="containsText" dxfId="862" priority="1588" operator="containsText" text="ENABLED">
      <formula>NOT(ISERROR(SEARCH("ENABLED",J1953)))</formula>
    </cfRule>
  </conditionalFormatting>
  <conditionalFormatting sqref="X1953">
    <cfRule type="notContainsBlanks" dxfId="861" priority="1586">
      <formula>LEN(TRIM(X1953))&gt;0</formula>
    </cfRule>
  </conditionalFormatting>
  <conditionalFormatting sqref="K1953">
    <cfRule type="containsText" dxfId="860" priority="1583" operator="containsText" text="DISABLED">
      <formula>NOT(ISERROR(SEARCH("DISABLED",K1953)))</formula>
    </cfRule>
    <cfRule type="containsText" dxfId="859" priority="1584" operator="containsText" text="ENABLED">
      <formula>NOT(ISERROR(SEARCH("ENABLED",K1953)))</formula>
    </cfRule>
  </conditionalFormatting>
  <conditionalFormatting sqref="J1952">
    <cfRule type="containsText" dxfId="858" priority="1581" operator="containsText" text="DISABLED">
      <formula>NOT(ISERROR(SEARCH("DISABLED",J1952)))</formula>
    </cfRule>
    <cfRule type="containsText" dxfId="857" priority="1582" operator="containsText" text="ENABLED">
      <formula>NOT(ISERROR(SEARCH("ENABLED",J1952)))</formula>
    </cfRule>
  </conditionalFormatting>
  <conditionalFormatting sqref="X1952">
    <cfRule type="notContainsBlanks" dxfId="856" priority="1580">
      <formula>LEN(TRIM(X1952))&gt;0</formula>
    </cfRule>
  </conditionalFormatting>
  <conditionalFormatting sqref="K1952">
    <cfRule type="containsText" dxfId="855" priority="1577" operator="containsText" text="DISABLED">
      <formula>NOT(ISERROR(SEARCH("DISABLED",K1952)))</formula>
    </cfRule>
    <cfRule type="containsText" dxfId="854" priority="1578" operator="containsText" text="ENABLED">
      <formula>NOT(ISERROR(SEARCH("ENABLED",K1952)))</formula>
    </cfRule>
  </conditionalFormatting>
  <conditionalFormatting sqref="J1950">
    <cfRule type="containsText" dxfId="853" priority="1575" operator="containsText" text="DISABLED">
      <formula>NOT(ISERROR(SEARCH("DISABLED",J1950)))</formula>
    </cfRule>
    <cfRule type="containsText" dxfId="852" priority="1576" operator="containsText" text="ENABLED">
      <formula>NOT(ISERROR(SEARCH("ENABLED",J1950)))</formula>
    </cfRule>
  </conditionalFormatting>
  <conditionalFormatting sqref="X1950">
    <cfRule type="notContainsBlanks" dxfId="851" priority="1574">
      <formula>LEN(TRIM(X1950))&gt;0</formula>
    </cfRule>
  </conditionalFormatting>
  <conditionalFormatting sqref="K1950">
    <cfRule type="containsText" dxfId="850" priority="1571" operator="containsText" text="DISABLED">
      <formula>NOT(ISERROR(SEARCH("DISABLED",K1950)))</formula>
    </cfRule>
    <cfRule type="containsText" dxfId="849" priority="1572" operator="containsText" text="ENABLED">
      <formula>NOT(ISERROR(SEARCH("ENABLED",K1950)))</formula>
    </cfRule>
  </conditionalFormatting>
  <conditionalFormatting sqref="X1898">
    <cfRule type="notContainsBlanks" dxfId="848" priority="1556">
      <formula>LEN(TRIM(X1898))&gt;0</formula>
    </cfRule>
  </conditionalFormatting>
  <conditionalFormatting sqref="K1898">
    <cfRule type="containsText" dxfId="847" priority="1553" operator="containsText" text="DISABLED">
      <formula>NOT(ISERROR(SEARCH("DISABLED",K1898)))</formula>
    </cfRule>
    <cfRule type="containsText" dxfId="846" priority="1554" operator="containsText" text="ENABLED">
      <formula>NOT(ISERROR(SEARCH("ENABLED",K1898)))</formula>
    </cfRule>
  </conditionalFormatting>
  <conditionalFormatting sqref="J1822">
    <cfRule type="containsText" dxfId="845" priority="1551" operator="containsText" text="DISABLED">
      <formula>NOT(ISERROR(SEARCH("DISABLED",J1822)))</formula>
    </cfRule>
    <cfRule type="containsText" dxfId="844" priority="1552" operator="containsText" text="ENABLED">
      <formula>NOT(ISERROR(SEARCH("ENABLED",J1822)))</formula>
    </cfRule>
  </conditionalFormatting>
  <conditionalFormatting sqref="X1822">
    <cfRule type="notContainsBlanks" dxfId="843" priority="1550">
      <formula>LEN(TRIM(X1822))&gt;0</formula>
    </cfRule>
  </conditionalFormatting>
  <conditionalFormatting sqref="K1822">
    <cfRule type="containsText" dxfId="842" priority="1547" operator="containsText" text="DISABLED">
      <formula>NOT(ISERROR(SEARCH("DISABLED",K1822)))</formula>
    </cfRule>
    <cfRule type="containsText" dxfId="841" priority="1548" operator="containsText" text="ENABLED">
      <formula>NOT(ISERROR(SEARCH("ENABLED",K1822)))</formula>
    </cfRule>
  </conditionalFormatting>
  <conditionalFormatting sqref="X2069">
    <cfRule type="notContainsBlanks" dxfId="840" priority="1540">
      <formula>LEN(TRIM(X2069))&gt;0</formula>
    </cfRule>
  </conditionalFormatting>
  <conditionalFormatting sqref="K2069">
    <cfRule type="containsText" dxfId="839" priority="1537" operator="containsText" text="DISABLED">
      <formula>NOT(ISERROR(SEARCH("DISABLED",K2069)))</formula>
    </cfRule>
    <cfRule type="containsText" dxfId="838" priority="1538" operator="containsText" text="ENABLED">
      <formula>NOT(ISERROR(SEARCH("ENABLED",K2069)))</formula>
    </cfRule>
  </conditionalFormatting>
  <conditionalFormatting sqref="J2071:J2073">
    <cfRule type="containsText" dxfId="837" priority="1517" operator="containsText" text="DISABLED">
      <formula>NOT(ISERROR(SEARCH("DISABLED",J2071)))</formula>
    </cfRule>
    <cfRule type="containsText" dxfId="836" priority="1518" operator="containsText" text="ENABLED">
      <formula>NOT(ISERROR(SEARCH("ENABLED",J2071)))</formula>
    </cfRule>
  </conditionalFormatting>
  <conditionalFormatting sqref="X2070:X2073">
    <cfRule type="notContainsBlanks" dxfId="835" priority="1516">
      <formula>LEN(TRIM(X2070))&gt;0</formula>
    </cfRule>
  </conditionalFormatting>
  <conditionalFormatting sqref="K2070:K2073">
    <cfRule type="containsText" dxfId="834" priority="1513" operator="containsText" text="DISABLED">
      <formula>NOT(ISERROR(SEARCH("DISABLED",K2070)))</formula>
    </cfRule>
    <cfRule type="containsText" dxfId="833" priority="1514" operator="containsText" text="ENABLED">
      <formula>NOT(ISERROR(SEARCH("ENABLED",K2070)))</formula>
    </cfRule>
  </conditionalFormatting>
  <conditionalFormatting sqref="J1881">
    <cfRule type="containsText" dxfId="832" priority="1511" operator="containsText" text="DISABLED">
      <formula>NOT(ISERROR(SEARCH("DISABLED",J1881)))</formula>
    </cfRule>
    <cfRule type="containsText" dxfId="831" priority="1512" operator="containsText" text="ENABLED">
      <formula>NOT(ISERROR(SEARCH("ENABLED",J1881)))</formula>
    </cfRule>
  </conditionalFormatting>
  <conditionalFormatting sqref="X1881">
    <cfRule type="notContainsBlanks" dxfId="830" priority="1510">
      <formula>LEN(TRIM(X1881))&gt;0</formula>
    </cfRule>
  </conditionalFormatting>
  <conditionalFormatting sqref="K1881">
    <cfRule type="containsText" dxfId="829" priority="1507" operator="containsText" text="DISABLED">
      <formula>NOT(ISERROR(SEARCH("DISABLED",K1881)))</formula>
    </cfRule>
    <cfRule type="containsText" dxfId="828" priority="1508" operator="containsText" text="ENABLED">
      <formula>NOT(ISERROR(SEARCH("ENABLED",K1881)))</formula>
    </cfRule>
  </conditionalFormatting>
  <conditionalFormatting sqref="J1901">
    <cfRule type="containsText" dxfId="827" priority="1505" operator="containsText" text="DISABLED">
      <formula>NOT(ISERROR(SEARCH("DISABLED",J1901)))</formula>
    </cfRule>
    <cfRule type="containsText" dxfId="826" priority="1506" operator="containsText" text="ENABLED">
      <formula>NOT(ISERROR(SEARCH("ENABLED",J1901)))</formula>
    </cfRule>
  </conditionalFormatting>
  <conditionalFormatting sqref="X1901">
    <cfRule type="notContainsBlanks" dxfId="825" priority="1504">
      <formula>LEN(TRIM(X1901))&gt;0</formula>
    </cfRule>
  </conditionalFormatting>
  <conditionalFormatting sqref="K1901">
    <cfRule type="containsText" dxfId="824" priority="1501" operator="containsText" text="DISABLED">
      <formula>NOT(ISERROR(SEARCH("DISABLED",K1901)))</formula>
    </cfRule>
    <cfRule type="containsText" dxfId="823" priority="1502" operator="containsText" text="ENABLED">
      <formula>NOT(ISERROR(SEARCH("ENABLED",K1901)))</formula>
    </cfRule>
  </conditionalFormatting>
  <conditionalFormatting sqref="J1902">
    <cfRule type="containsText" dxfId="822" priority="1499" operator="containsText" text="DISABLED">
      <formula>NOT(ISERROR(SEARCH("DISABLED",J1902)))</formula>
    </cfRule>
    <cfRule type="containsText" dxfId="821" priority="1500" operator="containsText" text="ENABLED">
      <formula>NOT(ISERROR(SEARCH("ENABLED",J1902)))</formula>
    </cfRule>
  </conditionalFormatting>
  <conditionalFormatting sqref="X1902">
    <cfRule type="notContainsBlanks" dxfId="820" priority="1498">
      <formula>LEN(TRIM(X1902))&gt;0</formula>
    </cfRule>
  </conditionalFormatting>
  <conditionalFormatting sqref="K1902">
    <cfRule type="containsText" dxfId="819" priority="1496" operator="containsText" text="DISABLED">
      <formula>NOT(ISERROR(SEARCH("DISABLED",K1902)))</formula>
    </cfRule>
    <cfRule type="containsText" dxfId="818" priority="1497" operator="containsText" text="ENABLED">
      <formula>NOT(ISERROR(SEARCH("ENABLED",K1902)))</formula>
    </cfRule>
  </conditionalFormatting>
  <conditionalFormatting sqref="K43">
    <cfRule type="containsText" dxfId="817" priority="1487" operator="containsText" text="DISABLED">
      <formula>NOT(ISERROR(SEARCH("DISABLED",K43)))</formula>
    </cfRule>
    <cfRule type="containsText" dxfId="816" priority="1488" operator="containsText" text="ENABLED">
      <formula>NOT(ISERROR(SEARCH("ENABLED",K43)))</formula>
    </cfRule>
  </conditionalFormatting>
  <conditionalFormatting sqref="X43">
    <cfRule type="notContainsBlanks" dxfId="815" priority="1486">
      <formula>LEN(TRIM(X43))&gt;0</formula>
    </cfRule>
  </conditionalFormatting>
  <conditionalFormatting sqref="K1582">
    <cfRule type="containsText" dxfId="814" priority="1483" operator="containsText" text="DISABLED">
      <formula>NOT(ISERROR(SEARCH("DISABLED",K1582)))</formula>
    </cfRule>
    <cfRule type="containsText" dxfId="813" priority="1484" operator="containsText" text="ENABLED">
      <formula>NOT(ISERROR(SEARCH("ENABLED",K1582)))</formula>
    </cfRule>
  </conditionalFormatting>
  <conditionalFormatting sqref="X1582">
    <cfRule type="notContainsBlanks" dxfId="812" priority="1482">
      <formula>LEN(TRIM(X1582))&gt;0</formula>
    </cfRule>
  </conditionalFormatting>
  <conditionalFormatting sqref="J54:K54">
    <cfRule type="containsText" dxfId="811" priority="1475" operator="containsText" text="DISABLED">
      <formula>NOT(ISERROR(SEARCH("DISABLED",J54)))</formula>
    </cfRule>
    <cfRule type="containsText" dxfId="810" priority="1476" operator="containsText" text="ENABLED">
      <formula>NOT(ISERROR(SEARCH("ENABLED",J54)))</formula>
    </cfRule>
  </conditionalFormatting>
  <conditionalFormatting sqref="X54">
    <cfRule type="notContainsBlanks" dxfId="809" priority="1474">
      <formula>LEN(TRIM(X54))&gt;0</formula>
    </cfRule>
  </conditionalFormatting>
  <conditionalFormatting sqref="J55:K55">
    <cfRule type="containsText" dxfId="808" priority="1471" operator="containsText" text="DISABLED">
      <formula>NOT(ISERROR(SEARCH("DISABLED",J55)))</formula>
    </cfRule>
    <cfRule type="containsText" dxfId="807" priority="1472" operator="containsText" text="ENABLED">
      <formula>NOT(ISERROR(SEARCH("ENABLED",J55)))</formula>
    </cfRule>
  </conditionalFormatting>
  <conditionalFormatting sqref="X55">
    <cfRule type="notContainsBlanks" dxfId="806" priority="1470">
      <formula>LEN(TRIM(X55))&gt;0</formula>
    </cfRule>
  </conditionalFormatting>
  <conditionalFormatting sqref="X61">
    <cfRule type="notContainsBlanks" dxfId="805" priority="1462">
      <formula>LEN(TRIM(X61))&gt;0</formula>
    </cfRule>
  </conditionalFormatting>
  <conditionalFormatting sqref="X62">
    <cfRule type="notContainsBlanks" dxfId="804" priority="1460">
      <formula>LEN(TRIM(X62))&gt;0</formula>
    </cfRule>
  </conditionalFormatting>
  <conditionalFormatting sqref="X62">
    <cfRule type="notContainsBlanks" dxfId="803" priority="1457">
      <formula>LEN(TRIM(X62))&gt;0</formula>
    </cfRule>
  </conditionalFormatting>
  <conditionalFormatting sqref="K62">
    <cfRule type="containsText" dxfId="802" priority="1454" operator="containsText" text="DISABLED">
      <formula>NOT(ISERROR(SEARCH("DISABLED",K62)))</formula>
    </cfRule>
    <cfRule type="containsText" dxfId="801" priority="1455" operator="containsText" text="ENABLED">
      <formula>NOT(ISERROR(SEARCH("ENABLED",K62)))</formula>
    </cfRule>
  </conditionalFormatting>
  <conditionalFormatting sqref="J71:K71">
    <cfRule type="containsText" dxfId="800" priority="1448" operator="containsText" text="DISABLED">
      <formula>NOT(ISERROR(SEARCH("DISABLED",J71)))</formula>
    </cfRule>
    <cfRule type="containsText" dxfId="799" priority="1449" operator="containsText" text="ENABLED">
      <formula>NOT(ISERROR(SEARCH("ENABLED",J71)))</formula>
    </cfRule>
  </conditionalFormatting>
  <conditionalFormatting sqref="X71">
    <cfRule type="notContainsBlanks" dxfId="798" priority="1447">
      <formula>LEN(TRIM(X71))&gt;0</formula>
    </cfRule>
  </conditionalFormatting>
  <conditionalFormatting sqref="K75">
    <cfRule type="containsText" dxfId="797" priority="1440" operator="containsText" text="DISABLED">
      <formula>NOT(ISERROR(SEARCH("DISABLED",K75)))</formula>
    </cfRule>
    <cfRule type="containsText" dxfId="796" priority="1441" operator="containsText" text="ENABLED">
      <formula>NOT(ISERROR(SEARCH("ENABLED",K75)))</formula>
    </cfRule>
  </conditionalFormatting>
  <conditionalFormatting sqref="X75">
    <cfRule type="notContainsBlanks" dxfId="795" priority="1439">
      <formula>LEN(TRIM(X75))&gt;0</formula>
    </cfRule>
  </conditionalFormatting>
  <conditionalFormatting sqref="K82">
    <cfRule type="containsText" dxfId="794" priority="1432" operator="containsText" text="DISABLED">
      <formula>NOT(ISERROR(SEARCH("DISABLED",K82)))</formula>
    </cfRule>
    <cfRule type="containsText" dxfId="793" priority="1433" operator="containsText" text="ENABLED">
      <formula>NOT(ISERROR(SEARCH("ENABLED",K82)))</formula>
    </cfRule>
  </conditionalFormatting>
  <conditionalFormatting sqref="X82">
    <cfRule type="notContainsBlanks" dxfId="792" priority="1431">
      <formula>LEN(TRIM(X82))&gt;0</formula>
    </cfRule>
  </conditionalFormatting>
  <conditionalFormatting sqref="J2101:K2103">
    <cfRule type="containsText" dxfId="791" priority="1428" operator="containsText" text="DISABLED">
      <formula>NOT(ISERROR(SEARCH("DISABLED",J2101)))</formula>
    </cfRule>
    <cfRule type="containsText" dxfId="790" priority="1429" operator="containsText" text="ENABLED">
      <formula>NOT(ISERROR(SEARCH("ENABLED",J2101)))</formula>
    </cfRule>
  </conditionalFormatting>
  <conditionalFormatting sqref="X2101:X2103">
    <cfRule type="notContainsBlanks" dxfId="789" priority="1427">
      <formula>LEN(TRIM(X2101))&gt;0</formula>
    </cfRule>
  </conditionalFormatting>
  <conditionalFormatting sqref="K106">
    <cfRule type="containsText" dxfId="788" priority="1424" operator="containsText" text="DISABLED">
      <formula>NOT(ISERROR(SEARCH("DISABLED",K106)))</formula>
    </cfRule>
    <cfRule type="containsText" dxfId="787" priority="1425" operator="containsText" text="ENABLED">
      <formula>NOT(ISERROR(SEARCH("ENABLED",K106)))</formula>
    </cfRule>
  </conditionalFormatting>
  <conditionalFormatting sqref="X106">
    <cfRule type="notContainsBlanks" dxfId="786" priority="1423">
      <formula>LEN(TRIM(X106))&gt;0</formula>
    </cfRule>
  </conditionalFormatting>
  <conditionalFormatting sqref="X118">
    <cfRule type="notContainsBlanks" dxfId="785" priority="1413">
      <formula>LEN(TRIM(X118))&gt;0</formula>
    </cfRule>
  </conditionalFormatting>
  <conditionalFormatting sqref="J120:K122">
    <cfRule type="containsText" dxfId="784" priority="1410" operator="containsText" text="DISABLED">
      <formula>NOT(ISERROR(SEARCH("DISABLED",J120)))</formula>
    </cfRule>
    <cfRule type="containsText" dxfId="783" priority="1411" operator="containsText" text="ENABLED">
      <formula>NOT(ISERROR(SEARCH("ENABLED",J120)))</formula>
    </cfRule>
  </conditionalFormatting>
  <conditionalFormatting sqref="X120:X122">
    <cfRule type="notContainsBlanks" dxfId="782" priority="1409">
      <formula>LEN(TRIM(X120))&gt;0</formula>
    </cfRule>
  </conditionalFormatting>
  <conditionalFormatting sqref="J123:K123">
    <cfRule type="containsText" dxfId="781" priority="1406" operator="containsText" text="DISABLED">
      <formula>NOT(ISERROR(SEARCH("DISABLED",J123)))</formula>
    </cfRule>
    <cfRule type="containsText" dxfId="780" priority="1407" operator="containsText" text="ENABLED">
      <formula>NOT(ISERROR(SEARCH("ENABLED",J123)))</formula>
    </cfRule>
  </conditionalFormatting>
  <conditionalFormatting sqref="X123">
    <cfRule type="notContainsBlanks" dxfId="779" priority="1405">
      <formula>LEN(TRIM(X123))&gt;0</formula>
    </cfRule>
  </conditionalFormatting>
  <conditionalFormatting sqref="J124:K124">
    <cfRule type="containsText" dxfId="778" priority="1402" operator="containsText" text="DISABLED">
      <formula>NOT(ISERROR(SEARCH("DISABLED",J124)))</formula>
    </cfRule>
    <cfRule type="containsText" dxfId="777" priority="1403" operator="containsText" text="ENABLED">
      <formula>NOT(ISERROR(SEARCH("ENABLED",J124)))</formula>
    </cfRule>
  </conditionalFormatting>
  <conditionalFormatting sqref="X124">
    <cfRule type="notContainsBlanks" dxfId="776" priority="1401">
      <formula>LEN(TRIM(X124))&gt;0</formula>
    </cfRule>
  </conditionalFormatting>
  <conditionalFormatting sqref="J125:K125">
    <cfRule type="containsText" dxfId="775" priority="1398" operator="containsText" text="DISABLED">
      <formula>NOT(ISERROR(SEARCH("DISABLED",J125)))</formula>
    </cfRule>
    <cfRule type="containsText" dxfId="774" priority="1399" operator="containsText" text="ENABLED">
      <formula>NOT(ISERROR(SEARCH("ENABLED",J125)))</formula>
    </cfRule>
  </conditionalFormatting>
  <conditionalFormatting sqref="X125">
    <cfRule type="notContainsBlanks" dxfId="773" priority="1397">
      <formula>LEN(TRIM(X125))&gt;0</formula>
    </cfRule>
  </conditionalFormatting>
  <conditionalFormatting sqref="J126:K126">
    <cfRule type="containsText" dxfId="772" priority="1394" operator="containsText" text="DISABLED">
      <formula>NOT(ISERROR(SEARCH("DISABLED",J126)))</formula>
    </cfRule>
    <cfRule type="containsText" dxfId="771" priority="1395" operator="containsText" text="ENABLED">
      <formula>NOT(ISERROR(SEARCH("ENABLED",J126)))</formula>
    </cfRule>
  </conditionalFormatting>
  <conditionalFormatting sqref="X126">
    <cfRule type="notContainsBlanks" dxfId="770" priority="1393">
      <formula>LEN(TRIM(X126))&gt;0</formula>
    </cfRule>
  </conditionalFormatting>
  <conditionalFormatting sqref="J127:K127">
    <cfRule type="containsText" dxfId="769" priority="1390" operator="containsText" text="DISABLED">
      <formula>NOT(ISERROR(SEARCH("DISABLED",J127)))</formula>
    </cfRule>
    <cfRule type="containsText" dxfId="768" priority="1391" operator="containsText" text="ENABLED">
      <formula>NOT(ISERROR(SEARCH("ENABLED",J127)))</formula>
    </cfRule>
  </conditionalFormatting>
  <conditionalFormatting sqref="X127">
    <cfRule type="notContainsBlanks" dxfId="767" priority="1389">
      <formula>LEN(TRIM(X127))&gt;0</formula>
    </cfRule>
  </conditionalFormatting>
  <conditionalFormatting sqref="J128:J131">
    <cfRule type="containsText" dxfId="766" priority="1386" operator="containsText" text="DISABLED">
      <formula>NOT(ISERROR(SEARCH("DISABLED",J128)))</formula>
    </cfRule>
    <cfRule type="containsText" dxfId="765" priority="1387" operator="containsText" text="ENABLED">
      <formula>NOT(ISERROR(SEARCH("ENABLED",J128)))</formula>
    </cfRule>
  </conditionalFormatting>
  <conditionalFormatting sqref="X128:X131">
    <cfRule type="notContainsBlanks" dxfId="764" priority="1385">
      <formula>LEN(TRIM(X128))&gt;0</formula>
    </cfRule>
  </conditionalFormatting>
  <conditionalFormatting sqref="K128:K131">
    <cfRule type="containsText" dxfId="763" priority="1382" operator="containsText" text="DISABLED">
      <formula>NOT(ISERROR(SEARCH("DISABLED",K128)))</formula>
    </cfRule>
    <cfRule type="containsText" dxfId="762" priority="1383" operator="containsText" text="ENABLED">
      <formula>NOT(ISERROR(SEARCH("ENABLED",K128)))</formula>
    </cfRule>
  </conditionalFormatting>
  <conditionalFormatting sqref="J132:K132">
    <cfRule type="containsText" dxfId="761" priority="1380" operator="containsText" text="DISABLED">
      <formula>NOT(ISERROR(SEARCH("DISABLED",J132)))</formula>
    </cfRule>
    <cfRule type="containsText" dxfId="760" priority="1381" operator="containsText" text="ENABLED">
      <formula>NOT(ISERROR(SEARCH("ENABLED",J132)))</formula>
    </cfRule>
  </conditionalFormatting>
  <conditionalFormatting sqref="X132">
    <cfRule type="notContainsBlanks" dxfId="759" priority="1379">
      <formula>LEN(TRIM(X132))&gt;0</formula>
    </cfRule>
  </conditionalFormatting>
  <conditionalFormatting sqref="J417">
    <cfRule type="containsText" dxfId="758" priority="1376" operator="containsText" text="DISABLED">
      <formula>NOT(ISERROR(SEARCH("DISABLED",J417)))</formula>
    </cfRule>
    <cfRule type="containsText" dxfId="757" priority="1377" operator="containsText" text="ENABLED">
      <formula>NOT(ISERROR(SEARCH("ENABLED",J417)))</formula>
    </cfRule>
  </conditionalFormatting>
  <conditionalFormatting sqref="X440:X447">
    <cfRule type="notContainsBlanks" dxfId="756" priority="1367">
      <formula>LEN(TRIM(X440))&gt;0</formula>
    </cfRule>
  </conditionalFormatting>
  <conditionalFormatting sqref="K440:K447">
    <cfRule type="containsText" dxfId="755" priority="1364" operator="containsText" text="DISABLED">
      <formula>NOT(ISERROR(SEARCH("DISABLED",K440)))</formula>
    </cfRule>
    <cfRule type="containsText" dxfId="754" priority="1365" operator="containsText" text="ENABLED">
      <formula>NOT(ISERROR(SEARCH("ENABLED",K440)))</formula>
    </cfRule>
  </conditionalFormatting>
  <conditionalFormatting sqref="J969">
    <cfRule type="containsText" dxfId="753" priority="1362" operator="containsText" text="DISABLED">
      <formula>NOT(ISERROR(SEARCH("DISABLED",J969)))</formula>
    </cfRule>
    <cfRule type="containsText" dxfId="752" priority="1363" operator="containsText" text="ENABLED">
      <formula>NOT(ISERROR(SEARCH("ENABLED",J969)))</formula>
    </cfRule>
  </conditionalFormatting>
  <conditionalFormatting sqref="X969">
    <cfRule type="notContainsBlanks" dxfId="751" priority="1361">
      <formula>LEN(TRIM(X969))&gt;0</formula>
    </cfRule>
  </conditionalFormatting>
  <conditionalFormatting sqref="K969">
    <cfRule type="containsText" dxfId="750" priority="1358" operator="containsText" text="DISABLED">
      <formula>NOT(ISERROR(SEARCH("DISABLED",K969)))</formula>
    </cfRule>
    <cfRule type="containsText" dxfId="749" priority="1359" operator="containsText" text="ENABLED">
      <formula>NOT(ISERROR(SEARCH("ENABLED",K969)))</formula>
    </cfRule>
  </conditionalFormatting>
  <conditionalFormatting sqref="J1067">
    <cfRule type="containsText" dxfId="748" priority="1356" operator="containsText" text="DISABLED">
      <formula>NOT(ISERROR(SEARCH("DISABLED",J1067)))</formula>
    </cfRule>
    <cfRule type="containsText" dxfId="747" priority="1357" operator="containsText" text="ENABLED">
      <formula>NOT(ISERROR(SEARCH("ENABLED",J1067)))</formula>
    </cfRule>
  </conditionalFormatting>
  <conditionalFormatting sqref="X1067">
    <cfRule type="notContainsBlanks" dxfId="746" priority="1355">
      <formula>LEN(TRIM(X1067))&gt;0</formula>
    </cfRule>
  </conditionalFormatting>
  <conditionalFormatting sqref="K1067">
    <cfRule type="containsText" dxfId="745" priority="1352" operator="containsText" text="DISABLED">
      <formula>NOT(ISERROR(SEARCH("DISABLED",K1067)))</formula>
    </cfRule>
    <cfRule type="containsText" dxfId="744" priority="1353" operator="containsText" text="ENABLED">
      <formula>NOT(ISERROR(SEARCH("ENABLED",K1067)))</formula>
    </cfRule>
  </conditionalFormatting>
  <conditionalFormatting sqref="J1070">
    <cfRule type="containsText" dxfId="743" priority="1350" operator="containsText" text="DISABLED">
      <formula>NOT(ISERROR(SEARCH("DISABLED",J1070)))</formula>
    </cfRule>
    <cfRule type="containsText" dxfId="742" priority="1351" operator="containsText" text="ENABLED">
      <formula>NOT(ISERROR(SEARCH("ENABLED",J1070)))</formula>
    </cfRule>
  </conditionalFormatting>
  <conditionalFormatting sqref="X1070">
    <cfRule type="notContainsBlanks" dxfId="741" priority="1349">
      <formula>LEN(TRIM(X1070))&gt;0</formula>
    </cfRule>
  </conditionalFormatting>
  <conditionalFormatting sqref="K1070">
    <cfRule type="containsText" dxfId="740" priority="1346" operator="containsText" text="DISABLED">
      <formula>NOT(ISERROR(SEARCH("DISABLED",K1070)))</formula>
    </cfRule>
    <cfRule type="containsText" dxfId="739" priority="1347" operator="containsText" text="ENABLED">
      <formula>NOT(ISERROR(SEARCH("ENABLED",K1070)))</formula>
    </cfRule>
  </conditionalFormatting>
  <conditionalFormatting sqref="J1171:J1188">
    <cfRule type="containsText" dxfId="738" priority="1344" operator="containsText" text="DISABLED">
      <formula>NOT(ISERROR(SEARCH("DISABLED",J1171)))</formula>
    </cfRule>
    <cfRule type="containsText" dxfId="737" priority="1345" operator="containsText" text="ENABLED">
      <formula>NOT(ISERROR(SEARCH("ENABLED",J1171)))</formula>
    </cfRule>
  </conditionalFormatting>
  <conditionalFormatting sqref="X1171:X1188">
    <cfRule type="notContainsBlanks" dxfId="736" priority="1343">
      <formula>LEN(TRIM(X1171))&gt;0</formula>
    </cfRule>
  </conditionalFormatting>
  <conditionalFormatting sqref="K1171:K1188">
    <cfRule type="containsText" dxfId="735" priority="1340" operator="containsText" text="DISABLED">
      <formula>NOT(ISERROR(SEARCH("DISABLED",K1171)))</formula>
    </cfRule>
    <cfRule type="containsText" dxfId="734" priority="1341" operator="containsText" text="ENABLED">
      <formula>NOT(ISERROR(SEARCH("ENABLED",K1171)))</formula>
    </cfRule>
  </conditionalFormatting>
  <conditionalFormatting sqref="K1468">
    <cfRule type="containsText" dxfId="733" priority="1338" operator="containsText" text="DISABLED">
      <formula>NOT(ISERROR(SEARCH("DISABLED",K1468)))</formula>
    </cfRule>
    <cfRule type="containsText" dxfId="732" priority="1339" operator="containsText" text="ENABLED">
      <formula>NOT(ISERROR(SEARCH("ENABLED",K1468)))</formula>
    </cfRule>
  </conditionalFormatting>
  <conditionalFormatting sqref="X1468">
    <cfRule type="notContainsBlanks" dxfId="731" priority="1337">
      <formula>LEN(TRIM(X1468))&gt;0</formula>
    </cfRule>
  </conditionalFormatting>
  <conditionalFormatting sqref="K1470">
    <cfRule type="containsText" dxfId="730" priority="1334" operator="containsText" text="DISABLED">
      <formula>NOT(ISERROR(SEARCH("DISABLED",K1470)))</formula>
    </cfRule>
    <cfRule type="containsText" dxfId="729" priority="1335" operator="containsText" text="ENABLED">
      <formula>NOT(ISERROR(SEARCH("ENABLED",K1470)))</formula>
    </cfRule>
  </conditionalFormatting>
  <conditionalFormatting sqref="X1470">
    <cfRule type="notContainsBlanks" dxfId="728" priority="1333">
      <formula>LEN(TRIM(X1470))&gt;0</formula>
    </cfRule>
  </conditionalFormatting>
  <conditionalFormatting sqref="K1538">
    <cfRule type="containsText" dxfId="727" priority="1320" operator="containsText" text="DISABLED">
      <formula>NOT(ISERROR(SEARCH("DISABLED",K1538)))</formula>
    </cfRule>
    <cfRule type="containsText" dxfId="726" priority="1321" operator="containsText" text="ENABLED">
      <formula>NOT(ISERROR(SEARCH("ENABLED",K1538)))</formula>
    </cfRule>
  </conditionalFormatting>
  <conditionalFormatting sqref="X1538">
    <cfRule type="notContainsBlanks" dxfId="725" priority="1319">
      <formula>LEN(TRIM(X1538))&gt;0</formula>
    </cfRule>
  </conditionalFormatting>
  <conditionalFormatting sqref="K1535">
    <cfRule type="containsText" dxfId="724" priority="1316" operator="containsText" text="DISABLED">
      <formula>NOT(ISERROR(SEARCH("DISABLED",K1535)))</formula>
    </cfRule>
    <cfRule type="containsText" dxfId="723" priority="1317" operator="containsText" text="ENABLED">
      <formula>NOT(ISERROR(SEARCH("ENABLED",K1535)))</formula>
    </cfRule>
  </conditionalFormatting>
  <conditionalFormatting sqref="X1535">
    <cfRule type="notContainsBlanks" dxfId="722" priority="1315">
      <formula>LEN(TRIM(X1535))&gt;0</formula>
    </cfRule>
  </conditionalFormatting>
  <conditionalFormatting sqref="X1578">
    <cfRule type="notContainsBlanks" dxfId="721" priority="1311">
      <formula>LEN(TRIM(X1578))&gt;0</formula>
    </cfRule>
  </conditionalFormatting>
  <conditionalFormatting sqref="K1578">
    <cfRule type="containsText" dxfId="720" priority="1308" operator="containsText" text="DISABLED">
      <formula>NOT(ISERROR(SEARCH("DISABLED",K1578)))</formula>
    </cfRule>
    <cfRule type="containsText" dxfId="719" priority="1309" operator="containsText" text="ENABLED">
      <formula>NOT(ISERROR(SEARCH("ENABLED",K1578)))</formula>
    </cfRule>
  </conditionalFormatting>
  <conditionalFormatting sqref="K1583">
    <cfRule type="containsText" dxfId="718" priority="1306" operator="containsText" text="DISABLED">
      <formula>NOT(ISERROR(SEARCH("DISABLED",K1583)))</formula>
    </cfRule>
    <cfRule type="containsText" dxfId="717" priority="1307" operator="containsText" text="ENABLED">
      <formula>NOT(ISERROR(SEARCH("ENABLED",K1583)))</formula>
    </cfRule>
  </conditionalFormatting>
  <conditionalFormatting sqref="X1583">
    <cfRule type="notContainsBlanks" dxfId="716" priority="1305">
      <formula>LEN(TRIM(X1583))&gt;0</formula>
    </cfRule>
  </conditionalFormatting>
  <conditionalFormatting sqref="X1611">
    <cfRule type="notContainsBlanks" dxfId="715" priority="1301">
      <formula>LEN(TRIM(X1611))&gt;0</formula>
    </cfRule>
  </conditionalFormatting>
  <conditionalFormatting sqref="K1613">
    <cfRule type="containsText" dxfId="714" priority="1296" operator="containsText" text="DISABLED">
      <formula>NOT(ISERROR(SEARCH("DISABLED",K1613)))</formula>
    </cfRule>
    <cfRule type="containsText" dxfId="713" priority="1297" operator="containsText" text="ENABLED">
      <formula>NOT(ISERROR(SEARCH("ENABLED",K1613)))</formula>
    </cfRule>
  </conditionalFormatting>
  <conditionalFormatting sqref="X1613">
    <cfRule type="notContainsBlanks" dxfId="712" priority="1295">
      <formula>LEN(TRIM(X1613))&gt;0</formula>
    </cfRule>
  </conditionalFormatting>
  <conditionalFormatting sqref="K1652">
    <cfRule type="containsText" dxfId="711" priority="1286" operator="containsText" text="DISABLED">
      <formula>NOT(ISERROR(SEARCH("DISABLED",K1652)))</formula>
    </cfRule>
    <cfRule type="containsText" dxfId="710" priority="1287" operator="containsText" text="ENABLED">
      <formula>NOT(ISERROR(SEARCH("ENABLED",K1652)))</formula>
    </cfRule>
  </conditionalFormatting>
  <conditionalFormatting sqref="X1652">
    <cfRule type="notContainsBlanks" dxfId="709" priority="1285">
      <formula>LEN(TRIM(X1652))&gt;0</formula>
    </cfRule>
  </conditionalFormatting>
  <conditionalFormatting sqref="K1670">
    <cfRule type="containsText" dxfId="708" priority="1282" operator="containsText" text="DISABLED">
      <formula>NOT(ISERROR(SEARCH("DISABLED",K1670)))</formula>
    </cfRule>
    <cfRule type="containsText" dxfId="707" priority="1283" operator="containsText" text="ENABLED">
      <formula>NOT(ISERROR(SEARCH("ENABLED",K1670)))</formula>
    </cfRule>
  </conditionalFormatting>
  <conditionalFormatting sqref="X1670">
    <cfRule type="notContainsBlanks" dxfId="706" priority="1281">
      <formula>LEN(TRIM(X1670))&gt;0</formula>
    </cfRule>
  </conditionalFormatting>
  <conditionalFormatting sqref="X1766:X1768">
    <cfRule type="notContainsBlanks" dxfId="705" priority="1253">
      <formula>LEN(TRIM(X1766))&gt;0</formula>
    </cfRule>
  </conditionalFormatting>
  <conditionalFormatting sqref="K1500">
    <cfRule type="containsText" dxfId="704" priority="1248" operator="containsText" text="DISABLED">
      <formula>NOT(ISERROR(SEARCH("DISABLED",K1500)))</formula>
    </cfRule>
    <cfRule type="containsText" dxfId="703" priority="1249" operator="containsText" text="ENABLED">
      <formula>NOT(ISERROR(SEARCH("ENABLED",K1500)))</formula>
    </cfRule>
  </conditionalFormatting>
  <conditionalFormatting sqref="X1500">
    <cfRule type="notContainsBlanks" dxfId="702" priority="1247">
      <formula>LEN(TRIM(X1500))&gt;0</formula>
    </cfRule>
  </conditionalFormatting>
  <conditionalFormatting sqref="J1470">
    <cfRule type="containsText" dxfId="701" priority="1232" operator="containsText" text="DISABLED">
      <formula>NOT(ISERROR(SEARCH("DISABLED",J1470)))</formula>
    </cfRule>
    <cfRule type="containsText" dxfId="700" priority="1233" operator="containsText" text="ENABLED">
      <formula>NOT(ISERROR(SEARCH("ENABLED",J1470)))</formula>
    </cfRule>
  </conditionalFormatting>
  <conditionalFormatting sqref="J2074:K2074">
    <cfRule type="containsText" dxfId="699" priority="1230" operator="containsText" text="DISABLED">
      <formula>NOT(ISERROR(SEARCH("DISABLED",J2074)))</formula>
    </cfRule>
    <cfRule type="containsText" dxfId="698" priority="1231" operator="containsText" text="ENABLED">
      <formula>NOT(ISERROR(SEARCH("ENABLED",J2074)))</formula>
    </cfRule>
  </conditionalFormatting>
  <conditionalFormatting sqref="X2074">
    <cfRule type="notContainsBlanks" dxfId="697" priority="1229">
      <formula>LEN(TRIM(X2074))&gt;0</formula>
    </cfRule>
  </conditionalFormatting>
  <conditionalFormatting sqref="J564:J571">
    <cfRule type="containsText" dxfId="696" priority="1208" operator="containsText" text="DISABLED">
      <formula>NOT(ISERROR(SEARCH("DISABLED",J564)))</formula>
    </cfRule>
    <cfRule type="containsText" dxfId="695" priority="1209" operator="containsText" text="ENABLED">
      <formula>NOT(ISERROR(SEARCH("ENABLED",J564)))</formula>
    </cfRule>
  </conditionalFormatting>
  <conditionalFormatting sqref="X564:X571">
    <cfRule type="notContainsBlanks" dxfId="694" priority="1207">
      <formula>LEN(TRIM(X564))&gt;0</formula>
    </cfRule>
  </conditionalFormatting>
  <conditionalFormatting sqref="K564:K571">
    <cfRule type="containsText" dxfId="693" priority="1204" operator="containsText" text="DISABLED">
      <formula>NOT(ISERROR(SEARCH("DISABLED",K564)))</formula>
    </cfRule>
    <cfRule type="containsText" dxfId="692" priority="1205" operator="containsText" text="ENABLED">
      <formula>NOT(ISERROR(SEARCH("ENABLED",K564)))</formula>
    </cfRule>
  </conditionalFormatting>
  <conditionalFormatting sqref="J1232:J1233">
    <cfRule type="containsText" dxfId="691" priority="1202" operator="containsText" text="DISABLED">
      <formula>NOT(ISERROR(SEARCH("DISABLED",J1232)))</formula>
    </cfRule>
    <cfRule type="containsText" dxfId="690" priority="1203" operator="containsText" text="ENABLED">
      <formula>NOT(ISERROR(SEARCH("ENABLED",J1232)))</formula>
    </cfRule>
  </conditionalFormatting>
  <conditionalFormatting sqref="X1232:X1233">
    <cfRule type="notContainsBlanks" dxfId="689" priority="1201">
      <formula>LEN(TRIM(X1232))&gt;0</formula>
    </cfRule>
  </conditionalFormatting>
  <conditionalFormatting sqref="K1232:K1233">
    <cfRule type="containsText" dxfId="688" priority="1198" operator="containsText" text="DISABLED">
      <formula>NOT(ISERROR(SEARCH("DISABLED",K1232)))</formula>
    </cfRule>
    <cfRule type="containsText" dxfId="687" priority="1199" operator="containsText" text="ENABLED">
      <formula>NOT(ISERROR(SEARCH("ENABLED",K1232)))</formula>
    </cfRule>
  </conditionalFormatting>
  <conditionalFormatting sqref="X1556">
    <cfRule type="notContainsBlanks" dxfId="686" priority="1195">
      <formula>LEN(TRIM(X1556))&gt;0</formula>
    </cfRule>
  </conditionalFormatting>
  <conditionalFormatting sqref="J384:J399">
    <cfRule type="containsText" dxfId="685" priority="1190" operator="containsText" text="DISABLED">
      <formula>NOT(ISERROR(SEARCH("DISABLED",J384)))</formula>
    </cfRule>
    <cfRule type="containsText" dxfId="684" priority="1191" operator="containsText" text="ENABLED">
      <formula>NOT(ISERROR(SEARCH("ENABLED",J384)))</formula>
    </cfRule>
  </conditionalFormatting>
  <conditionalFormatting sqref="K384:K399">
    <cfRule type="containsText" dxfId="683" priority="1187" operator="containsText" text="DISABLED">
      <formula>NOT(ISERROR(SEARCH("DISABLED",K384)))</formula>
    </cfRule>
    <cfRule type="containsText" dxfId="682" priority="1188" operator="containsText" text="ENABLED">
      <formula>NOT(ISERROR(SEARCH("ENABLED",K384)))</formula>
    </cfRule>
  </conditionalFormatting>
  <conditionalFormatting sqref="X397">
    <cfRule type="notContainsBlanks" dxfId="681" priority="1186">
      <formula>LEN(TRIM(X397))&gt;0</formula>
    </cfRule>
  </conditionalFormatting>
  <conditionalFormatting sqref="K400:K407">
    <cfRule type="containsText" dxfId="680" priority="1175" operator="containsText" text="DISABLED">
      <formula>NOT(ISERROR(SEARCH("DISABLED",K400)))</formula>
    </cfRule>
    <cfRule type="containsText" dxfId="679" priority="1176" operator="containsText" text="ENABLED">
      <formula>NOT(ISERROR(SEARCH("ENABLED",K400)))</formula>
    </cfRule>
  </conditionalFormatting>
  <conditionalFormatting sqref="X398:X407">
    <cfRule type="notContainsBlanks" dxfId="678" priority="1178">
      <formula>LEN(TRIM(X398))&gt;0</formula>
    </cfRule>
  </conditionalFormatting>
  <conditionalFormatting sqref="K1432 K1434:K1437">
    <cfRule type="containsText" dxfId="677" priority="977" operator="containsText" text="DISABLED">
      <formula>NOT(ISERROR(SEARCH("DISABLED",K1432)))</formula>
    </cfRule>
    <cfRule type="containsText" dxfId="676" priority="978" operator="containsText" text="ENABLED">
      <formula>NOT(ISERROR(SEARCH("ENABLED",K1432)))</formula>
    </cfRule>
  </conditionalFormatting>
  <conditionalFormatting sqref="X398">
    <cfRule type="notContainsBlanks" dxfId="675" priority="1174">
      <formula>LEN(TRIM(X398))&gt;0</formula>
    </cfRule>
  </conditionalFormatting>
  <conditionalFormatting sqref="X396">
    <cfRule type="notContainsBlanks" dxfId="674" priority="1166">
      <formula>LEN(TRIM(X396))&gt;0</formula>
    </cfRule>
  </conditionalFormatting>
  <conditionalFormatting sqref="X396 X398">
    <cfRule type="notContainsBlanks" dxfId="673" priority="1162">
      <formula>LEN(TRIM(X396))&gt;0</formula>
    </cfRule>
  </conditionalFormatting>
  <conditionalFormatting sqref="X398">
    <cfRule type="notContainsBlanks" dxfId="672" priority="1156">
      <formula>LEN(TRIM(X398))&gt;0</formula>
    </cfRule>
  </conditionalFormatting>
  <conditionalFormatting sqref="X399">
    <cfRule type="notContainsBlanks" dxfId="671" priority="1150">
      <formula>LEN(TRIM(X399))&gt;0</formula>
    </cfRule>
  </conditionalFormatting>
  <conditionalFormatting sqref="X397">
    <cfRule type="notContainsBlanks" dxfId="670" priority="1142">
      <formula>LEN(TRIM(X397))&gt;0</formula>
    </cfRule>
  </conditionalFormatting>
  <conditionalFormatting sqref="X395">
    <cfRule type="notContainsBlanks" dxfId="669" priority="1138">
      <formula>LEN(TRIM(X395))&gt;0</formula>
    </cfRule>
  </conditionalFormatting>
  <conditionalFormatting sqref="X395">
    <cfRule type="notContainsBlanks" dxfId="668" priority="1132">
      <formula>LEN(TRIM(X395))&gt;0</formula>
    </cfRule>
  </conditionalFormatting>
  <conditionalFormatting sqref="X395">
    <cfRule type="notContainsBlanks" dxfId="667" priority="1124">
      <formula>LEN(TRIM(X395))&gt;0</formula>
    </cfRule>
  </conditionalFormatting>
  <conditionalFormatting sqref="K525:K547">
    <cfRule type="containsText" dxfId="666" priority="1115" operator="containsText" text="DISABLED">
      <formula>NOT(ISERROR(SEARCH("DISABLED",K525)))</formula>
    </cfRule>
    <cfRule type="containsText" dxfId="665" priority="1116" operator="containsText" text="ENABLED">
      <formula>NOT(ISERROR(SEARCH("ENABLED",K525)))</formula>
    </cfRule>
  </conditionalFormatting>
  <conditionalFormatting sqref="X525:X547">
    <cfRule type="notContainsBlanks" dxfId="664" priority="1118">
      <formula>LEN(TRIM(X525))&gt;0</formula>
    </cfRule>
  </conditionalFormatting>
  <conditionalFormatting sqref="J635">
    <cfRule type="containsText" dxfId="663" priority="1113" operator="containsText" text="DISABLED">
      <formula>NOT(ISERROR(SEARCH("DISABLED",J635)))</formula>
    </cfRule>
    <cfRule type="containsText" dxfId="662" priority="1114" operator="containsText" text="ENABLED">
      <formula>NOT(ISERROR(SEARCH("ENABLED",J635)))</formula>
    </cfRule>
  </conditionalFormatting>
  <conditionalFormatting sqref="X635">
    <cfRule type="notContainsBlanks" dxfId="661" priority="1112">
      <formula>LEN(TRIM(X635))&gt;0</formula>
    </cfRule>
  </conditionalFormatting>
  <conditionalFormatting sqref="K635">
    <cfRule type="containsText" dxfId="660" priority="1109" operator="containsText" text="DISABLED">
      <formula>NOT(ISERROR(SEARCH("DISABLED",K635)))</formula>
    </cfRule>
    <cfRule type="containsText" dxfId="659" priority="1110" operator="containsText" text="ENABLED">
      <formula>NOT(ISERROR(SEARCH("ENABLED",K635)))</formula>
    </cfRule>
  </conditionalFormatting>
  <conditionalFormatting sqref="J640">
    <cfRule type="containsText" dxfId="658" priority="1107" operator="containsText" text="DISABLED">
      <formula>NOT(ISERROR(SEARCH("DISABLED",J640)))</formula>
    </cfRule>
    <cfRule type="containsText" dxfId="657" priority="1108" operator="containsText" text="ENABLED">
      <formula>NOT(ISERROR(SEARCH("ENABLED",J640)))</formula>
    </cfRule>
  </conditionalFormatting>
  <conditionalFormatting sqref="X640">
    <cfRule type="notContainsBlanks" dxfId="656" priority="1106">
      <formula>LEN(TRIM(X640))&gt;0</formula>
    </cfRule>
  </conditionalFormatting>
  <conditionalFormatting sqref="K640">
    <cfRule type="containsText" dxfId="655" priority="1103" operator="containsText" text="DISABLED">
      <formula>NOT(ISERROR(SEARCH("DISABLED",K640)))</formula>
    </cfRule>
    <cfRule type="containsText" dxfId="654" priority="1104" operator="containsText" text="ENABLED">
      <formula>NOT(ISERROR(SEARCH("ENABLED",K640)))</formula>
    </cfRule>
  </conditionalFormatting>
  <conditionalFormatting sqref="J643">
    <cfRule type="containsText" dxfId="653" priority="1101" operator="containsText" text="DISABLED">
      <formula>NOT(ISERROR(SEARCH("DISABLED",J643)))</formula>
    </cfRule>
    <cfRule type="containsText" dxfId="652" priority="1102" operator="containsText" text="ENABLED">
      <formula>NOT(ISERROR(SEARCH("ENABLED",J643)))</formula>
    </cfRule>
  </conditionalFormatting>
  <conditionalFormatting sqref="X643">
    <cfRule type="notContainsBlanks" dxfId="651" priority="1100">
      <formula>LEN(TRIM(X643))&gt;0</formula>
    </cfRule>
  </conditionalFormatting>
  <conditionalFormatting sqref="K643">
    <cfRule type="containsText" dxfId="650" priority="1097" operator="containsText" text="DISABLED">
      <formula>NOT(ISERROR(SEARCH("DISABLED",K643)))</formula>
    </cfRule>
    <cfRule type="containsText" dxfId="649" priority="1098" operator="containsText" text="ENABLED">
      <formula>NOT(ISERROR(SEARCH("ENABLED",K643)))</formula>
    </cfRule>
  </conditionalFormatting>
  <conditionalFormatting sqref="J646">
    <cfRule type="containsText" dxfId="648" priority="1095" operator="containsText" text="DISABLED">
      <formula>NOT(ISERROR(SEARCH("DISABLED",J646)))</formula>
    </cfRule>
    <cfRule type="containsText" dxfId="647" priority="1096" operator="containsText" text="ENABLED">
      <formula>NOT(ISERROR(SEARCH("ENABLED",J646)))</formula>
    </cfRule>
  </conditionalFormatting>
  <conditionalFormatting sqref="X646">
    <cfRule type="notContainsBlanks" dxfId="646" priority="1094">
      <formula>LEN(TRIM(X646))&gt;0</formula>
    </cfRule>
  </conditionalFormatting>
  <conditionalFormatting sqref="K646">
    <cfRule type="containsText" dxfId="645" priority="1091" operator="containsText" text="DISABLED">
      <formula>NOT(ISERROR(SEARCH("DISABLED",K646)))</formula>
    </cfRule>
    <cfRule type="containsText" dxfId="644" priority="1092" operator="containsText" text="ENABLED">
      <formula>NOT(ISERROR(SEARCH("ENABLED",K646)))</formula>
    </cfRule>
  </conditionalFormatting>
  <conditionalFormatting sqref="J647">
    <cfRule type="containsText" dxfId="643" priority="1089" operator="containsText" text="DISABLED">
      <formula>NOT(ISERROR(SEARCH("DISABLED",J647)))</formula>
    </cfRule>
    <cfRule type="containsText" dxfId="642" priority="1090" operator="containsText" text="ENABLED">
      <formula>NOT(ISERROR(SEARCH("ENABLED",J647)))</formula>
    </cfRule>
  </conditionalFormatting>
  <conditionalFormatting sqref="X647">
    <cfRule type="notContainsBlanks" dxfId="641" priority="1088">
      <formula>LEN(TRIM(X647))&gt;0</formula>
    </cfRule>
  </conditionalFormatting>
  <conditionalFormatting sqref="K647">
    <cfRule type="containsText" dxfId="640" priority="1085" operator="containsText" text="DISABLED">
      <formula>NOT(ISERROR(SEARCH("DISABLED",K647)))</formula>
    </cfRule>
    <cfRule type="containsText" dxfId="639" priority="1086" operator="containsText" text="ENABLED">
      <formula>NOT(ISERROR(SEARCH("ENABLED",K647)))</formula>
    </cfRule>
  </conditionalFormatting>
  <conditionalFormatting sqref="J655">
    <cfRule type="containsText" dxfId="638" priority="1083" operator="containsText" text="DISABLED">
      <formula>NOT(ISERROR(SEARCH("DISABLED",J655)))</formula>
    </cfRule>
    <cfRule type="containsText" dxfId="637" priority="1084" operator="containsText" text="ENABLED">
      <formula>NOT(ISERROR(SEARCH("ENABLED",J655)))</formula>
    </cfRule>
  </conditionalFormatting>
  <conditionalFormatting sqref="X655">
    <cfRule type="notContainsBlanks" dxfId="636" priority="1082">
      <formula>LEN(TRIM(X655))&gt;0</formula>
    </cfRule>
  </conditionalFormatting>
  <conditionalFormatting sqref="K655">
    <cfRule type="containsText" dxfId="635" priority="1079" operator="containsText" text="DISABLED">
      <formula>NOT(ISERROR(SEARCH("DISABLED",K655)))</formula>
    </cfRule>
    <cfRule type="containsText" dxfId="634" priority="1080" operator="containsText" text="ENABLED">
      <formula>NOT(ISERROR(SEARCH("ENABLED",K655)))</formula>
    </cfRule>
  </conditionalFormatting>
  <conditionalFormatting sqref="J659">
    <cfRule type="containsText" dxfId="633" priority="1077" operator="containsText" text="DISABLED">
      <formula>NOT(ISERROR(SEARCH("DISABLED",J659)))</formula>
    </cfRule>
    <cfRule type="containsText" dxfId="632" priority="1078" operator="containsText" text="ENABLED">
      <formula>NOT(ISERROR(SEARCH("ENABLED",J659)))</formula>
    </cfRule>
  </conditionalFormatting>
  <conditionalFormatting sqref="X659">
    <cfRule type="notContainsBlanks" dxfId="631" priority="1076">
      <formula>LEN(TRIM(X659))&gt;0</formula>
    </cfRule>
  </conditionalFormatting>
  <conditionalFormatting sqref="K659">
    <cfRule type="containsText" dxfId="630" priority="1073" operator="containsText" text="DISABLED">
      <formula>NOT(ISERROR(SEARCH("DISABLED",K659)))</formula>
    </cfRule>
    <cfRule type="containsText" dxfId="629" priority="1074" operator="containsText" text="ENABLED">
      <formula>NOT(ISERROR(SEARCH("ENABLED",K659)))</formula>
    </cfRule>
  </conditionalFormatting>
  <conditionalFormatting sqref="J662">
    <cfRule type="containsText" dxfId="628" priority="1071" operator="containsText" text="DISABLED">
      <formula>NOT(ISERROR(SEARCH("DISABLED",J662)))</formula>
    </cfRule>
    <cfRule type="containsText" dxfId="627" priority="1072" operator="containsText" text="ENABLED">
      <formula>NOT(ISERROR(SEARCH("ENABLED",J662)))</formula>
    </cfRule>
  </conditionalFormatting>
  <conditionalFormatting sqref="X662">
    <cfRule type="notContainsBlanks" dxfId="626" priority="1070">
      <formula>LEN(TRIM(X662))&gt;0</formula>
    </cfRule>
  </conditionalFormatting>
  <conditionalFormatting sqref="K662">
    <cfRule type="containsText" dxfId="625" priority="1067" operator="containsText" text="DISABLED">
      <formula>NOT(ISERROR(SEARCH("DISABLED",K662)))</formula>
    </cfRule>
    <cfRule type="containsText" dxfId="624" priority="1068" operator="containsText" text="ENABLED">
      <formula>NOT(ISERROR(SEARCH("ENABLED",K662)))</formula>
    </cfRule>
  </conditionalFormatting>
  <conditionalFormatting sqref="J664">
    <cfRule type="containsText" dxfId="623" priority="1065" operator="containsText" text="DISABLED">
      <formula>NOT(ISERROR(SEARCH("DISABLED",J664)))</formula>
    </cfRule>
    <cfRule type="containsText" dxfId="622" priority="1066" operator="containsText" text="ENABLED">
      <formula>NOT(ISERROR(SEARCH("ENABLED",J664)))</formula>
    </cfRule>
  </conditionalFormatting>
  <conditionalFormatting sqref="X664">
    <cfRule type="notContainsBlanks" dxfId="621" priority="1064">
      <formula>LEN(TRIM(X664))&gt;0</formula>
    </cfRule>
  </conditionalFormatting>
  <conditionalFormatting sqref="K664">
    <cfRule type="containsText" dxfId="620" priority="1061" operator="containsText" text="DISABLED">
      <formula>NOT(ISERROR(SEARCH("DISABLED",K664)))</formula>
    </cfRule>
    <cfRule type="containsText" dxfId="619" priority="1062" operator="containsText" text="ENABLED">
      <formula>NOT(ISERROR(SEARCH("ENABLED",K664)))</formula>
    </cfRule>
  </conditionalFormatting>
  <conditionalFormatting sqref="J669">
    <cfRule type="containsText" dxfId="618" priority="1059" operator="containsText" text="DISABLED">
      <formula>NOT(ISERROR(SEARCH("DISABLED",J669)))</formula>
    </cfRule>
    <cfRule type="containsText" dxfId="617" priority="1060" operator="containsText" text="ENABLED">
      <formula>NOT(ISERROR(SEARCH("ENABLED",J669)))</formula>
    </cfRule>
  </conditionalFormatting>
  <conditionalFormatting sqref="X669">
    <cfRule type="notContainsBlanks" dxfId="616" priority="1058">
      <formula>LEN(TRIM(X669))&gt;0</formula>
    </cfRule>
  </conditionalFormatting>
  <conditionalFormatting sqref="K669">
    <cfRule type="containsText" dxfId="615" priority="1055" operator="containsText" text="DISABLED">
      <formula>NOT(ISERROR(SEARCH("DISABLED",K669)))</formula>
    </cfRule>
    <cfRule type="containsText" dxfId="614" priority="1056" operator="containsText" text="ENABLED">
      <formula>NOT(ISERROR(SEARCH("ENABLED",K669)))</formula>
    </cfRule>
  </conditionalFormatting>
  <conditionalFormatting sqref="J706:J711">
    <cfRule type="containsText" dxfId="613" priority="1053" operator="containsText" text="DISABLED">
      <formula>NOT(ISERROR(SEARCH("DISABLED",J706)))</formula>
    </cfRule>
    <cfRule type="containsText" dxfId="612" priority="1054" operator="containsText" text="ENABLED">
      <formula>NOT(ISERROR(SEARCH("ENABLED",J706)))</formula>
    </cfRule>
  </conditionalFormatting>
  <conditionalFormatting sqref="X706:X711">
    <cfRule type="notContainsBlanks" dxfId="611" priority="1052">
      <formula>LEN(TRIM(X706))&gt;0</formula>
    </cfRule>
  </conditionalFormatting>
  <conditionalFormatting sqref="K706:K711">
    <cfRule type="containsText" dxfId="610" priority="1049" operator="containsText" text="DISABLED">
      <formula>NOT(ISERROR(SEARCH("DISABLED",K706)))</formula>
    </cfRule>
    <cfRule type="containsText" dxfId="609" priority="1050" operator="containsText" text="ENABLED">
      <formula>NOT(ISERROR(SEARCH("ENABLED",K706)))</formula>
    </cfRule>
  </conditionalFormatting>
  <conditionalFormatting sqref="J735">
    <cfRule type="containsText" dxfId="608" priority="1047" operator="containsText" text="DISABLED">
      <formula>NOT(ISERROR(SEARCH("DISABLED",J735)))</formula>
    </cfRule>
    <cfRule type="containsText" dxfId="607" priority="1048" operator="containsText" text="ENABLED">
      <formula>NOT(ISERROR(SEARCH("ENABLED",J735)))</formula>
    </cfRule>
  </conditionalFormatting>
  <conditionalFormatting sqref="X735">
    <cfRule type="notContainsBlanks" dxfId="606" priority="1046">
      <formula>LEN(TRIM(X735))&gt;0</formula>
    </cfRule>
  </conditionalFormatting>
  <conditionalFormatting sqref="K735">
    <cfRule type="containsText" dxfId="605" priority="1043" operator="containsText" text="DISABLED">
      <formula>NOT(ISERROR(SEARCH("DISABLED",K735)))</formula>
    </cfRule>
    <cfRule type="containsText" dxfId="604" priority="1044" operator="containsText" text="ENABLED">
      <formula>NOT(ISERROR(SEARCH("ENABLED",K735)))</formula>
    </cfRule>
  </conditionalFormatting>
  <conditionalFormatting sqref="J760:J761">
    <cfRule type="containsText" dxfId="603" priority="1041" operator="containsText" text="DISABLED">
      <formula>NOT(ISERROR(SEARCH("DISABLED",J760)))</formula>
    </cfRule>
    <cfRule type="containsText" dxfId="602" priority="1042" operator="containsText" text="ENABLED">
      <formula>NOT(ISERROR(SEARCH("ENABLED",J760)))</formula>
    </cfRule>
  </conditionalFormatting>
  <conditionalFormatting sqref="X760:X761">
    <cfRule type="notContainsBlanks" dxfId="601" priority="1040">
      <formula>LEN(TRIM(X760))&gt;0</formula>
    </cfRule>
  </conditionalFormatting>
  <conditionalFormatting sqref="K760:K761">
    <cfRule type="containsText" dxfId="600" priority="1037" operator="containsText" text="DISABLED">
      <formula>NOT(ISERROR(SEARCH("DISABLED",K760)))</formula>
    </cfRule>
    <cfRule type="containsText" dxfId="599" priority="1038" operator="containsText" text="ENABLED">
      <formula>NOT(ISERROR(SEARCH("ENABLED",K760)))</formula>
    </cfRule>
  </conditionalFormatting>
  <conditionalFormatting sqref="J777:J779">
    <cfRule type="containsText" dxfId="598" priority="1035" operator="containsText" text="DISABLED">
      <formula>NOT(ISERROR(SEARCH("DISABLED",J777)))</formula>
    </cfRule>
    <cfRule type="containsText" dxfId="597" priority="1036" operator="containsText" text="ENABLED">
      <formula>NOT(ISERROR(SEARCH("ENABLED",J777)))</formula>
    </cfRule>
  </conditionalFormatting>
  <conditionalFormatting sqref="X777:X779">
    <cfRule type="notContainsBlanks" dxfId="596" priority="1034">
      <formula>LEN(TRIM(X777))&gt;0</formula>
    </cfRule>
  </conditionalFormatting>
  <conditionalFormatting sqref="K777:K779">
    <cfRule type="containsText" dxfId="595" priority="1031" operator="containsText" text="DISABLED">
      <formula>NOT(ISERROR(SEARCH("DISABLED",K777)))</formula>
    </cfRule>
    <cfRule type="containsText" dxfId="594" priority="1032" operator="containsText" text="ENABLED">
      <formula>NOT(ISERROR(SEARCH("ENABLED",K777)))</formula>
    </cfRule>
  </conditionalFormatting>
  <conditionalFormatting sqref="J786:J791">
    <cfRule type="containsText" dxfId="593" priority="1029" operator="containsText" text="DISABLED">
      <formula>NOT(ISERROR(SEARCH("DISABLED",J786)))</formula>
    </cfRule>
    <cfRule type="containsText" dxfId="592" priority="1030" operator="containsText" text="ENABLED">
      <formula>NOT(ISERROR(SEARCH("ENABLED",J786)))</formula>
    </cfRule>
  </conditionalFormatting>
  <conditionalFormatting sqref="X786:X791">
    <cfRule type="notContainsBlanks" dxfId="591" priority="1028">
      <formula>LEN(TRIM(X786))&gt;0</formula>
    </cfRule>
  </conditionalFormatting>
  <conditionalFormatting sqref="K786:K791">
    <cfRule type="containsText" dxfId="590" priority="1025" operator="containsText" text="DISABLED">
      <formula>NOT(ISERROR(SEARCH("DISABLED",K786)))</formula>
    </cfRule>
    <cfRule type="containsText" dxfId="589" priority="1026" operator="containsText" text="ENABLED">
      <formula>NOT(ISERROR(SEARCH("ENABLED",K786)))</formula>
    </cfRule>
  </conditionalFormatting>
  <conditionalFormatting sqref="J866:J871">
    <cfRule type="containsText" dxfId="588" priority="1023" operator="containsText" text="DISABLED">
      <formula>NOT(ISERROR(SEARCH("DISABLED",J866)))</formula>
    </cfRule>
    <cfRule type="containsText" dxfId="587" priority="1024" operator="containsText" text="ENABLED">
      <formula>NOT(ISERROR(SEARCH("ENABLED",J866)))</formula>
    </cfRule>
  </conditionalFormatting>
  <conditionalFormatting sqref="X866:X871">
    <cfRule type="notContainsBlanks" dxfId="586" priority="1022">
      <formula>LEN(TRIM(X866))&gt;0</formula>
    </cfRule>
  </conditionalFormatting>
  <conditionalFormatting sqref="K866:K871">
    <cfRule type="containsText" dxfId="585" priority="1019" operator="containsText" text="DISABLED">
      <formula>NOT(ISERROR(SEARCH("DISABLED",K866)))</formula>
    </cfRule>
    <cfRule type="containsText" dxfId="584" priority="1020" operator="containsText" text="ENABLED">
      <formula>NOT(ISERROR(SEARCH("ENABLED",K866)))</formula>
    </cfRule>
  </conditionalFormatting>
  <conditionalFormatting sqref="J988">
    <cfRule type="containsText" dxfId="583" priority="1017" operator="containsText" text="DISABLED">
      <formula>NOT(ISERROR(SEARCH("DISABLED",J988)))</formula>
    </cfRule>
    <cfRule type="containsText" dxfId="582" priority="1018" operator="containsText" text="ENABLED">
      <formula>NOT(ISERROR(SEARCH("ENABLED",J988)))</formula>
    </cfRule>
  </conditionalFormatting>
  <conditionalFormatting sqref="X988">
    <cfRule type="notContainsBlanks" dxfId="581" priority="1016">
      <formula>LEN(TRIM(X988))&gt;0</formula>
    </cfRule>
  </conditionalFormatting>
  <conditionalFormatting sqref="K988">
    <cfRule type="containsText" dxfId="580" priority="1013" operator="containsText" text="DISABLED">
      <formula>NOT(ISERROR(SEARCH("DISABLED",K988)))</formula>
    </cfRule>
    <cfRule type="containsText" dxfId="579" priority="1014" operator="containsText" text="ENABLED">
      <formula>NOT(ISERROR(SEARCH("ENABLED",K988)))</formula>
    </cfRule>
  </conditionalFormatting>
  <conditionalFormatting sqref="J1092:J1093">
    <cfRule type="containsText" dxfId="578" priority="1011" operator="containsText" text="DISABLED">
      <formula>NOT(ISERROR(SEARCH("DISABLED",J1092)))</formula>
    </cfRule>
    <cfRule type="containsText" dxfId="577" priority="1012" operator="containsText" text="ENABLED">
      <formula>NOT(ISERROR(SEARCH("ENABLED",J1092)))</formula>
    </cfRule>
  </conditionalFormatting>
  <conditionalFormatting sqref="X1092:X1093">
    <cfRule type="notContainsBlanks" dxfId="576" priority="1010">
      <formula>LEN(TRIM(X1092))&gt;0</formula>
    </cfRule>
  </conditionalFormatting>
  <conditionalFormatting sqref="K1092:K1093">
    <cfRule type="containsText" dxfId="575" priority="1007" operator="containsText" text="DISABLED">
      <formula>NOT(ISERROR(SEARCH("DISABLED",K1092)))</formula>
    </cfRule>
    <cfRule type="containsText" dxfId="574" priority="1008" operator="containsText" text="ENABLED">
      <formula>NOT(ISERROR(SEARCH("ENABLED",K1092)))</formula>
    </cfRule>
  </conditionalFormatting>
  <conditionalFormatting sqref="J1095:J1096">
    <cfRule type="containsText" dxfId="573" priority="1005" operator="containsText" text="DISABLED">
      <formula>NOT(ISERROR(SEARCH("DISABLED",J1095)))</formula>
    </cfRule>
    <cfRule type="containsText" dxfId="572" priority="1006" operator="containsText" text="ENABLED">
      <formula>NOT(ISERROR(SEARCH("ENABLED",J1095)))</formula>
    </cfRule>
  </conditionalFormatting>
  <conditionalFormatting sqref="X1095:X1096">
    <cfRule type="notContainsBlanks" dxfId="571" priority="1004">
      <formula>LEN(TRIM(X1095))&gt;0</formula>
    </cfRule>
  </conditionalFormatting>
  <conditionalFormatting sqref="K1095:K1096">
    <cfRule type="containsText" dxfId="570" priority="1001" operator="containsText" text="DISABLED">
      <formula>NOT(ISERROR(SEARCH("DISABLED",K1095)))</formula>
    </cfRule>
    <cfRule type="containsText" dxfId="569" priority="1002" operator="containsText" text="ENABLED">
      <formula>NOT(ISERROR(SEARCH("ENABLED",K1095)))</formula>
    </cfRule>
  </conditionalFormatting>
  <conditionalFormatting sqref="J1189:J1198">
    <cfRule type="containsText" dxfId="568" priority="999" operator="containsText" text="DISABLED">
      <formula>NOT(ISERROR(SEARCH("DISABLED",J1189)))</formula>
    </cfRule>
    <cfRule type="containsText" dxfId="567" priority="1000" operator="containsText" text="ENABLED">
      <formula>NOT(ISERROR(SEARCH("ENABLED",J1189)))</formula>
    </cfRule>
  </conditionalFormatting>
  <conditionalFormatting sqref="X1189:X1198">
    <cfRule type="notContainsBlanks" dxfId="566" priority="998">
      <formula>LEN(TRIM(X1189))&gt;0</formula>
    </cfRule>
  </conditionalFormatting>
  <conditionalFormatting sqref="K1189:K1198">
    <cfRule type="containsText" dxfId="565" priority="995" operator="containsText" text="DISABLED">
      <formula>NOT(ISERROR(SEARCH("DISABLED",K1189)))</formula>
    </cfRule>
    <cfRule type="containsText" dxfId="564" priority="996" operator="containsText" text="ENABLED">
      <formula>NOT(ISERROR(SEARCH("ENABLED",K1189)))</formula>
    </cfRule>
  </conditionalFormatting>
  <conditionalFormatting sqref="J1307:J1326">
    <cfRule type="containsText" dxfId="563" priority="993" operator="containsText" text="DISABLED">
      <formula>NOT(ISERROR(SEARCH("DISABLED",J1307)))</formula>
    </cfRule>
    <cfRule type="containsText" dxfId="562" priority="994" operator="containsText" text="ENABLED">
      <formula>NOT(ISERROR(SEARCH("ENABLED",J1307)))</formula>
    </cfRule>
  </conditionalFormatting>
  <conditionalFormatting sqref="X1307:X1326">
    <cfRule type="notContainsBlanks" dxfId="561" priority="992">
      <formula>LEN(TRIM(X1307))&gt;0</formula>
    </cfRule>
  </conditionalFormatting>
  <conditionalFormatting sqref="K1307:K1326">
    <cfRule type="containsText" dxfId="560" priority="989" operator="containsText" text="DISABLED">
      <formula>NOT(ISERROR(SEARCH("DISABLED",K1307)))</formula>
    </cfRule>
    <cfRule type="containsText" dxfId="559" priority="990" operator="containsText" text="ENABLED">
      <formula>NOT(ISERROR(SEARCH("ENABLED",K1307)))</formula>
    </cfRule>
  </conditionalFormatting>
  <conditionalFormatting sqref="X1342:X1345">
    <cfRule type="notContainsBlanks" dxfId="558" priority="986">
      <formula>LEN(TRIM(X1342))&gt;0</formula>
    </cfRule>
  </conditionalFormatting>
  <conditionalFormatting sqref="K1342:K1345">
    <cfRule type="containsText" dxfId="557" priority="983" operator="containsText" text="DISABLED">
      <formula>NOT(ISERROR(SEARCH("DISABLED",K1342)))</formula>
    </cfRule>
    <cfRule type="containsText" dxfId="556" priority="984" operator="containsText" text="ENABLED">
      <formula>NOT(ISERROR(SEARCH("ENABLED",K1342)))</formula>
    </cfRule>
  </conditionalFormatting>
  <conditionalFormatting sqref="J1432 J1434:J1437">
    <cfRule type="containsText" dxfId="555" priority="981" operator="containsText" text="DISABLED">
      <formula>NOT(ISERROR(SEARCH("DISABLED",J1432)))</formula>
    </cfRule>
    <cfRule type="containsText" dxfId="554" priority="982" operator="containsText" text="ENABLED">
      <formula>NOT(ISERROR(SEARCH("ENABLED",J1432)))</formula>
    </cfRule>
  </conditionalFormatting>
  <conditionalFormatting sqref="X1432 X1434:X1437">
    <cfRule type="notContainsBlanks" dxfId="553" priority="980">
      <formula>LEN(TRIM(X1432))&gt;0</formula>
    </cfRule>
  </conditionalFormatting>
  <conditionalFormatting sqref="X476:X480">
    <cfRule type="notContainsBlanks" dxfId="552" priority="968">
      <formula>LEN(TRIM(X476))&gt;0</formula>
    </cfRule>
  </conditionalFormatting>
  <conditionalFormatting sqref="K476:K480">
    <cfRule type="containsText" dxfId="551" priority="965" operator="containsText" text="DISABLED">
      <formula>NOT(ISERROR(SEARCH("DISABLED",K476)))</formula>
    </cfRule>
    <cfRule type="containsText" dxfId="550" priority="966" operator="containsText" text="ENABLED">
      <formula>NOT(ISERROR(SEARCH("ENABLED",K476)))</formula>
    </cfRule>
  </conditionalFormatting>
  <conditionalFormatting sqref="K1556">
    <cfRule type="containsText" dxfId="549" priority="962" operator="containsText" text="DISABLED">
      <formula>NOT(ISERROR(SEARCH("DISABLED",K1556)))</formula>
    </cfRule>
    <cfRule type="containsText" dxfId="548" priority="963" operator="containsText" text="ENABLED">
      <formula>NOT(ISERROR(SEARCH("ENABLED",K1556)))</formula>
    </cfRule>
  </conditionalFormatting>
  <conditionalFormatting sqref="X2057">
    <cfRule type="notContainsBlanks" dxfId="547" priority="940">
      <formula>LEN(TRIM(X2057))&gt;0</formula>
    </cfRule>
  </conditionalFormatting>
  <conditionalFormatting sqref="X2057">
    <cfRule type="notContainsBlanks" dxfId="546" priority="937">
      <formula>LEN(TRIM(X2057))&gt;0</formula>
    </cfRule>
  </conditionalFormatting>
  <conditionalFormatting sqref="K2057">
    <cfRule type="containsText" dxfId="545" priority="934" operator="containsText" text="DISABLED">
      <formula>NOT(ISERROR(SEARCH("DISABLED",K2057)))</formula>
    </cfRule>
    <cfRule type="containsText" dxfId="544" priority="935" operator="containsText" text="ENABLED">
      <formula>NOT(ISERROR(SEARCH("ENABLED",K2057)))</formula>
    </cfRule>
  </conditionalFormatting>
  <conditionalFormatting sqref="X2058">
    <cfRule type="notContainsBlanks" dxfId="543" priority="931">
      <formula>LEN(TRIM(X2058))&gt;0</formula>
    </cfRule>
  </conditionalFormatting>
  <conditionalFormatting sqref="X2058">
    <cfRule type="notContainsBlanks" dxfId="542" priority="928">
      <formula>LEN(TRIM(X2058))&gt;0</formula>
    </cfRule>
  </conditionalFormatting>
  <conditionalFormatting sqref="K2058">
    <cfRule type="containsText" dxfId="541" priority="925" operator="containsText" text="DISABLED">
      <formula>NOT(ISERROR(SEARCH("DISABLED",K2058)))</formula>
    </cfRule>
    <cfRule type="containsText" dxfId="540" priority="926" operator="containsText" text="ENABLED">
      <formula>NOT(ISERROR(SEARCH("ENABLED",K2058)))</formula>
    </cfRule>
  </conditionalFormatting>
  <conditionalFormatting sqref="J2075">
    <cfRule type="containsText" dxfId="539" priority="915" operator="containsText" text="DISABLED">
      <formula>NOT(ISERROR(SEARCH("DISABLED",J2075)))</formula>
    </cfRule>
    <cfRule type="containsText" dxfId="538" priority="916" operator="containsText" text="ENABLED">
      <formula>NOT(ISERROR(SEARCH("ENABLED",J2075)))</formula>
    </cfRule>
  </conditionalFormatting>
  <conditionalFormatting sqref="X2075">
    <cfRule type="notContainsBlanks" dxfId="537" priority="914">
      <formula>LEN(TRIM(X2075))&gt;0</formula>
    </cfRule>
  </conditionalFormatting>
  <conditionalFormatting sqref="K2075">
    <cfRule type="containsText" dxfId="536" priority="911" operator="containsText" text="DISABLED">
      <formula>NOT(ISERROR(SEARCH("DISABLED",K2075)))</formula>
    </cfRule>
    <cfRule type="containsText" dxfId="535" priority="912" operator="containsText" text="ENABLED">
      <formula>NOT(ISERROR(SEARCH("ENABLED",K2075)))</formula>
    </cfRule>
  </conditionalFormatting>
  <conditionalFormatting sqref="J2076">
    <cfRule type="containsText" dxfId="534" priority="909" operator="containsText" text="DISABLED">
      <formula>NOT(ISERROR(SEARCH("DISABLED",J2076)))</formula>
    </cfRule>
    <cfRule type="containsText" dxfId="533" priority="910" operator="containsText" text="ENABLED">
      <formula>NOT(ISERROR(SEARCH("ENABLED",J2076)))</formula>
    </cfRule>
  </conditionalFormatting>
  <conditionalFormatting sqref="X2076">
    <cfRule type="notContainsBlanks" dxfId="532" priority="908">
      <formula>LEN(TRIM(X2076))&gt;0</formula>
    </cfRule>
  </conditionalFormatting>
  <conditionalFormatting sqref="K2076">
    <cfRule type="containsText" dxfId="531" priority="905" operator="containsText" text="DISABLED">
      <formula>NOT(ISERROR(SEARCH("DISABLED",K2076)))</formula>
    </cfRule>
    <cfRule type="containsText" dxfId="530" priority="906" operator="containsText" text="ENABLED">
      <formula>NOT(ISERROR(SEARCH("ENABLED",K2076)))</formula>
    </cfRule>
  </conditionalFormatting>
  <conditionalFormatting sqref="AA2104:AA1048576">
    <cfRule type="cellIs" dxfId="529" priority="897" operator="greaterThan">
      <formula>0</formula>
    </cfRule>
  </conditionalFormatting>
  <conditionalFormatting sqref="AA2">
    <cfRule type="cellIs" dxfId="528" priority="896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27" priority="895" operator="notContains" text="//">
      <formula>ISERROR(SEARCH("//",AA1))</formula>
    </cfRule>
  </conditionalFormatting>
  <conditionalFormatting sqref="Q2104:Q1048576">
    <cfRule type="cellIs" dxfId="526" priority="894" operator="greaterThan">
      <formula>0</formula>
    </cfRule>
  </conditionalFormatting>
  <conditionalFormatting sqref="Q2">
    <cfRule type="cellIs" dxfId="525" priority="893" operator="greaterThan">
      <formula>0</formula>
    </cfRule>
  </conditionalFormatting>
  <conditionalFormatting sqref="J1899:K1900">
    <cfRule type="containsText" dxfId="524" priority="882" operator="containsText" text="DISABLED">
      <formula>NOT(ISERROR(SEARCH("DISABLED",J1899)))</formula>
    </cfRule>
    <cfRule type="containsText" dxfId="523" priority="883" operator="containsText" text="ENABLED">
      <formula>NOT(ISERROR(SEARCH("ENABLED",J1899)))</formula>
    </cfRule>
  </conditionalFormatting>
  <conditionalFormatting sqref="X1899:X1900">
    <cfRule type="notContainsBlanks" dxfId="522" priority="881">
      <formula>LEN(TRIM(X1899))&gt;0</formula>
    </cfRule>
  </conditionalFormatting>
  <conditionalFormatting sqref="AA1899:AA1900">
    <cfRule type="notContainsText" dxfId="521" priority="879" operator="notContains" text="//">
      <formula>ISERROR(SEARCH("//",AA1899))</formula>
    </cfRule>
  </conditionalFormatting>
  <conditionalFormatting sqref="J1942">
    <cfRule type="containsText" dxfId="520" priority="877" operator="containsText" text="DISABLED">
      <formula>NOT(ISERROR(SEARCH("DISABLED",J1942)))</formula>
    </cfRule>
    <cfRule type="containsText" dxfId="519" priority="878" operator="containsText" text="ENABLED">
      <formula>NOT(ISERROR(SEARCH("ENABLED",J1942)))</formula>
    </cfRule>
  </conditionalFormatting>
  <conditionalFormatting sqref="X1942">
    <cfRule type="notContainsBlanks" dxfId="518" priority="876">
      <formula>LEN(TRIM(X1942))&gt;0</formula>
    </cfRule>
  </conditionalFormatting>
  <conditionalFormatting sqref="K1942">
    <cfRule type="containsText" dxfId="517" priority="873" operator="containsText" text="DISABLED">
      <formula>NOT(ISERROR(SEARCH("DISABLED",K1942)))</formula>
    </cfRule>
    <cfRule type="containsText" dxfId="516" priority="874" operator="containsText" text="ENABLED">
      <formula>NOT(ISERROR(SEARCH("ENABLED",K1942)))</formula>
    </cfRule>
  </conditionalFormatting>
  <conditionalFormatting sqref="AA1942">
    <cfRule type="notContainsText" dxfId="515" priority="872" operator="notContains" text="//">
      <formula>ISERROR(SEARCH("//",AA1942))</formula>
    </cfRule>
  </conditionalFormatting>
  <conditionalFormatting sqref="K1509">
    <cfRule type="containsText" dxfId="514" priority="861" operator="containsText" text="DISABLED">
      <formula>NOT(ISERROR(SEARCH("DISABLED",K1509)))</formula>
    </cfRule>
    <cfRule type="containsText" dxfId="513" priority="862" operator="containsText" text="ENABLED">
      <formula>NOT(ISERROR(SEARCH("ENABLED",K1509)))</formula>
    </cfRule>
  </conditionalFormatting>
  <conditionalFormatting sqref="X1509">
    <cfRule type="notContainsBlanks" dxfId="512" priority="860">
      <formula>LEN(TRIM(X1509))&gt;0</formula>
    </cfRule>
  </conditionalFormatting>
  <conditionalFormatting sqref="AA1509">
    <cfRule type="notContainsText" dxfId="511" priority="858" operator="notContains" text="//">
      <formula>ISERROR(SEARCH("//",AA1509))</formula>
    </cfRule>
  </conditionalFormatting>
  <conditionalFormatting sqref="K1493">
    <cfRule type="containsText" dxfId="510" priority="856" operator="containsText" text="DISABLED">
      <formula>NOT(ISERROR(SEARCH("DISABLED",K1493)))</formula>
    </cfRule>
    <cfRule type="containsText" dxfId="509" priority="857" operator="containsText" text="ENABLED">
      <formula>NOT(ISERROR(SEARCH("ENABLED",K1493)))</formula>
    </cfRule>
  </conditionalFormatting>
  <conditionalFormatting sqref="X1493">
    <cfRule type="notContainsBlanks" dxfId="508" priority="855">
      <formula>LEN(TRIM(X1493))&gt;0</formula>
    </cfRule>
  </conditionalFormatting>
  <conditionalFormatting sqref="AA1493">
    <cfRule type="notContainsText" dxfId="507" priority="853" operator="notContains" text="//">
      <formula>ISERROR(SEARCH("//",AA1493))</formula>
    </cfRule>
  </conditionalFormatting>
  <conditionalFormatting sqref="J43">
    <cfRule type="containsText" dxfId="506" priority="803" operator="containsText" text="DISABLED">
      <formula>NOT(ISERROR(SEARCH("DISABLED",J43)))</formula>
    </cfRule>
    <cfRule type="containsText" dxfId="505" priority="804" operator="containsText" text="ENABLED">
      <formula>NOT(ISERROR(SEARCH("ENABLED",J43)))</formula>
    </cfRule>
  </conditionalFormatting>
  <conditionalFormatting sqref="J61:J62">
    <cfRule type="containsText" dxfId="504" priority="801" operator="containsText" text="DISABLED">
      <formula>NOT(ISERROR(SEARCH("DISABLED",J61)))</formula>
    </cfRule>
    <cfRule type="containsText" dxfId="503" priority="802" operator="containsText" text="ENABLED">
      <formula>NOT(ISERROR(SEARCH("ENABLED",J61)))</formula>
    </cfRule>
  </conditionalFormatting>
  <conditionalFormatting sqref="J75">
    <cfRule type="containsText" dxfId="502" priority="799" operator="containsText" text="DISABLED">
      <formula>NOT(ISERROR(SEARCH("DISABLED",J75)))</formula>
    </cfRule>
    <cfRule type="containsText" dxfId="501" priority="800" operator="containsText" text="ENABLED">
      <formula>NOT(ISERROR(SEARCH("ENABLED",J75)))</formula>
    </cfRule>
  </conditionalFormatting>
  <conditionalFormatting sqref="J82">
    <cfRule type="containsText" dxfId="500" priority="797" operator="containsText" text="DISABLED">
      <formula>NOT(ISERROR(SEARCH("DISABLED",J82)))</formula>
    </cfRule>
    <cfRule type="containsText" dxfId="499" priority="798" operator="containsText" text="ENABLED">
      <formula>NOT(ISERROR(SEARCH("ENABLED",J82)))</formula>
    </cfRule>
  </conditionalFormatting>
  <conditionalFormatting sqref="J106">
    <cfRule type="containsText" dxfId="498" priority="795" operator="containsText" text="DISABLED">
      <formula>NOT(ISERROR(SEARCH("DISABLED",J106)))</formula>
    </cfRule>
    <cfRule type="containsText" dxfId="497" priority="796" operator="containsText" text="ENABLED">
      <formula>NOT(ISERROR(SEARCH("ENABLED",J106)))</formula>
    </cfRule>
  </conditionalFormatting>
  <conditionalFormatting sqref="J115:J119">
    <cfRule type="containsText" dxfId="496" priority="793" operator="containsText" text="DISABLED">
      <formula>NOT(ISERROR(SEARCH("DISABLED",J115)))</formula>
    </cfRule>
    <cfRule type="containsText" dxfId="495" priority="794" operator="containsText" text="ENABLED">
      <formula>NOT(ISERROR(SEARCH("ENABLED",J115)))</formula>
    </cfRule>
  </conditionalFormatting>
  <conditionalFormatting sqref="J400:J407">
    <cfRule type="containsText" dxfId="494" priority="791" operator="containsText" text="DISABLED">
      <formula>NOT(ISERROR(SEARCH("DISABLED",J400)))</formula>
    </cfRule>
    <cfRule type="containsText" dxfId="493" priority="792" operator="containsText" text="ENABLED">
      <formula>NOT(ISERROR(SEARCH("ENABLED",J400)))</formula>
    </cfRule>
  </conditionalFormatting>
  <conditionalFormatting sqref="J411:J416">
    <cfRule type="containsText" dxfId="492" priority="789" operator="containsText" text="DISABLED">
      <formula>NOT(ISERROR(SEARCH("DISABLED",J411)))</formula>
    </cfRule>
    <cfRule type="containsText" dxfId="491" priority="790" operator="containsText" text="ENABLED">
      <formula>NOT(ISERROR(SEARCH("ENABLED",J411)))</formula>
    </cfRule>
  </conditionalFormatting>
  <conditionalFormatting sqref="J440:J447">
    <cfRule type="containsText" dxfId="490" priority="787" operator="containsText" text="DISABLED">
      <formula>NOT(ISERROR(SEARCH("DISABLED",J440)))</formula>
    </cfRule>
    <cfRule type="containsText" dxfId="489" priority="788" operator="containsText" text="ENABLED">
      <formula>NOT(ISERROR(SEARCH("ENABLED",J440)))</formula>
    </cfRule>
  </conditionalFormatting>
  <conditionalFormatting sqref="J476:J480">
    <cfRule type="containsText" dxfId="488" priority="785" operator="containsText" text="DISABLED">
      <formula>NOT(ISERROR(SEARCH("DISABLED",J476)))</formula>
    </cfRule>
    <cfRule type="containsText" dxfId="487" priority="786" operator="containsText" text="ENABLED">
      <formula>NOT(ISERROR(SEARCH("ENABLED",J476)))</formula>
    </cfRule>
  </conditionalFormatting>
  <conditionalFormatting sqref="J484:J547">
    <cfRule type="containsText" dxfId="486" priority="783" operator="containsText" text="DISABLED">
      <formula>NOT(ISERROR(SEARCH("DISABLED",J484)))</formula>
    </cfRule>
    <cfRule type="containsText" dxfId="485" priority="784" operator="containsText" text="ENABLED">
      <formula>NOT(ISERROR(SEARCH("ENABLED",J484)))</formula>
    </cfRule>
  </conditionalFormatting>
  <conditionalFormatting sqref="J1330:J1340 J1342:J1345">
    <cfRule type="containsText" dxfId="484" priority="781" operator="containsText" text="DISABLED">
      <formula>NOT(ISERROR(SEARCH("DISABLED",J1330)))</formula>
    </cfRule>
    <cfRule type="containsText" dxfId="483" priority="782" operator="containsText" text="ENABLED">
      <formula>NOT(ISERROR(SEARCH("ENABLED",J1330)))</formula>
    </cfRule>
  </conditionalFormatting>
  <conditionalFormatting sqref="J1442:J1444">
    <cfRule type="containsText" dxfId="482" priority="779" operator="containsText" text="DISABLED">
      <formula>NOT(ISERROR(SEARCH("DISABLED",J1442)))</formula>
    </cfRule>
    <cfRule type="containsText" dxfId="481" priority="780" operator="containsText" text="ENABLED">
      <formula>NOT(ISERROR(SEARCH("ENABLED",J1442)))</formula>
    </cfRule>
  </conditionalFormatting>
  <conditionalFormatting sqref="J1452:J1468">
    <cfRule type="containsText" dxfId="480" priority="777" operator="containsText" text="DISABLED">
      <formula>NOT(ISERROR(SEARCH("DISABLED",J1452)))</formula>
    </cfRule>
    <cfRule type="containsText" dxfId="479" priority="778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78" priority="775" operator="containsText" text="DISABLED">
      <formula>NOT(ISERROR(SEARCH("DISABLED",J1485)))</formula>
    </cfRule>
    <cfRule type="containsText" dxfId="477" priority="776" operator="containsText" text="ENABLED">
      <formula>NOT(ISERROR(SEARCH("ENABLED",J1485)))</formula>
    </cfRule>
  </conditionalFormatting>
  <conditionalFormatting sqref="J1898">
    <cfRule type="containsText" dxfId="476" priority="773" operator="containsText" text="DISABLED">
      <formula>NOT(ISERROR(SEARCH("DISABLED",J1898)))</formula>
    </cfRule>
    <cfRule type="containsText" dxfId="475" priority="774" operator="containsText" text="ENABLED">
      <formula>NOT(ISERROR(SEARCH("ENABLED",J1898)))</formula>
    </cfRule>
  </conditionalFormatting>
  <conditionalFormatting sqref="J2024">
    <cfRule type="containsText" dxfId="474" priority="769" operator="containsText" text="DISABLED">
      <formula>NOT(ISERROR(SEARCH("DISABLED",J2024)))</formula>
    </cfRule>
    <cfRule type="containsText" dxfId="473" priority="770" operator="containsText" text="ENABLED">
      <formula>NOT(ISERROR(SEARCH("ENABLED",J2024)))</formula>
    </cfRule>
  </conditionalFormatting>
  <conditionalFormatting sqref="J2025">
    <cfRule type="containsText" dxfId="472" priority="767" operator="containsText" text="DISABLED">
      <formula>NOT(ISERROR(SEARCH("DISABLED",J2025)))</formula>
    </cfRule>
    <cfRule type="containsText" dxfId="471" priority="768" operator="containsText" text="ENABLED">
      <formula>NOT(ISERROR(SEARCH("ENABLED",J2025)))</formula>
    </cfRule>
  </conditionalFormatting>
  <conditionalFormatting sqref="J2070">
    <cfRule type="containsText" dxfId="470" priority="727" operator="containsText" text="DISABLED">
      <formula>NOT(ISERROR(SEARCH("DISABLED",J2070)))</formula>
    </cfRule>
    <cfRule type="containsText" dxfId="469" priority="728" operator="containsText" text="ENABLED">
      <formula>NOT(ISERROR(SEARCH("ENABLED",J2070)))</formula>
    </cfRule>
  </conditionalFormatting>
  <conditionalFormatting sqref="J2069">
    <cfRule type="containsText" dxfId="468" priority="725" operator="containsText" text="DISABLED">
      <formula>NOT(ISERROR(SEARCH("DISABLED",J2069)))</formula>
    </cfRule>
    <cfRule type="containsText" dxfId="467" priority="726" operator="containsText" text="ENABLED">
      <formula>NOT(ISERROR(SEARCH("ENABLED",J2069)))</formula>
    </cfRule>
  </conditionalFormatting>
  <conditionalFormatting sqref="J2068">
    <cfRule type="containsText" dxfId="466" priority="723" operator="containsText" text="DISABLED">
      <formula>NOT(ISERROR(SEARCH("DISABLED",J2068)))</formula>
    </cfRule>
    <cfRule type="containsText" dxfId="465" priority="724" operator="containsText" text="ENABLED">
      <formula>NOT(ISERROR(SEARCH("ENABLED",J2068)))</formula>
    </cfRule>
  </conditionalFormatting>
  <conditionalFormatting sqref="J2067">
    <cfRule type="containsText" dxfId="464" priority="721" operator="containsText" text="DISABLED">
      <formula>NOT(ISERROR(SEARCH("DISABLED",J2067)))</formula>
    </cfRule>
    <cfRule type="containsText" dxfId="463" priority="722" operator="containsText" text="ENABLED">
      <formula>NOT(ISERROR(SEARCH("ENABLED",J2067)))</formula>
    </cfRule>
  </conditionalFormatting>
  <conditionalFormatting sqref="J2066">
    <cfRule type="containsText" dxfId="462" priority="719" operator="containsText" text="DISABLED">
      <formula>NOT(ISERROR(SEARCH("DISABLED",J2066)))</formula>
    </cfRule>
    <cfRule type="containsText" dxfId="461" priority="720" operator="containsText" text="ENABLED">
      <formula>NOT(ISERROR(SEARCH("ENABLED",J2066)))</formula>
    </cfRule>
  </conditionalFormatting>
  <conditionalFormatting sqref="J2065">
    <cfRule type="containsText" dxfId="460" priority="717" operator="containsText" text="DISABLED">
      <formula>NOT(ISERROR(SEARCH("DISABLED",J2065)))</formula>
    </cfRule>
    <cfRule type="containsText" dxfId="459" priority="718" operator="containsText" text="ENABLED">
      <formula>NOT(ISERROR(SEARCH("ENABLED",J2065)))</formula>
    </cfRule>
  </conditionalFormatting>
  <conditionalFormatting sqref="J2064">
    <cfRule type="containsText" dxfId="458" priority="715" operator="containsText" text="DISABLED">
      <formula>NOT(ISERROR(SEARCH("DISABLED",J2064)))</formula>
    </cfRule>
    <cfRule type="containsText" dxfId="457" priority="716" operator="containsText" text="ENABLED">
      <formula>NOT(ISERROR(SEARCH("ENABLED",J2064)))</formula>
    </cfRule>
  </conditionalFormatting>
  <conditionalFormatting sqref="J2063">
    <cfRule type="containsText" dxfId="456" priority="713" operator="containsText" text="DISABLED">
      <formula>NOT(ISERROR(SEARCH("DISABLED",J2063)))</formula>
    </cfRule>
    <cfRule type="containsText" dxfId="455" priority="714" operator="containsText" text="ENABLED">
      <formula>NOT(ISERROR(SEARCH("ENABLED",J2063)))</formula>
    </cfRule>
  </conditionalFormatting>
  <conditionalFormatting sqref="J2062">
    <cfRule type="containsText" dxfId="454" priority="711" operator="containsText" text="DISABLED">
      <formula>NOT(ISERROR(SEARCH("DISABLED",J2062)))</formula>
    </cfRule>
    <cfRule type="containsText" dxfId="453" priority="712" operator="containsText" text="ENABLED">
      <formula>NOT(ISERROR(SEARCH("ENABLED",J2062)))</formula>
    </cfRule>
  </conditionalFormatting>
  <conditionalFormatting sqref="J2061">
    <cfRule type="containsText" dxfId="452" priority="709" operator="containsText" text="DISABLED">
      <formula>NOT(ISERROR(SEARCH("DISABLED",J2061)))</formula>
    </cfRule>
    <cfRule type="containsText" dxfId="451" priority="710" operator="containsText" text="ENABLED">
      <formula>NOT(ISERROR(SEARCH("ENABLED",J2061)))</formula>
    </cfRule>
  </conditionalFormatting>
  <conditionalFormatting sqref="J2060">
    <cfRule type="containsText" dxfId="450" priority="707" operator="containsText" text="DISABLED">
      <formula>NOT(ISERROR(SEARCH("DISABLED",J2060)))</formula>
    </cfRule>
    <cfRule type="containsText" dxfId="449" priority="708" operator="containsText" text="ENABLED">
      <formula>NOT(ISERROR(SEARCH("ENABLED",J2060)))</formula>
    </cfRule>
  </conditionalFormatting>
  <conditionalFormatting sqref="J2059">
    <cfRule type="containsText" dxfId="448" priority="705" operator="containsText" text="DISABLED">
      <formula>NOT(ISERROR(SEARCH("DISABLED",J2059)))</formula>
    </cfRule>
    <cfRule type="containsText" dxfId="447" priority="706" operator="containsText" text="ENABLED">
      <formula>NOT(ISERROR(SEARCH("ENABLED",J2059)))</formula>
    </cfRule>
  </conditionalFormatting>
  <conditionalFormatting sqref="J2046:J2058">
    <cfRule type="containsText" dxfId="446" priority="701" operator="containsText" text="DISABLED">
      <formula>NOT(ISERROR(SEARCH("DISABLED",J2046)))</formula>
    </cfRule>
    <cfRule type="containsText" dxfId="445" priority="702" operator="containsText" text="ENABLED">
      <formula>NOT(ISERROR(SEARCH("ENABLED",J2046)))</formula>
    </cfRule>
  </conditionalFormatting>
  <conditionalFormatting sqref="J2044">
    <cfRule type="containsText" dxfId="444" priority="699" operator="containsText" text="DISABLED">
      <formula>NOT(ISERROR(SEARCH("DISABLED",J2044)))</formula>
    </cfRule>
    <cfRule type="containsText" dxfId="443" priority="700" operator="containsText" text="ENABLED">
      <formula>NOT(ISERROR(SEARCH("ENABLED",J2044)))</formula>
    </cfRule>
  </conditionalFormatting>
  <conditionalFormatting sqref="J2045">
    <cfRule type="containsText" dxfId="442" priority="697" operator="containsText" text="DISABLED">
      <formula>NOT(ISERROR(SEARCH("DISABLED",J2045)))</formula>
    </cfRule>
    <cfRule type="containsText" dxfId="441" priority="698" operator="containsText" text="ENABLED">
      <formula>NOT(ISERROR(SEARCH("ENABLED",J2045)))</formula>
    </cfRule>
  </conditionalFormatting>
  <conditionalFormatting sqref="X2077">
    <cfRule type="notContainsBlanks" dxfId="440" priority="670">
      <formula>LEN(TRIM(X2077))&gt;0</formula>
    </cfRule>
  </conditionalFormatting>
  <conditionalFormatting sqref="K2077">
    <cfRule type="containsText" dxfId="439" priority="667" operator="containsText" text="DISABLED">
      <formula>NOT(ISERROR(SEARCH("DISABLED",K2077)))</formula>
    </cfRule>
    <cfRule type="containsText" dxfId="438" priority="668" operator="containsText" text="ENABLED">
      <formula>NOT(ISERROR(SEARCH("ENABLED",K2077)))</formula>
    </cfRule>
  </conditionalFormatting>
  <conditionalFormatting sqref="AA2077">
    <cfRule type="notContainsText" dxfId="437" priority="666" operator="notContains" text="//">
      <formula>ISERROR(SEARCH("//",AA2077))</formula>
    </cfRule>
  </conditionalFormatting>
  <conditionalFormatting sqref="J2077">
    <cfRule type="containsText" dxfId="436" priority="664" operator="containsText" text="DISABLED">
      <formula>NOT(ISERROR(SEARCH("DISABLED",J2077)))</formula>
    </cfRule>
    <cfRule type="containsText" dxfId="435" priority="665" operator="containsText" text="ENABLED">
      <formula>NOT(ISERROR(SEARCH("ENABLED",J2077)))</formula>
    </cfRule>
  </conditionalFormatting>
  <conditionalFormatting sqref="X2078:X2079">
    <cfRule type="notContainsBlanks" dxfId="434" priority="663">
      <formula>LEN(TRIM(X2078))&gt;0</formula>
    </cfRule>
  </conditionalFormatting>
  <conditionalFormatting sqref="K2078:K2079">
    <cfRule type="containsText" dxfId="433" priority="660" operator="containsText" text="DISABLED">
      <formula>NOT(ISERROR(SEARCH("DISABLED",K2078)))</formula>
    </cfRule>
    <cfRule type="containsText" dxfId="432" priority="661" operator="containsText" text="ENABLED">
      <formula>NOT(ISERROR(SEARCH("ENABLED",K2078)))</formula>
    </cfRule>
  </conditionalFormatting>
  <conditionalFormatting sqref="AA2078:AA2079">
    <cfRule type="notContainsText" dxfId="431" priority="659" operator="notContains" text="//">
      <formula>ISERROR(SEARCH("//",AA2078))</formula>
    </cfRule>
  </conditionalFormatting>
  <conditionalFormatting sqref="J2078:J2079">
    <cfRule type="containsText" dxfId="430" priority="657" operator="containsText" text="DISABLED">
      <formula>NOT(ISERROR(SEARCH("DISABLED",J2078)))</formula>
    </cfRule>
    <cfRule type="containsText" dxfId="429" priority="658" operator="containsText" text="ENABLED">
      <formula>NOT(ISERROR(SEARCH("ENABLED",J2078)))</formula>
    </cfRule>
  </conditionalFormatting>
  <conditionalFormatting sqref="X2080">
    <cfRule type="notContainsBlanks" dxfId="428" priority="651">
      <formula>LEN(TRIM(X2080))&gt;0</formula>
    </cfRule>
  </conditionalFormatting>
  <conditionalFormatting sqref="K2080">
    <cfRule type="containsText" dxfId="427" priority="648" operator="containsText" text="DISABLED">
      <formula>NOT(ISERROR(SEARCH("DISABLED",K2080)))</formula>
    </cfRule>
    <cfRule type="containsText" dxfId="426" priority="649" operator="containsText" text="ENABLED">
      <formula>NOT(ISERROR(SEARCH("ENABLED",K2080)))</formula>
    </cfRule>
  </conditionalFormatting>
  <conditionalFormatting sqref="AA2080">
    <cfRule type="notContainsText" dxfId="425" priority="647" operator="notContains" text="//">
      <formula>ISERROR(SEARCH("//",AA2080))</formula>
    </cfRule>
  </conditionalFormatting>
  <conditionalFormatting sqref="J2080">
    <cfRule type="containsText" dxfId="424" priority="645" operator="containsText" text="DISABLED">
      <formula>NOT(ISERROR(SEARCH("DISABLED",J2080)))</formula>
    </cfRule>
    <cfRule type="containsText" dxfId="423" priority="646" operator="containsText" text="ENABLED">
      <formula>NOT(ISERROR(SEARCH("ENABLED",J2080)))</formula>
    </cfRule>
  </conditionalFormatting>
  <conditionalFormatting sqref="X1431">
    <cfRule type="notContainsBlanks" dxfId="422" priority="643">
      <formula>LEN(TRIM(X1431))&gt;0</formula>
    </cfRule>
  </conditionalFormatting>
  <conditionalFormatting sqref="J1431">
    <cfRule type="containsText" dxfId="421" priority="641" operator="containsText" text="DISABLED">
      <formula>NOT(ISERROR(SEARCH("DISABLED",J1431)))</formula>
    </cfRule>
    <cfRule type="containsText" dxfId="420" priority="642" operator="containsText" text="ENABLED">
      <formula>NOT(ISERROR(SEARCH("ENABLED",J1431)))</formula>
    </cfRule>
  </conditionalFormatting>
  <conditionalFormatting sqref="X1431">
    <cfRule type="notContainsBlanks" dxfId="419" priority="640">
      <formula>LEN(TRIM(X1431))&gt;0</formula>
    </cfRule>
  </conditionalFormatting>
  <conditionalFormatting sqref="K1431">
    <cfRule type="containsText" dxfId="418" priority="637" operator="containsText" text="DISABLED">
      <formula>NOT(ISERROR(SEARCH("DISABLED",K1431)))</formula>
    </cfRule>
    <cfRule type="containsText" dxfId="417" priority="638" operator="containsText" text="ENABLED">
      <formula>NOT(ISERROR(SEARCH("ENABLED",K1431)))</formula>
    </cfRule>
  </conditionalFormatting>
  <conditionalFormatting sqref="AA1431">
    <cfRule type="notContainsText" dxfId="416" priority="636" operator="notContains" text="//">
      <formula>ISERROR(SEARCH("//",AA1431))</formula>
    </cfRule>
  </conditionalFormatting>
  <conditionalFormatting sqref="K2081">
    <cfRule type="containsText" dxfId="415" priority="634" operator="containsText" text="DISABLED">
      <formula>NOT(ISERROR(SEARCH("DISABLED",K2081)))</formula>
    </cfRule>
    <cfRule type="containsText" dxfId="414" priority="635" operator="containsText" text="ENABLED">
      <formula>NOT(ISERROR(SEARCH("ENABLED",K2081)))</formula>
    </cfRule>
  </conditionalFormatting>
  <conditionalFormatting sqref="X2081">
    <cfRule type="notContainsBlanks" dxfId="413" priority="633">
      <formula>LEN(TRIM(X2081))&gt;0</formula>
    </cfRule>
  </conditionalFormatting>
  <conditionalFormatting sqref="AA2081">
    <cfRule type="notContainsText" dxfId="412" priority="631" operator="notContains" text="//">
      <formula>ISERROR(SEARCH("//",AA2081))</formula>
    </cfRule>
  </conditionalFormatting>
  <conditionalFormatting sqref="J2081">
    <cfRule type="containsText" dxfId="411" priority="629" operator="containsText" text="DISABLED">
      <formula>NOT(ISERROR(SEARCH("DISABLED",J2081)))</formula>
    </cfRule>
    <cfRule type="containsText" dxfId="410" priority="630" operator="containsText" text="ENABLED">
      <formula>NOT(ISERROR(SEARCH("ENABLED",J2081)))</formula>
    </cfRule>
  </conditionalFormatting>
  <conditionalFormatting sqref="K1796">
    <cfRule type="containsText" dxfId="409" priority="620" operator="containsText" text="DISABLED">
      <formula>NOT(ISERROR(SEARCH("DISABLED",K1796)))</formula>
    </cfRule>
    <cfRule type="containsText" dxfId="408" priority="621" operator="containsText" text="ENABLED">
      <formula>NOT(ISERROR(SEARCH("ENABLED",K1796)))</formula>
    </cfRule>
  </conditionalFormatting>
  <conditionalFormatting sqref="J1796">
    <cfRule type="containsText" dxfId="407" priority="617" operator="containsText" text="DISABLED">
      <formula>NOT(ISERROR(SEARCH("DISABLED",J1796)))</formula>
    </cfRule>
    <cfRule type="containsText" dxfId="406" priority="618" operator="containsText" text="ENABLED">
      <formula>NOT(ISERROR(SEARCH("ENABLED",J1796)))</formula>
    </cfRule>
  </conditionalFormatting>
  <conditionalFormatting sqref="X1796">
    <cfRule type="notContainsBlanks" dxfId="405" priority="623">
      <formula>LEN(TRIM(X1796))&gt;0</formula>
    </cfRule>
  </conditionalFormatting>
  <conditionalFormatting sqref="AA1796">
    <cfRule type="notContainsText" dxfId="404" priority="622" operator="notContains" text="//">
      <formula>ISERROR(SEARCH("//",AA1796))</formula>
    </cfRule>
  </conditionalFormatting>
  <conditionalFormatting sqref="J1809:J1810 J1806">
    <cfRule type="containsText" dxfId="403" priority="608" operator="containsText" text="DISABLED">
      <formula>NOT(ISERROR(SEARCH("DISABLED",J1806)))</formula>
    </cfRule>
    <cfRule type="containsText" dxfId="402" priority="609" operator="containsText" text="ENABLED">
      <formula>NOT(ISERROR(SEARCH("ENABLED",J1806)))</formula>
    </cfRule>
  </conditionalFormatting>
  <conditionalFormatting sqref="X1809:X1810 X1798:X1802 X1806">
    <cfRule type="notContainsBlanks" dxfId="401" priority="607">
      <formula>LEN(TRIM(X1798))&gt;0</formula>
    </cfRule>
  </conditionalFormatting>
  <conditionalFormatting sqref="K1809:K1810 K1806">
    <cfRule type="containsText" dxfId="400" priority="604" operator="containsText" text="DISABLED">
      <formula>NOT(ISERROR(SEARCH("DISABLED",K1806)))</formula>
    </cfRule>
    <cfRule type="containsText" dxfId="399" priority="605" operator="containsText" text="ENABLED">
      <formula>NOT(ISERROR(SEARCH("ENABLED",K1806)))</formula>
    </cfRule>
  </conditionalFormatting>
  <conditionalFormatting sqref="AA1809:AA1810 AA1798:AA1802 AA1806">
    <cfRule type="notContainsText" dxfId="398" priority="603" operator="notContains" text="//">
      <formula>ISERROR(SEARCH("//",AA1798))</formula>
    </cfRule>
  </conditionalFormatting>
  <conditionalFormatting sqref="J215">
    <cfRule type="containsText" dxfId="397" priority="601" operator="containsText" text="DISABLED">
      <formula>NOT(ISERROR(SEARCH("DISABLED",J215)))</formula>
    </cfRule>
    <cfRule type="containsText" dxfId="396" priority="602" operator="containsText" text="ENABLED">
      <formula>NOT(ISERROR(SEARCH("ENABLED",J215)))</formula>
    </cfRule>
  </conditionalFormatting>
  <conditionalFormatting sqref="K215">
    <cfRule type="containsText" dxfId="395" priority="599" operator="containsText" text="DISABLED">
      <formula>NOT(ISERROR(SEARCH("DISABLED",K215)))</formula>
    </cfRule>
    <cfRule type="containsText" dxfId="394" priority="600" operator="containsText" text="ENABLED">
      <formula>NOT(ISERROR(SEARCH("ENABLED",K215)))</formula>
    </cfRule>
  </conditionalFormatting>
  <conditionalFormatting sqref="J1796 J1798">
    <cfRule type="containsText" dxfId="393" priority="597" operator="containsText" text="DISABLED">
      <formula>NOT(ISERROR(SEARCH("DISABLED",J1796)))</formula>
    </cfRule>
    <cfRule type="containsText" dxfId="392" priority="598" operator="containsText" text="ENABLED">
      <formula>NOT(ISERROR(SEARCH("ENABLED",J1796)))</formula>
    </cfRule>
  </conditionalFormatting>
  <conditionalFormatting sqref="K1796 K1798">
    <cfRule type="containsText" dxfId="391" priority="595" operator="containsText" text="DISABLED">
      <formula>NOT(ISERROR(SEARCH("DISABLED",K1796)))</formula>
    </cfRule>
    <cfRule type="containsText" dxfId="390" priority="596" operator="containsText" text="ENABLED">
      <formula>NOT(ISERROR(SEARCH("ENABLED",K1796)))</formula>
    </cfRule>
  </conditionalFormatting>
  <conditionalFormatting sqref="J1832:K1834 J1861:K1861 J1868:K1870">
    <cfRule type="containsText" dxfId="389" priority="593" operator="containsText" text="DISABLED">
      <formula>NOT(ISERROR(SEARCH("DISABLED",J1832)))</formula>
    </cfRule>
    <cfRule type="containsText" dxfId="388" priority="594" operator="containsText" text="ENABLED">
      <formula>NOT(ISERROR(SEARCH("ENABLED",J1832)))</formula>
    </cfRule>
  </conditionalFormatting>
  <conditionalFormatting sqref="K1587">
    <cfRule type="containsText" dxfId="387" priority="588" operator="containsText" text="DISABLED">
      <formula>NOT(ISERROR(SEARCH("DISABLED",K1587)))</formula>
    </cfRule>
    <cfRule type="containsText" dxfId="386" priority="589" operator="containsText" text="ENABLED">
      <formula>NOT(ISERROR(SEARCH("ENABLED",K1587)))</formula>
    </cfRule>
  </conditionalFormatting>
  <conditionalFormatting sqref="J1587">
    <cfRule type="containsText" dxfId="385" priority="591" operator="containsText" text="DISABLED">
      <formula>NOT(ISERROR(SEARCH("DISABLED",J1587)))</formula>
    </cfRule>
    <cfRule type="containsText" dxfId="384" priority="592" operator="containsText" text="ENABLED">
      <formula>NOT(ISERROR(SEARCH("ENABLED",J1587)))</formula>
    </cfRule>
  </conditionalFormatting>
  <conditionalFormatting sqref="X1587">
    <cfRule type="notContainsBlanks" dxfId="383" priority="590">
      <formula>LEN(TRIM(X1587))&gt;0</formula>
    </cfRule>
  </conditionalFormatting>
  <conditionalFormatting sqref="AA1587">
    <cfRule type="notContainsText" dxfId="382" priority="587" operator="notContains" text="//">
      <formula>ISERROR(SEARCH("//",AA1587))</formula>
    </cfRule>
  </conditionalFormatting>
  <conditionalFormatting sqref="J1896:K1896">
    <cfRule type="containsText" dxfId="381" priority="573" operator="containsText" text="DISABLED">
      <formula>NOT(ISERROR(SEARCH("DISABLED",J1896)))</formula>
    </cfRule>
    <cfRule type="containsText" dxfId="380" priority="574" operator="containsText" text="ENABLED">
      <formula>NOT(ISERROR(SEARCH("ENABLED",J1896)))</formula>
    </cfRule>
  </conditionalFormatting>
  <conditionalFormatting sqref="X1896">
    <cfRule type="notContainsBlanks" dxfId="379" priority="572">
      <formula>LEN(TRIM(X1896))&gt;0</formula>
    </cfRule>
  </conditionalFormatting>
  <conditionalFormatting sqref="AA1896">
    <cfRule type="notContainsText" dxfId="378" priority="571" operator="notContains" text="//">
      <formula>ISERROR(SEARCH("//",AA1896))</formula>
    </cfRule>
  </conditionalFormatting>
  <conditionalFormatting sqref="J1806">
    <cfRule type="containsText" dxfId="377" priority="565" operator="containsText" text="DISABLED">
      <formula>NOT(ISERROR(SEARCH("DISABLED",J1806)))</formula>
    </cfRule>
    <cfRule type="containsText" dxfId="376" priority="566" operator="containsText" text="ENABLED">
      <formula>NOT(ISERROR(SEARCH("ENABLED",J1806)))</formula>
    </cfRule>
  </conditionalFormatting>
  <conditionalFormatting sqref="X1806">
    <cfRule type="notContainsBlanks" dxfId="375" priority="564">
      <formula>LEN(TRIM(X1806))&gt;0</formula>
    </cfRule>
  </conditionalFormatting>
  <conditionalFormatting sqref="K1806">
    <cfRule type="containsText" dxfId="374" priority="562" operator="containsText" text="DISABLED">
      <formula>NOT(ISERROR(SEARCH("DISABLED",K1806)))</formula>
    </cfRule>
    <cfRule type="containsText" dxfId="373" priority="563" operator="containsText" text="ENABLED">
      <formula>NOT(ISERROR(SEARCH("ENABLED",K1806)))</formula>
    </cfRule>
  </conditionalFormatting>
  <conditionalFormatting sqref="AA1806">
    <cfRule type="notContainsText" dxfId="372" priority="561" operator="notContains" text="//">
      <formula>ISERROR(SEARCH("//",AA1806))</formula>
    </cfRule>
  </conditionalFormatting>
  <conditionalFormatting sqref="J1806">
    <cfRule type="containsText" dxfId="371" priority="559" operator="containsText" text="DISABLED">
      <formula>NOT(ISERROR(SEARCH("DISABLED",J1806)))</formula>
    </cfRule>
    <cfRule type="containsText" dxfId="370" priority="560" operator="containsText" text="ENABLED">
      <formula>NOT(ISERROR(SEARCH("ENABLED",J1806)))</formula>
    </cfRule>
  </conditionalFormatting>
  <conditionalFormatting sqref="K1806">
    <cfRule type="containsText" dxfId="369" priority="557" operator="containsText" text="DISABLED">
      <formula>NOT(ISERROR(SEARCH("DISABLED",K1806)))</formula>
    </cfRule>
    <cfRule type="containsText" dxfId="368" priority="558" operator="containsText" text="ENABLED">
      <formula>NOT(ISERROR(SEARCH("ENABLED",K1806)))</formula>
    </cfRule>
  </conditionalFormatting>
  <conditionalFormatting sqref="X1797">
    <cfRule type="notContainsBlanks" dxfId="367" priority="546">
      <formula>LEN(TRIM(X1797))&gt;0</formula>
    </cfRule>
  </conditionalFormatting>
  <conditionalFormatting sqref="K1797">
    <cfRule type="containsText" dxfId="366" priority="544" operator="containsText" text="DISABLED">
      <formula>NOT(ISERROR(SEARCH("DISABLED",K1797)))</formula>
    </cfRule>
    <cfRule type="containsText" dxfId="365" priority="545" operator="containsText" text="ENABLED">
      <formula>NOT(ISERROR(SEARCH("ENABLED",K1797)))</formula>
    </cfRule>
  </conditionalFormatting>
  <conditionalFormatting sqref="AA1797">
    <cfRule type="notContainsText" dxfId="364" priority="543" operator="notContains" text="//">
      <formula>ISERROR(SEARCH("//",AA1797))</formula>
    </cfRule>
  </conditionalFormatting>
  <conditionalFormatting sqref="X2082">
    <cfRule type="notContainsBlanks" dxfId="363" priority="520">
      <formula>LEN(TRIM(X2082))&gt;0</formula>
    </cfRule>
  </conditionalFormatting>
  <conditionalFormatting sqref="K2082">
    <cfRule type="containsText" dxfId="362" priority="518" operator="containsText" text="DISABLED">
      <formula>NOT(ISERROR(SEARCH("DISABLED",K2082)))</formula>
    </cfRule>
    <cfRule type="containsText" dxfId="361" priority="519" operator="containsText" text="ENABLED">
      <formula>NOT(ISERROR(SEARCH("ENABLED",K2082)))</formula>
    </cfRule>
  </conditionalFormatting>
  <conditionalFormatting sqref="AA2082">
    <cfRule type="notContainsText" dxfId="360" priority="517" operator="notContains" text="//">
      <formula>ISERROR(SEARCH("//",AA2082))</formula>
    </cfRule>
  </conditionalFormatting>
  <conditionalFormatting sqref="J2082">
    <cfRule type="containsText" dxfId="359" priority="515" operator="containsText" text="DISABLED">
      <formula>NOT(ISERROR(SEARCH("DISABLED",J2082)))</formula>
    </cfRule>
    <cfRule type="containsText" dxfId="358" priority="516" operator="containsText" text="ENABLED">
      <formula>NOT(ISERROR(SEARCH("ENABLED",J2082)))</formula>
    </cfRule>
  </conditionalFormatting>
  <conditionalFormatting sqref="J1835:J1849">
    <cfRule type="containsText" dxfId="357" priority="499" operator="containsText" text="DISABLED">
      <formula>NOT(ISERROR(SEARCH("DISABLED",J1835)))</formula>
    </cfRule>
    <cfRule type="containsText" dxfId="356" priority="500" operator="containsText" text="ENABLED">
      <formula>NOT(ISERROR(SEARCH("ENABLED",J1835)))</formula>
    </cfRule>
  </conditionalFormatting>
  <conditionalFormatting sqref="X1835:X1849">
    <cfRule type="notContainsBlanks" dxfId="355" priority="498">
      <formula>LEN(TRIM(X1835))&gt;0</formula>
    </cfRule>
  </conditionalFormatting>
  <conditionalFormatting sqref="K1835:K1849">
    <cfRule type="containsText" dxfId="354" priority="496" operator="containsText" text="DISABLED">
      <formula>NOT(ISERROR(SEARCH("DISABLED",K1835)))</formula>
    </cfRule>
    <cfRule type="containsText" dxfId="353" priority="497" operator="containsText" text="ENABLED">
      <formula>NOT(ISERROR(SEARCH("ENABLED",K1835)))</formula>
    </cfRule>
  </conditionalFormatting>
  <conditionalFormatting sqref="AA1835:AA1849">
    <cfRule type="notContainsText" dxfId="352" priority="495" operator="notContains" text="//">
      <formula>ISERROR(SEARCH("//",AA1835))</formula>
    </cfRule>
  </conditionalFormatting>
  <conditionalFormatting sqref="J1851:J1853">
    <cfRule type="containsText" dxfId="351" priority="493" operator="containsText" text="DISABLED">
      <formula>NOT(ISERROR(SEARCH("DISABLED",J1851)))</formula>
    </cfRule>
    <cfRule type="containsText" dxfId="350" priority="494" operator="containsText" text="ENABLED">
      <formula>NOT(ISERROR(SEARCH("ENABLED",J1851)))</formula>
    </cfRule>
  </conditionalFormatting>
  <conditionalFormatting sqref="X1851:X1853">
    <cfRule type="notContainsBlanks" dxfId="349" priority="492">
      <formula>LEN(TRIM(X1851))&gt;0</formula>
    </cfRule>
  </conditionalFormatting>
  <conditionalFormatting sqref="K1851:K1853">
    <cfRule type="containsText" dxfId="348" priority="490" operator="containsText" text="DISABLED">
      <formula>NOT(ISERROR(SEARCH("DISABLED",K1851)))</formula>
    </cfRule>
    <cfRule type="containsText" dxfId="347" priority="491" operator="containsText" text="ENABLED">
      <formula>NOT(ISERROR(SEARCH("ENABLED",K1851)))</formula>
    </cfRule>
  </conditionalFormatting>
  <conditionalFormatting sqref="AA1851:AA1853">
    <cfRule type="notContainsText" dxfId="346" priority="489" operator="notContains" text="//">
      <formula>ISERROR(SEARCH("//",AA1851))</formula>
    </cfRule>
  </conditionalFormatting>
  <conditionalFormatting sqref="J1853:J1861">
    <cfRule type="containsText" dxfId="345" priority="487" operator="containsText" text="DISABLED">
      <formula>NOT(ISERROR(SEARCH("DISABLED",J1853)))</formula>
    </cfRule>
    <cfRule type="containsText" dxfId="344" priority="488" operator="containsText" text="ENABLED">
      <formula>NOT(ISERROR(SEARCH("ENABLED",J1853)))</formula>
    </cfRule>
  </conditionalFormatting>
  <conditionalFormatting sqref="X1853:X1861">
    <cfRule type="notContainsBlanks" dxfId="343" priority="486">
      <formula>LEN(TRIM(X1853))&gt;0</formula>
    </cfRule>
  </conditionalFormatting>
  <conditionalFormatting sqref="K1853:K1861">
    <cfRule type="containsText" dxfId="342" priority="484" operator="containsText" text="DISABLED">
      <formula>NOT(ISERROR(SEARCH("DISABLED",K1853)))</formula>
    </cfRule>
    <cfRule type="containsText" dxfId="341" priority="485" operator="containsText" text="ENABLED">
      <formula>NOT(ISERROR(SEARCH("ENABLED",K1853)))</formula>
    </cfRule>
  </conditionalFormatting>
  <conditionalFormatting sqref="AA1853:AA1861">
    <cfRule type="notContainsText" dxfId="340" priority="483" operator="notContains" text="//">
      <formula>ISERROR(SEARCH("//",AA1853))</formula>
    </cfRule>
  </conditionalFormatting>
  <conditionalFormatting sqref="J1850:K1850">
    <cfRule type="containsText" dxfId="339" priority="481" operator="containsText" text="DISABLED">
      <formula>NOT(ISERROR(SEARCH("DISABLED",J1850)))</formula>
    </cfRule>
    <cfRule type="containsText" dxfId="338" priority="482" operator="containsText" text="ENABLED">
      <formula>NOT(ISERROR(SEARCH("ENABLED",J1850)))</formula>
    </cfRule>
  </conditionalFormatting>
  <conditionalFormatting sqref="X1850">
    <cfRule type="notContainsBlanks" dxfId="337" priority="480">
      <formula>LEN(TRIM(X1850))&gt;0</formula>
    </cfRule>
  </conditionalFormatting>
  <conditionalFormatting sqref="AA1850">
    <cfRule type="notContainsText" dxfId="336" priority="479" operator="notContains" text="//">
      <formula>ISERROR(SEARCH("//",AA1850))</formula>
    </cfRule>
  </conditionalFormatting>
  <conditionalFormatting sqref="J1864">
    <cfRule type="containsText" dxfId="335" priority="477" operator="containsText" text="DISABLED">
      <formula>NOT(ISERROR(SEARCH("DISABLED",J1864)))</formula>
    </cfRule>
    <cfRule type="containsText" dxfId="334" priority="478" operator="containsText" text="ENABLED">
      <formula>NOT(ISERROR(SEARCH("ENABLED",J1864)))</formula>
    </cfRule>
  </conditionalFormatting>
  <conditionalFormatting sqref="X1864">
    <cfRule type="notContainsBlanks" dxfId="333" priority="476">
      <formula>LEN(TRIM(X1864))&gt;0</formula>
    </cfRule>
  </conditionalFormatting>
  <conditionalFormatting sqref="K1864">
    <cfRule type="containsText" dxfId="332" priority="474" operator="containsText" text="DISABLED">
      <formula>NOT(ISERROR(SEARCH("DISABLED",K1864)))</formula>
    </cfRule>
    <cfRule type="containsText" dxfId="331" priority="475" operator="containsText" text="ENABLED">
      <formula>NOT(ISERROR(SEARCH("ENABLED",K1864)))</formula>
    </cfRule>
  </conditionalFormatting>
  <conditionalFormatting sqref="AA1864">
    <cfRule type="notContainsText" dxfId="330" priority="473" operator="notContains" text="//">
      <formula>ISERROR(SEARCH("//",AA1864))</formula>
    </cfRule>
  </conditionalFormatting>
  <conditionalFormatting sqref="X1862">
    <cfRule type="notContainsBlanks" dxfId="329" priority="470">
      <formula>LEN(TRIM(X1862))&gt;0</formula>
    </cfRule>
  </conditionalFormatting>
  <conditionalFormatting sqref="J1862:K1862">
    <cfRule type="containsText" dxfId="328" priority="471" operator="containsText" text="DISABLED">
      <formula>NOT(ISERROR(SEARCH("DISABLED",J1862)))</formula>
    </cfRule>
    <cfRule type="containsText" dxfId="327" priority="472" operator="containsText" text="ENABLED">
      <formula>NOT(ISERROR(SEARCH("ENABLED",J1862)))</formula>
    </cfRule>
  </conditionalFormatting>
  <conditionalFormatting sqref="AA1862">
    <cfRule type="notContainsText" dxfId="326" priority="469" operator="notContains" text="//">
      <formula>ISERROR(SEARCH("//",AA1862))</formula>
    </cfRule>
  </conditionalFormatting>
  <conditionalFormatting sqref="J1863:K1863">
    <cfRule type="containsText" dxfId="325" priority="467" operator="containsText" text="DISABLED">
      <formula>NOT(ISERROR(SEARCH("DISABLED",J1863)))</formula>
    </cfRule>
    <cfRule type="containsText" dxfId="324" priority="468" operator="containsText" text="ENABLED">
      <formula>NOT(ISERROR(SEARCH("ENABLED",J1863)))</formula>
    </cfRule>
  </conditionalFormatting>
  <conditionalFormatting sqref="X1863">
    <cfRule type="notContainsBlanks" dxfId="323" priority="466">
      <formula>LEN(TRIM(X1863))&gt;0</formula>
    </cfRule>
  </conditionalFormatting>
  <conditionalFormatting sqref="AA1863">
    <cfRule type="notContainsText" dxfId="322" priority="465" operator="notContains" text="//">
      <formula>ISERROR(SEARCH("//",AA1863))</formula>
    </cfRule>
  </conditionalFormatting>
  <conditionalFormatting sqref="J1863:K1863">
    <cfRule type="containsText" dxfId="321" priority="463" operator="containsText" text="DISABLED">
      <formula>NOT(ISERROR(SEARCH("DISABLED",J1863)))</formula>
    </cfRule>
    <cfRule type="containsText" dxfId="320" priority="464" operator="containsText" text="ENABLED">
      <formula>NOT(ISERROR(SEARCH("ENABLED",J1863)))</formula>
    </cfRule>
  </conditionalFormatting>
  <conditionalFormatting sqref="X1863">
    <cfRule type="notContainsBlanks" dxfId="319" priority="462">
      <formula>LEN(TRIM(X1863))&gt;0</formula>
    </cfRule>
  </conditionalFormatting>
  <conditionalFormatting sqref="AA1863">
    <cfRule type="notContainsText" dxfId="318" priority="461" operator="notContains" text="//">
      <formula>ISERROR(SEARCH("//",AA1863))</formula>
    </cfRule>
  </conditionalFormatting>
  <conditionalFormatting sqref="J1864:K1864">
    <cfRule type="containsText" dxfId="317" priority="459" operator="containsText" text="DISABLED">
      <formula>NOT(ISERROR(SEARCH("DISABLED",J1864)))</formula>
    </cfRule>
    <cfRule type="containsText" dxfId="316" priority="460" operator="containsText" text="ENABLED">
      <formula>NOT(ISERROR(SEARCH("ENABLED",J1864)))</formula>
    </cfRule>
  </conditionalFormatting>
  <conditionalFormatting sqref="X1864">
    <cfRule type="notContainsBlanks" dxfId="315" priority="458">
      <formula>LEN(TRIM(X1864))&gt;0</formula>
    </cfRule>
  </conditionalFormatting>
  <conditionalFormatting sqref="AA1864">
    <cfRule type="notContainsText" dxfId="314" priority="457" operator="notContains" text="//">
      <formula>ISERROR(SEARCH("//",AA1864))</formula>
    </cfRule>
  </conditionalFormatting>
  <conditionalFormatting sqref="J1866:K1866">
    <cfRule type="containsText" dxfId="313" priority="455" operator="containsText" text="DISABLED">
      <formula>NOT(ISERROR(SEARCH("DISABLED",J1866)))</formula>
    </cfRule>
    <cfRule type="containsText" dxfId="312" priority="456" operator="containsText" text="ENABLED">
      <formula>NOT(ISERROR(SEARCH("ENABLED",J1866)))</formula>
    </cfRule>
  </conditionalFormatting>
  <conditionalFormatting sqref="X1866">
    <cfRule type="notContainsBlanks" dxfId="311" priority="454">
      <formula>LEN(TRIM(X1866))&gt;0</formula>
    </cfRule>
  </conditionalFormatting>
  <conditionalFormatting sqref="AA1866">
    <cfRule type="notContainsText" dxfId="310" priority="453" operator="notContains" text="//">
      <formula>ISERROR(SEARCH("//",AA1866))</formula>
    </cfRule>
  </conditionalFormatting>
  <conditionalFormatting sqref="K1865">
    <cfRule type="containsText" dxfId="309" priority="451" operator="containsText" text="DISABLED">
      <formula>NOT(ISERROR(SEARCH("DISABLED",K1865)))</formula>
    </cfRule>
    <cfRule type="containsText" dxfId="308" priority="452" operator="containsText" text="ENABLED">
      <formula>NOT(ISERROR(SEARCH("ENABLED",K1865)))</formula>
    </cfRule>
  </conditionalFormatting>
  <conditionalFormatting sqref="X1865">
    <cfRule type="notContainsBlanks" dxfId="307" priority="450">
      <formula>LEN(TRIM(X1865))&gt;0</formula>
    </cfRule>
  </conditionalFormatting>
  <conditionalFormatting sqref="AA1865">
    <cfRule type="notContainsText" dxfId="306" priority="449" operator="notContains" text="//">
      <formula>ISERROR(SEARCH("//",AA1865))</formula>
    </cfRule>
  </conditionalFormatting>
  <conditionalFormatting sqref="J1865">
    <cfRule type="containsText" dxfId="305" priority="447" operator="containsText" text="DISABLED">
      <formula>NOT(ISERROR(SEARCH("DISABLED",J1865)))</formula>
    </cfRule>
    <cfRule type="containsText" dxfId="304" priority="448" operator="containsText" text="ENABLED">
      <formula>NOT(ISERROR(SEARCH("ENABLED",J1865)))</formula>
    </cfRule>
  </conditionalFormatting>
  <conditionalFormatting sqref="J1867:K1867">
    <cfRule type="containsText" dxfId="303" priority="445" operator="containsText" text="DISABLED">
      <formula>NOT(ISERROR(SEARCH("DISABLED",J1867)))</formula>
    </cfRule>
    <cfRule type="containsText" dxfId="302" priority="446" operator="containsText" text="ENABLED">
      <formula>NOT(ISERROR(SEARCH("ENABLED",J1867)))</formula>
    </cfRule>
  </conditionalFormatting>
  <conditionalFormatting sqref="X1867">
    <cfRule type="notContainsBlanks" dxfId="301" priority="444">
      <formula>LEN(TRIM(X1867))&gt;0</formula>
    </cfRule>
  </conditionalFormatting>
  <conditionalFormatting sqref="AA1867">
    <cfRule type="notContainsText" dxfId="300" priority="443" operator="notContains" text="//">
      <formula>ISERROR(SEARCH("//",AA1867))</formula>
    </cfRule>
  </conditionalFormatting>
  <conditionalFormatting sqref="K2005">
    <cfRule type="containsText" dxfId="299" priority="441" operator="containsText" text="DISABLED">
      <formula>NOT(ISERROR(SEARCH("DISABLED",K2005)))</formula>
    </cfRule>
    <cfRule type="containsText" dxfId="298" priority="442" operator="containsText" text="ENABLED">
      <formula>NOT(ISERROR(SEARCH("ENABLED",K2005)))</formula>
    </cfRule>
  </conditionalFormatting>
  <conditionalFormatting sqref="X2005">
    <cfRule type="notContainsBlanks" dxfId="297" priority="440">
      <formula>LEN(TRIM(X2005))&gt;0</formula>
    </cfRule>
  </conditionalFormatting>
  <conditionalFormatting sqref="AA2005">
    <cfRule type="notContainsText" dxfId="296" priority="439" operator="notContains" text="//">
      <formula>ISERROR(SEARCH("//",AA2005))</formula>
    </cfRule>
  </conditionalFormatting>
  <conditionalFormatting sqref="X1821">
    <cfRule type="notContainsBlanks" dxfId="295" priority="416">
      <formula>LEN(TRIM(X1821))&gt;0</formula>
    </cfRule>
  </conditionalFormatting>
  <conditionalFormatting sqref="AA1821">
    <cfRule type="notContainsText" dxfId="294" priority="415" operator="notContains" text="//">
      <formula>ISERROR(SEARCH("//",AA1821))</formula>
    </cfRule>
  </conditionalFormatting>
  <conditionalFormatting sqref="J1821">
    <cfRule type="containsText" dxfId="293" priority="413" operator="containsText" text="DISABLED">
      <formula>NOT(ISERROR(SEARCH("DISABLED",J1821)))</formula>
    </cfRule>
    <cfRule type="containsText" dxfId="292" priority="414" operator="containsText" text="ENABLED">
      <formula>NOT(ISERROR(SEARCH("ENABLED",J1821)))</formula>
    </cfRule>
  </conditionalFormatting>
  <conditionalFormatting sqref="X1821">
    <cfRule type="notContainsBlanks" dxfId="291" priority="412">
      <formula>LEN(TRIM(X1821))&gt;0</formula>
    </cfRule>
  </conditionalFormatting>
  <conditionalFormatting sqref="K1821">
    <cfRule type="containsText" dxfId="290" priority="410" operator="containsText" text="DISABLED">
      <formula>NOT(ISERROR(SEARCH("DISABLED",K1821)))</formula>
    </cfRule>
    <cfRule type="containsText" dxfId="289" priority="411" operator="containsText" text="ENABLED">
      <formula>NOT(ISERROR(SEARCH("ENABLED",K1821)))</formula>
    </cfRule>
  </conditionalFormatting>
  <conditionalFormatting sqref="AA1821">
    <cfRule type="notContainsText" dxfId="288" priority="409" operator="notContains" text="//">
      <formula>ISERROR(SEARCH("//",AA1821))</formula>
    </cfRule>
  </conditionalFormatting>
  <conditionalFormatting sqref="J1821">
    <cfRule type="containsText" dxfId="287" priority="407" operator="containsText" text="DISABLED">
      <formula>NOT(ISERROR(SEARCH("DISABLED",J1821)))</formula>
    </cfRule>
    <cfRule type="containsText" dxfId="286" priority="408" operator="containsText" text="ENABLED">
      <formula>NOT(ISERROR(SEARCH("ENABLED",J1821)))</formula>
    </cfRule>
  </conditionalFormatting>
  <conditionalFormatting sqref="K1821">
    <cfRule type="containsText" dxfId="285" priority="405" operator="containsText" text="DISABLED">
      <formula>NOT(ISERROR(SEARCH("DISABLED",K1821)))</formula>
    </cfRule>
    <cfRule type="containsText" dxfId="284" priority="406" operator="containsText" text="ENABLED">
      <formula>NOT(ISERROR(SEARCH("ENABLED",K1821)))</formula>
    </cfRule>
  </conditionalFormatting>
  <conditionalFormatting sqref="X2083">
    <cfRule type="notContainsBlanks" dxfId="283" priority="404">
      <formula>LEN(TRIM(X2083))&gt;0</formula>
    </cfRule>
  </conditionalFormatting>
  <conditionalFormatting sqref="AA2083">
    <cfRule type="notContainsText" dxfId="282" priority="403" operator="notContains" text="//">
      <formula>ISERROR(SEARCH("//",AA2083))</formula>
    </cfRule>
  </conditionalFormatting>
  <conditionalFormatting sqref="K2083">
    <cfRule type="containsText" dxfId="281" priority="401" operator="containsText" text="DISABLED">
      <formula>NOT(ISERROR(SEARCH("DISABLED",K2083)))</formula>
    </cfRule>
    <cfRule type="containsText" dxfId="280" priority="402" operator="containsText" text="ENABLED">
      <formula>NOT(ISERROR(SEARCH("ENABLED",K2083)))</formula>
    </cfRule>
  </conditionalFormatting>
  <conditionalFormatting sqref="X2083">
    <cfRule type="notContainsBlanks" dxfId="279" priority="400">
      <formula>LEN(TRIM(X2083))&gt;0</formula>
    </cfRule>
  </conditionalFormatting>
  <conditionalFormatting sqref="AA2083">
    <cfRule type="notContainsText" dxfId="278" priority="399" operator="notContains" text="//">
      <formula>ISERROR(SEARCH("//",AA2083))</formula>
    </cfRule>
  </conditionalFormatting>
  <conditionalFormatting sqref="J2083">
    <cfRule type="containsText" dxfId="277" priority="397" operator="containsText" text="DISABLED">
      <formula>NOT(ISERROR(SEARCH("DISABLED",J2083)))</formula>
    </cfRule>
    <cfRule type="containsText" dxfId="276" priority="398" operator="containsText" text="ENABLED">
      <formula>NOT(ISERROR(SEARCH("ENABLED",J2083)))</formula>
    </cfRule>
  </conditionalFormatting>
  <conditionalFormatting sqref="X1438:X1439">
    <cfRule type="notContainsBlanks" dxfId="275" priority="396">
      <formula>LEN(TRIM(X1438))&gt;0</formula>
    </cfRule>
  </conditionalFormatting>
  <conditionalFormatting sqref="K1438:K1439">
    <cfRule type="containsText" dxfId="274" priority="391" operator="containsText" text="DISABLED">
      <formula>NOT(ISERROR(SEARCH("DISABLED",K1438)))</formula>
    </cfRule>
    <cfRule type="containsText" dxfId="273" priority="392" operator="containsText" text="ENABLED">
      <formula>NOT(ISERROR(SEARCH("ENABLED",K1438)))</formula>
    </cfRule>
  </conditionalFormatting>
  <conditionalFormatting sqref="J1438:J1439">
    <cfRule type="containsText" dxfId="272" priority="394" operator="containsText" text="DISABLED">
      <formula>NOT(ISERROR(SEARCH("DISABLED",J1438)))</formula>
    </cfRule>
    <cfRule type="containsText" dxfId="271" priority="395" operator="containsText" text="ENABLED">
      <formula>NOT(ISERROR(SEARCH("ENABLED",J1438)))</formula>
    </cfRule>
  </conditionalFormatting>
  <conditionalFormatting sqref="X1438:X1439">
    <cfRule type="notContainsBlanks" dxfId="270" priority="393">
      <formula>LEN(TRIM(X1438))&gt;0</formula>
    </cfRule>
  </conditionalFormatting>
  <conditionalFormatting sqref="AA1438:AA1439">
    <cfRule type="notContainsText" dxfId="269" priority="390" operator="notContains" text="//">
      <formula>ISERROR(SEARCH("//",AA1438))</formula>
    </cfRule>
  </conditionalFormatting>
  <conditionalFormatting sqref="X1199">
    <cfRule type="notContainsBlanks" dxfId="268" priority="389">
      <formula>LEN(TRIM(X1199))&gt;0</formula>
    </cfRule>
  </conditionalFormatting>
  <conditionalFormatting sqref="J1199">
    <cfRule type="containsText" dxfId="267" priority="387" operator="containsText" text="DISABLED">
      <formula>NOT(ISERROR(SEARCH("DISABLED",J1199)))</formula>
    </cfRule>
    <cfRule type="containsText" dxfId="266" priority="388" operator="containsText" text="ENABLED">
      <formula>NOT(ISERROR(SEARCH("ENABLED",J1199)))</formula>
    </cfRule>
  </conditionalFormatting>
  <conditionalFormatting sqref="X1199">
    <cfRule type="notContainsBlanks" dxfId="265" priority="386">
      <formula>LEN(TRIM(X1199))&gt;0</formula>
    </cfRule>
  </conditionalFormatting>
  <conditionalFormatting sqref="K1199">
    <cfRule type="containsText" dxfId="264" priority="384" operator="containsText" text="DISABLED">
      <formula>NOT(ISERROR(SEARCH("DISABLED",K1199)))</formula>
    </cfRule>
    <cfRule type="containsText" dxfId="263" priority="385" operator="containsText" text="ENABLED">
      <formula>NOT(ISERROR(SEARCH("ENABLED",K1199)))</formula>
    </cfRule>
  </conditionalFormatting>
  <conditionalFormatting sqref="AA1199">
    <cfRule type="notContainsText" dxfId="262" priority="383" operator="notContains" text="//">
      <formula>ISERROR(SEARCH("//",AA1199))</formula>
    </cfRule>
  </conditionalFormatting>
  <conditionalFormatting sqref="X2084:X2086">
    <cfRule type="notContainsBlanks" dxfId="261" priority="382">
      <formula>LEN(TRIM(X2084))&gt;0</formula>
    </cfRule>
  </conditionalFormatting>
  <conditionalFormatting sqref="AA2084:AA2086">
    <cfRule type="notContainsText" dxfId="260" priority="381" operator="notContains" text="//">
      <formula>ISERROR(SEARCH("//",AA2084))</formula>
    </cfRule>
  </conditionalFormatting>
  <conditionalFormatting sqref="X2084:X2086">
    <cfRule type="notContainsBlanks" dxfId="259" priority="380">
      <formula>LEN(TRIM(X2084))&gt;0</formula>
    </cfRule>
  </conditionalFormatting>
  <conditionalFormatting sqref="AA2084:AA2086">
    <cfRule type="notContainsText" dxfId="258" priority="379" operator="notContains" text="//">
      <formula>ISERROR(SEARCH("//",AA2084))</formula>
    </cfRule>
  </conditionalFormatting>
  <conditionalFormatting sqref="J2084:J2086">
    <cfRule type="containsText" dxfId="257" priority="377" operator="containsText" text="DISABLED">
      <formula>NOT(ISERROR(SEARCH("DISABLED",J2084)))</formula>
    </cfRule>
    <cfRule type="containsText" dxfId="256" priority="378" operator="containsText" text="ENABLED">
      <formula>NOT(ISERROR(SEARCH("ENABLED",J2084)))</formula>
    </cfRule>
  </conditionalFormatting>
  <conditionalFormatting sqref="K2084:K2086">
    <cfRule type="containsText" dxfId="255" priority="375" operator="containsText" text="DISABLED">
      <formula>NOT(ISERROR(SEARCH("DISABLED",K2084)))</formula>
    </cfRule>
    <cfRule type="containsText" dxfId="254" priority="376" operator="containsText" text="ENABLED">
      <formula>NOT(ISERROR(SEARCH("ENABLED",K2084)))</formula>
    </cfRule>
  </conditionalFormatting>
  <conditionalFormatting sqref="X2087:X2089">
    <cfRule type="notContainsBlanks" dxfId="253" priority="374">
      <formula>LEN(TRIM(X2087))&gt;0</formula>
    </cfRule>
  </conditionalFormatting>
  <conditionalFormatting sqref="AA2087:AA2089">
    <cfRule type="notContainsText" dxfId="252" priority="373" operator="notContains" text="//">
      <formula>ISERROR(SEARCH("//",AA2087))</formula>
    </cfRule>
  </conditionalFormatting>
  <conditionalFormatting sqref="J2087:J2089">
    <cfRule type="containsText" dxfId="251" priority="371" operator="containsText" text="DISABLED">
      <formula>NOT(ISERROR(SEARCH("DISABLED",J2087)))</formula>
    </cfRule>
    <cfRule type="containsText" dxfId="250" priority="372" operator="containsText" text="ENABLED">
      <formula>NOT(ISERROR(SEARCH("ENABLED",J2087)))</formula>
    </cfRule>
  </conditionalFormatting>
  <conditionalFormatting sqref="X2087:X2089">
    <cfRule type="notContainsBlanks" dxfId="249" priority="370">
      <formula>LEN(TRIM(X2087))&gt;0</formula>
    </cfRule>
  </conditionalFormatting>
  <conditionalFormatting sqref="K2087:K2089">
    <cfRule type="containsText" dxfId="248" priority="368" operator="containsText" text="DISABLED">
      <formula>NOT(ISERROR(SEARCH("DISABLED",K2087)))</formula>
    </cfRule>
    <cfRule type="containsText" dxfId="247" priority="369" operator="containsText" text="ENABLED">
      <formula>NOT(ISERROR(SEARCH("ENABLED",K2087)))</formula>
    </cfRule>
  </conditionalFormatting>
  <conditionalFormatting sqref="AA2087:AA2089">
    <cfRule type="notContainsText" dxfId="246" priority="367" operator="notContains" text="//">
      <formula>ISERROR(SEARCH("//",AA2087))</formula>
    </cfRule>
  </conditionalFormatting>
  <conditionalFormatting sqref="J2087:J2089">
    <cfRule type="containsText" dxfId="245" priority="365" operator="containsText" text="DISABLED">
      <formula>NOT(ISERROR(SEARCH("DISABLED",J2087)))</formula>
    </cfRule>
    <cfRule type="containsText" dxfId="244" priority="366" operator="containsText" text="ENABLED">
      <formula>NOT(ISERROR(SEARCH("ENABLED",J2087)))</formula>
    </cfRule>
  </conditionalFormatting>
  <conditionalFormatting sqref="K2087:K2089">
    <cfRule type="containsText" dxfId="243" priority="363" operator="containsText" text="DISABLED">
      <formula>NOT(ISERROR(SEARCH("DISABLED",K2087)))</formula>
    </cfRule>
    <cfRule type="containsText" dxfId="242" priority="364" operator="containsText" text="ENABLED">
      <formula>NOT(ISERROR(SEARCH("ENABLED",K2087)))</formula>
    </cfRule>
  </conditionalFormatting>
  <conditionalFormatting sqref="J2089">
    <cfRule type="containsText" dxfId="241" priority="361" operator="containsText" text="DISABLED">
      <formula>NOT(ISERROR(SEARCH("DISABLED",J2089)))</formula>
    </cfRule>
    <cfRule type="containsText" dxfId="240" priority="362" operator="containsText" text="ENABLED">
      <formula>NOT(ISERROR(SEARCH("ENABLED",J2089)))</formula>
    </cfRule>
  </conditionalFormatting>
  <conditionalFormatting sqref="X2089">
    <cfRule type="notContainsBlanks" dxfId="239" priority="360">
      <formula>LEN(TRIM(X2089))&gt;0</formula>
    </cfRule>
  </conditionalFormatting>
  <conditionalFormatting sqref="K2089">
    <cfRule type="containsText" dxfId="238" priority="358" operator="containsText" text="DISABLED">
      <formula>NOT(ISERROR(SEARCH("DISABLED",K2089)))</formula>
    </cfRule>
    <cfRule type="containsText" dxfId="237" priority="359" operator="containsText" text="ENABLED">
      <formula>NOT(ISERROR(SEARCH("ENABLED",K2089)))</formula>
    </cfRule>
  </conditionalFormatting>
  <conditionalFormatting sqref="AA2089">
    <cfRule type="notContainsText" dxfId="236" priority="357" operator="notContains" text="//">
      <formula>ISERROR(SEARCH("//",AA2089))</formula>
    </cfRule>
  </conditionalFormatting>
  <conditionalFormatting sqref="J2089">
    <cfRule type="containsText" dxfId="235" priority="355" operator="containsText" text="DISABLED">
      <formula>NOT(ISERROR(SEARCH("DISABLED",J2089)))</formula>
    </cfRule>
    <cfRule type="containsText" dxfId="234" priority="356" operator="containsText" text="ENABLED">
      <formula>NOT(ISERROR(SEARCH("ENABLED",J2089)))</formula>
    </cfRule>
  </conditionalFormatting>
  <conditionalFormatting sqref="K2089">
    <cfRule type="containsText" dxfId="233" priority="353" operator="containsText" text="DISABLED">
      <formula>NOT(ISERROR(SEARCH("DISABLED",K2089)))</formula>
    </cfRule>
    <cfRule type="containsText" dxfId="232" priority="354" operator="containsText" text="ENABLED">
      <formula>NOT(ISERROR(SEARCH("ENABLED",K2089)))</formula>
    </cfRule>
  </conditionalFormatting>
  <conditionalFormatting sqref="J1798">
    <cfRule type="containsText" dxfId="231" priority="347" operator="containsText" text="DISABLED">
      <formula>NOT(ISERROR(SEARCH("DISABLED",J1798)))</formula>
    </cfRule>
    <cfRule type="containsText" dxfId="230" priority="348" operator="containsText" text="ENABLED">
      <formula>NOT(ISERROR(SEARCH("ENABLED",J1798)))</formula>
    </cfRule>
  </conditionalFormatting>
  <conditionalFormatting sqref="J1798">
    <cfRule type="containsText" dxfId="229" priority="345" operator="containsText" text="DISABLED">
      <formula>NOT(ISERROR(SEARCH("DISABLED",J1798)))</formula>
    </cfRule>
    <cfRule type="containsText" dxfId="228" priority="346" operator="containsText" text="ENABLED">
      <formula>NOT(ISERROR(SEARCH("ENABLED",J1798)))</formula>
    </cfRule>
  </conditionalFormatting>
  <conditionalFormatting sqref="X1802">
    <cfRule type="notContainsBlanks" dxfId="227" priority="342">
      <formula>LEN(TRIM(X1802))&gt;0</formula>
    </cfRule>
  </conditionalFormatting>
  <conditionalFormatting sqref="AA1802">
    <cfRule type="notContainsText" dxfId="226" priority="339" operator="notContains" text="//">
      <formula>ISERROR(SEARCH("//",AA1802))</formula>
    </cfRule>
  </conditionalFormatting>
  <conditionalFormatting sqref="X1801">
    <cfRule type="notContainsBlanks" dxfId="225" priority="322">
      <formula>LEN(TRIM(X1801))&gt;0</formula>
    </cfRule>
  </conditionalFormatting>
  <conditionalFormatting sqref="AA1801">
    <cfRule type="notContainsText" dxfId="224" priority="319" operator="notContains" text="//">
      <formula>ISERROR(SEARCH("//",AA1801))</formula>
    </cfRule>
  </conditionalFormatting>
  <conditionalFormatting sqref="J1809:K1809">
    <cfRule type="containsText" dxfId="223" priority="313" operator="containsText" text="DISABLED">
      <formula>NOT(ISERROR(SEARCH("DISABLED",J1809)))</formula>
    </cfRule>
    <cfRule type="containsText" dxfId="222" priority="314" operator="containsText" text="ENABLED">
      <formula>NOT(ISERROR(SEARCH("ENABLED",J1809)))</formula>
    </cfRule>
  </conditionalFormatting>
  <conditionalFormatting sqref="J1810:K1810">
    <cfRule type="containsText" dxfId="221" priority="311" operator="containsText" text="DISABLED">
      <formula>NOT(ISERROR(SEARCH("DISABLED",J1810)))</formula>
    </cfRule>
    <cfRule type="containsText" dxfId="220" priority="312" operator="containsText" text="ENABLED">
      <formula>NOT(ISERROR(SEARCH("ENABLED",J1810)))</formula>
    </cfRule>
  </conditionalFormatting>
  <conditionalFormatting sqref="X1810">
    <cfRule type="notContainsBlanks" dxfId="219" priority="310">
      <formula>LEN(TRIM(X1810))&gt;0</formula>
    </cfRule>
  </conditionalFormatting>
  <conditionalFormatting sqref="X1802">
    <cfRule type="notContainsBlanks" dxfId="218" priority="307">
      <formula>LEN(TRIM(X1802))&gt;0</formula>
    </cfRule>
  </conditionalFormatting>
  <conditionalFormatting sqref="AA1802">
    <cfRule type="notContainsText" dxfId="217" priority="304" operator="notContains" text="//">
      <formula>ISERROR(SEARCH("//",AA1802))</formula>
    </cfRule>
  </conditionalFormatting>
  <conditionalFormatting sqref="X1811:X1812">
    <cfRule type="notContainsBlanks" dxfId="216" priority="299">
      <formula>LEN(TRIM(X1811))&gt;0</formula>
    </cfRule>
  </conditionalFormatting>
  <conditionalFormatting sqref="AA1811:AA1812">
    <cfRule type="notContainsText" dxfId="215" priority="298" operator="notContains" text="//">
      <formula>ISERROR(SEARCH("//",AA1811))</formula>
    </cfRule>
  </conditionalFormatting>
  <conditionalFormatting sqref="J1811:J1812">
    <cfRule type="containsText" dxfId="214" priority="296" operator="containsText" text="DISABLED">
      <formula>NOT(ISERROR(SEARCH("DISABLED",J1811)))</formula>
    </cfRule>
    <cfRule type="containsText" dxfId="213" priority="297" operator="containsText" text="ENABLED">
      <formula>NOT(ISERROR(SEARCH("ENABLED",J1811)))</formula>
    </cfRule>
  </conditionalFormatting>
  <conditionalFormatting sqref="X1811:X1812">
    <cfRule type="notContainsBlanks" dxfId="212" priority="295">
      <formula>LEN(TRIM(X1811))&gt;0</formula>
    </cfRule>
  </conditionalFormatting>
  <conditionalFormatting sqref="K1811:K1812">
    <cfRule type="containsText" dxfId="211" priority="293" operator="containsText" text="DISABLED">
      <formula>NOT(ISERROR(SEARCH("DISABLED",K1811)))</formula>
    </cfRule>
    <cfRule type="containsText" dxfId="210" priority="294" operator="containsText" text="ENABLED">
      <formula>NOT(ISERROR(SEARCH("ENABLED",K1811)))</formula>
    </cfRule>
  </conditionalFormatting>
  <conditionalFormatting sqref="AA1811:AA1812">
    <cfRule type="notContainsText" dxfId="209" priority="292" operator="notContains" text="//">
      <formula>ISERROR(SEARCH("//",AA1811))</formula>
    </cfRule>
  </conditionalFormatting>
  <conditionalFormatting sqref="J1811">
    <cfRule type="containsText" dxfId="208" priority="290" operator="containsText" text="DISABLED">
      <formula>NOT(ISERROR(SEARCH("DISABLED",J1811)))</formula>
    </cfRule>
    <cfRule type="containsText" dxfId="207" priority="291" operator="containsText" text="ENABLED">
      <formula>NOT(ISERROR(SEARCH("ENABLED",J1811)))</formula>
    </cfRule>
  </conditionalFormatting>
  <conditionalFormatting sqref="X1811">
    <cfRule type="notContainsBlanks" dxfId="206" priority="289">
      <formula>LEN(TRIM(X1811))&gt;0</formula>
    </cfRule>
  </conditionalFormatting>
  <conditionalFormatting sqref="K1811">
    <cfRule type="containsText" dxfId="205" priority="287" operator="containsText" text="DISABLED">
      <formula>NOT(ISERROR(SEARCH("DISABLED",K1811)))</formula>
    </cfRule>
    <cfRule type="containsText" dxfId="204" priority="288" operator="containsText" text="ENABLED">
      <formula>NOT(ISERROR(SEARCH("ENABLED",K1811)))</formula>
    </cfRule>
  </conditionalFormatting>
  <conditionalFormatting sqref="AA1811">
    <cfRule type="notContainsText" dxfId="203" priority="286" operator="notContains" text="//">
      <formula>ISERROR(SEARCH("//",AA1811))</formula>
    </cfRule>
  </conditionalFormatting>
  <conditionalFormatting sqref="J1811">
    <cfRule type="containsText" dxfId="202" priority="284" operator="containsText" text="DISABLED">
      <formula>NOT(ISERROR(SEARCH("DISABLED",J1811)))</formula>
    </cfRule>
    <cfRule type="containsText" dxfId="201" priority="285" operator="containsText" text="ENABLED">
      <formula>NOT(ISERROR(SEARCH("ENABLED",J1811)))</formula>
    </cfRule>
  </conditionalFormatting>
  <conditionalFormatting sqref="K1811">
    <cfRule type="containsText" dxfId="200" priority="282" operator="containsText" text="DISABLED">
      <formula>NOT(ISERROR(SEARCH("DISABLED",K1811)))</formula>
    </cfRule>
    <cfRule type="containsText" dxfId="199" priority="283" operator="containsText" text="ENABLED">
      <formula>NOT(ISERROR(SEARCH("ENABLED",K1811)))</formula>
    </cfRule>
  </conditionalFormatting>
  <conditionalFormatting sqref="J1811:K1812">
    <cfRule type="containsText" dxfId="198" priority="280" operator="containsText" text="DISABLED">
      <formula>NOT(ISERROR(SEARCH("DISABLED",J1811)))</formula>
    </cfRule>
    <cfRule type="containsText" dxfId="197" priority="281" operator="containsText" text="ENABLED">
      <formula>NOT(ISERROR(SEARCH("ENABLED",J1811)))</formula>
    </cfRule>
  </conditionalFormatting>
  <conditionalFormatting sqref="X1807:X1808">
    <cfRule type="notContainsBlanks" dxfId="196" priority="279">
      <formula>LEN(TRIM(X1807))&gt;0</formula>
    </cfRule>
  </conditionalFormatting>
  <conditionalFormatting sqref="AA1807:AA1808">
    <cfRule type="notContainsText" dxfId="195" priority="278" operator="notContains" text="//">
      <formula>ISERROR(SEARCH("//",AA1807))</formula>
    </cfRule>
  </conditionalFormatting>
  <conditionalFormatting sqref="J1807:J1808">
    <cfRule type="containsText" dxfId="194" priority="276" operator="containsText" text="DISABLED">
      <formula>NOT(ISERROR(SEARCH("DISABLED",J1807)))</formula>
    </cfRule>
    <cfRule type="containsText" dxfId="193" priority="277" operator="containsText" text="ENABLED">
      <formula>NOT(ISERROR(SEARCH("ENABLED",J1807)))</formula>
    </cfRule>
  </conditionalFormatting>
  <conditionalFormatting sqref="X1807:X1808">
    <cfRule type="notContainsBlanks" dxfId="192" priority="275">
      <formula>LEN(TRIM(X1807))&gt;0</formula>
    </cfRule>
  </conditionalFormatting>
  <conditionalFormatting sqref="K1807:K1808">
    <cfRule type="containsText" dxfId="191" priority="273" operator="containsText" text="DISABLED">
      <formula>NOT(ISERROR(SEARCH("DISABLED",K1807)))</formula>
    </cfRule>
    <cfRule type="containsText" dxfId="190" priority="274" operator="containsText" text="ENABLED">
      <formula>NOT(ISERROR(SEARCH("ENABLED",K1807)))</formula>
    </cfRule>
  </conditionalFormatting>
  <conditionalFormatting sqref="AA1807:AA1808">
    <cfRule type="notContainsText" dxfId="189" priority="272" operator="notContains" text="//">
      <formula>ISERROR(SEARCH("//",AA1807))</formula>
    </cfRule>
  </conditionalFormatting>
  <conditionalFormatting sqref="J1807:J1808">
    <cfRule type="containsText" dxfId="188" priority="270" operator="containsText" text="DISABLED">
      <formula>NOT(ISERROR(SEARCH("DISABLED",J1807)))</formula>
    </cfRule>
    <cfRule type="containsText" dxfId="187" priority="271" operator="containsText" text="ENABLED">
      <formula>NOT(ISERROR(SEARCH("ENABLED",J1807)))</formula>
    </cfRule>
  </conditionalFormatting>
  <conditionalFormatting sqref="X1807:X1808">
    <cfRule type="notContainsBlanks" dxfId="186" priority="269">
      <formula>LEN(TRIM(X1807))&gt;0</formula>
    </cfRule>
  </conditionalFormatting>
  <conditionalFormatting sqref="K1807:K1808">
    <cfRule type="containsText" dxfId="185" priority="267" operator="containsText" text="DISABLED">
      <formula>NOT(ISERROR(SEARCH("DISABLED",K1807)))</formula>
    </cfRule>
    <cfRule type="containsText" dxfId="184" priority="268" operator="containsText" text="ENABLED">
      <formula>NOT(ISERROR(SEARCH("ENABLED",K1807)))</formula>
    </cfRule>
  </conditionalFormatting>
  <conditionalFormatting sqref="AA1807:AA1808">
    <cfRule type="notContainsText" dxfId="183" priority="266" operator="notContains" text="//">
      <formula>ISERROR(SEARCH("//",AA1807))</formula>
    </cfRule>
  </conditionalFormatting>
  <conditionalFormatting sqref="J1807:J1808">
    <cfRule type="containsText" dxfId="182" priority="264" operator="containsText" text="DISABLED">
      <formula>NOT(ISERROR(SEARCH("DISABLED",J1807)))</formula>
    </cfRule>
    <cfRule type="containsText" dxfId="181" priority="265" operator="containsText" text="ENABLED">
      <formula>NOT(ISERROR(SEARCH("ENABLED",J1807)))</formula>
    </cfRule>
  </conditionalFormatting>
  <conditionalFormatting sqref="K1807:K1808">
    <cfRule type="containsText" dxfId="180" priority="262" operator="containsText" text="DISABLED">
      <formula>NOT(ISERROR(SEARCH("DISABLED",K1807)))</formula>
    </cfRule>
    <cfRule type="containsText" dxfId="179" priority="263" operator="containsText" text="ENABLED">
      <formula>NOT(ISERROR(SEARCH("ENABLED",K1807)))</formula>
    </cfRule>
  </conditionalFormatting>
  <conditionalFormatting sqref="K1766:K1768">
    <cfRule type="containsText" dxfId="178" priority="260" operator="containsText" text="DISABLED">
      <formula>NOT(ISERROR(SEARCH("DISABLED",K1766)))</formula>
    </cfRule>
    <cfRule type="containsText" dxfId="177" priority="261" operator="containsText" text="ENABLED">
      <formula>NOT(ISERROR(SEARCH("ENABLED",K1766)))</formula>
    </cfRule>
  </conditionalFormatting>
  <conditionalFormatting sqref="J1766:J1768">
    <cfRule type="containsText" dxfId="176" priority="258" operator="containsText" text="DISABLED">
      <formula>NOT(ISERROR(SEARCH("DISABLED",J1766)))</formula>
    </cfRule>
    <cfRule type="containsText" dxfId="175" priority="259" operator="containsText" text="ENABLED">
      <formula>NOT(ISERROR(SEARCH("ENABLED",J1766)))</formula>
    </cfRule>
  </conditionalFormatting>
  <conditionalFormatting sqref="K1611">
    <cfRule type="containsText" dxfId="174" priority="256" operator="containsText" text="DISABLED">
      <formula>NOT(ISERROR(SEARCH("DISABLED",K1611)))</formula>
    </cfRule>
    <cfRule type="containsText" dxfId="173" priority="257" operator="containsText" text="ENABLED">
      <formula>NOT(ISERROR(SEARCH("ENABLED",K1611)))</formula>
    </cfRule>
  </conditionalFormatting>
  <conditionalFormatting sqref="J1611">
    <cfRule type="containsText" dxfId="172" priority="254" operator="containsText" text="DISABLED">
      <formula>NOT(ISERROR(SEARCH("DISABLED",J1611)))</formula>
    </cfRule>
    <cfRule type="containsText" dxfId="171" priority="255" operator="containsText" text="ENABLED">
      <formula>NOT(ISERROR(SEARCH("ENABLED",J1611)))</formula>
    </cfRule>
  </conditionalFormatting>
  <conditionalFormatting sqref="K1684">
    <cfRule type="containsText" dxfId="170" priority="243" operator="containsText" text="DISABLED">
      <formula>NOT(ISERROR(SEARCH("DISABLED",K1684)))</formula>
    </cfRule>
    <cfRule type="containsText" dxfId="169" priority="244" operator="containsText" text="ENABLED">
      <formula>NOT(ISERROR(SEARCH("ENABLED",K1684)))</formula>
    </cfRule>
  </conditionalFormatting>
  <conditionalFormatting sqref="X1684">
    <cfRule type="notContainsBlanks" dxfId="168" priority="242">
      <formula>LEN(TRIM(X1684))&gt;0</formula>
    </cfRule>
  </conditionalFormatting>
  <conditionalFormatting sqref="AA1684">
    <cfRule type="notContainsText" dxfId="167" priority="241" operator="notContains" text="//">
      <formula>ISERROR(SEARCH("//",AA1684))</formula>
    </cfRule>
  </conditionalFormatting>
  <conditionalFormatting sqref="J1684">
    <cfRule type="containsText" dxfId="166" priority="239" operator="containsText" text="DISABLED">
      <formula>NOT(ISERROR(SEARCH("DISABLED",J1684)))</formula>
    </cfRule>
    <cfRule type="containsText" dxfId="165" priority="240" operator="containsText" text="ENABLED">
      <formula>NOT(ISERROR(SEARCH("ENABLED",J1684)))</formula>
    </cfRule>
  </conditionalFormatting>
  <conditionalFormatting sqref="J1927">
    <cfRule type="containsText" dxfId="164" priority="219" operator="containsText" text="DISABLED">
      <formula>NOT(ISERROR(SEARCH("DISABLED",J1927)))</formula>
    </cfRule>
    <cfRule type="containsText" dxfId="163" priority="220" operator="containsText" text="ENABLED">
      <formula>NOT(ISERROR(SEARCH("ENABLED",J1927)))</formula>
    </cfRule>
  </conditionalFormatting>
  <conditionalFormatting sqref="X1927">
    <cfRule type="notContainsBlanks" dxfId="162" priority="218">
      <formula>LEN(TRIM(X1927))&gt;0</formula>
    </cfRule>
  </conditionalFormatting>
  <conditionalFormatting sqref="K1927">
    <cfRule type="containsText" dxfId="161" priority="216" operator="containsText" text="DISABLED">
      <formula>NOT(ISERROR(SEARCH("DISABLED",K1927)))</formula>
    </cfRule>
    <cfRule type="containsText" dxfId="160" priority="217" operator="containsText" text="ENABLED">
      <formula>NOT(ISERROR(SEARCH("ENABLED",K1927)))</formula>
    </cfRule>
  </conditionalFormatting>
  <conditionalFormatting sqref="AA1927">
    <cfRule type="notContainsText" dxfId="159" priority="215" operator="notContains" text="//">
      <formula>ISERROR(SEARCH("//",AA1927))</formula>
    </cfRule>
  </conditionalFormatting>
  <conditionalFormatting sqref="J1921">
    <cfRule type="containsText" dxfId="158" priority="213" operator="containsText" text="DISABLED">
      <formula>NOT(ISERROR(SEARCH("DISABLED",J1921)))</formula>
    </cfRule>
    <cfRule type="containsText" dxfId="157" priority="214" operator="containsText" text="ENABLED">
      <formula>NOT(ISERROR(SEARCH("ENABLED",J1921)))</formula>
    </cfRule>
  </conditionalFormatting>
  <conditionalFormatting sqref="X1921">
    <cfRule type="notContainsBlanks" dxfId="156" priority="212">
      <formula>LEN(TRIM(X1921))&gt;0</formula>
    </cfRule>
  </conditionalFormatting>
  <conditionalFormatting sqref="K1921">
    <cfRule type="containsText" dxfId="155" priority="210" operator="containsText" text="DISABLED">
      <formula>NOT(ISERROR(SEARCH("DISABLED",K1921)))</formula>
    </cfRule>
    <cfRule type="containsText" dxfId="154" priority="211" operator="containsText" text="ENABLED">
      <formula>NOT(ISERROR(SEARCH("ENABLED",K1921)))</formula>
    </cfRule>
  </conditionalFormatting>
  <conditionalFormatting sqref="AA1921">
    <cfRule type="notContainsText" dxfId="153" priority="209" operator="notContains" text="//">
      <formula>ISERROR(SEARCH("//",AA1921))</formula>
    </cfRule>
  </conditionalFormatting>
  <conditionalFormatting sqref="J1929">
    <cfRule type="containsText" dxfId="152" priority="207" operator="containsText" text="DISABLED">
      <formula>NOT(ISERROR(SEARCH("DISABLED",J1929)))</formula>
    </cfRule>
    <cfRule type="containsText" dxfId="151" priority="208" operator="containsText" text="ENABLED">
      <formula>NOT(ISERROR(SEARCH("ENABLED",J1929)))</formula>
    </cfRule>
  </conditionalFormatting>
  <conditionalFormatting sqref="X1929">
    <cfRule type="notContainsBlanks" dxfId="150" priority="206">
      <formula>LEN(TRIM(X1929))&gt;0</formula>
    </cfRule>
  </conditionalFormatting>
  <conditionalFormatting sqref="K1929">
    <cfRule type="containsText" dxfId="149" priority="204" operator="containsText" text="DISABLED">
      <formula>NOT(ISERROR(SEARCH("DISABLED",K1929)))</formula>
    </cfRule>
    <cfRule type="containsText" dxfId="148" priority="205" operator="containsText" text="ENABLED">
      <formula>NOT(ISERROR(SEARCH("ENABLED",K1929)))</formula>
    </cfRule>
  </conditionalFormatting>
  <conditionalFormatting sqref="AA1929">
    <cfRule type="notContainsText" dxfId="147" priority="203" operator="notContains" text="//">
      <formula>ISERROR(SEARCH("//",AA1929))</formula>
    </cfRule>
  </conditionalFormatting>
  <conditionalFormatting sqref="J1930">
    <cfRule type="containsText" dxfId="146" priority="201" operator="containsText" text="DISABLED">
      <formula>NOT(ISERROR(SEARCH("DISABLED",J1930)))</formula>
    </cfRule>
    <cfRule type="containsText" dxfId="145" priority="202" operator="containsText" text="ENABLED">
      <formula>NOT(ISERROR(SEARCH("ENABLED",J1930)))</formula>
    </cfRule>
  </conditionalFormatting>
  <conditionalFormatting sqref="X1930">
    <cfRule type="notContainsBlanks" dxfId="144" priority="200">
      <formula>LEN(TRIM(X1930))&gt;0</formula>
    </cfRule>
  </conditionalFormatting>
  <conditionalFormatting sqref="K1930">
    <cfRule type="containsText" dxfId="143" priority="198" operator="containsText" text="DISABLED">
      <formula>NOT(ISERROR(SEARCH("DISABLED",K1930)))</formula>
    </cfRule>
    <cfRule type="containsText" dxfId="142" priority="199" operator="containsText" text="ENABLED">
      <formula>NOT(ISERROR(SEARCH("ENABLED",K1930)))</formula>
    </cfRule>
  </conditionalFormatting>
  <conditionalFormatting sqref="AA1930">
    <cfRule type="notContainsText" dxfId="141" priority="197" operator="notContains" text="//">
      <formula>ISERROR(SEARCH("//",AA1930))</formula>
    </cfRule>
  </conditionalFormatting>
  <conditionalFormatting sqref="J1928">
    <cfRule type="containsText" dxfId="140" priority="195" operator="containsText" text="DISABLED">
      <formula>NOT(ISERROR(SEARCH("DISABLED",J1928)))</formula>
    </cfRule>
    <cfRule type="containsText" dxfId="139" priority="196" operator="containsText" text="ENABLED">
      <formula>NOT(ISERROR(SEARCH("ENABLED",J1928)))</formula>
    </cfRule>
  </conditionalFormatting>
  <conditionalFormatting sqref="X1928">
    <cfRule type="notContainsBlanks" dxfId="138" priority="194">
      <formula>LEN(TRIM(X1928))&gt;0</formula>
    </cfRule>
  </conditionalFormatting>
  <conditionalFormatting sqref="K1928">
    <cfRule type="containsText" dxfId="137" priority="192" operator="containsText" text="DISABLED">
      <formula>NOT(ISERROR(SEARCH("DISABLED",K1928)))</formula>
    </cfRule>
    <cfRule type="containsText" dxfId="136" priority="193" operator="containsText" text="ENABLED">
      <formula>NOT(ISERROR(SEARCH("ENABLED",K1928)))</formula>
    </cfRule>
  </conditionalFormatting>
  <conditionalFormatting sqref="AA1928">
    <cfRule type="notContainsText" dxfId="135" priority="191" operator="notContains" text="//">
      <formula>ISERROR(SEARCH("//",AA1928))</formula>
    </cfRule>
  </conditionalFormatting>
  <conditionalFormatting sqref="J1925">
    <cfRule type="containsText" dxfId="134" priority="189" operator="containsText" text="DISABLED">
      <formula>NOT(ISERROR(SEARCH("DISABLED",J1925)))</formula>
    </cfRule>
    <cfRule type="containsText" dxfId="133" priority="190" operator="containsText" text="ENABLED">
      <formula>NOT(ISERROR(SEARCH("ENABLED",J1925)))</formula>
    </cfRule>
  </conditionalFormatting>
  <conditionalFormatting sqref="X1925">
    <cfRule type="notContainsBlanks" dxfId="132" priority="188">
      <formula>LEN(TRIM(X1925))&gt;0</formula>
    </cfRule>
  </conditionalFormatting>
  <conditionalFormatting sqref="K1925">
    <cfRule type="containsText" dxfId="131" priority="186" operator="containsText" text="DISABLED">
      <formula>NOT(ISERROR(SEARCH("DISABLED",K1925)))</formula>
    </cfRule>
    <cfRule type="containsText" dxfId="130" priority="187" operator="containsText" text="ENABLED">
      <formula>NOT(ISERROR(SEARCH("ENABLED",K1925)))</formula>
    </cfRule>
  </conditionalFormatting>
  <conditionalFormatting sqref="AA1925">
    <cfRule type="notContainsText" dxfId="129" priority="185" operator="notContains" text="//">
      <formula>ISERROR(SEARCH("//",AA1925))</formula>
    </cfRule>
  </conditionalFormatting>
  <conditionalFormatting sqref="J1923">
    <cfRule type="containsText" dxfId="128" priority="183" operator="containsText" text="DISABLED">
      <formula>NOT(ISERROR(SEARCH("DISABLED",J1923)))</formula>
    </cfRule>
    <cfRule type="containsText" dxfId="127" priority="184" operator="containsText" text="ENABLED">
      <formula>NOT(ISERROR(SEARCH("ENABLED",J1923)))</formula>
    </cfRule>
  </conditionalFormatting>
  <conditionalFormatting sqref="X1923">
    <cfRule type="notContainsBlanks" dxfId="126" priority="182">
      <formula>LEN(TRIM(X1923))&gt;0</formula>
    </cfRule>
  </conditionalFormatting>
  <conditionalFormatting sqref="K1923">
    <cfRule type="containsText" dxfId="125" priority="180" operator="containsText" text="DISABLED">
      <formula>NOT(ISERROR(SEARCH("DISABLED",K1923)))</formula>
    </cfRule>
    <cfRule type="containsText" dxfId="124" priority="181" operator="containsText" text="ENABLED">
      <formula>NOT(ISERROR(SEARCH("ENABLED",K1923)))</formula>
    </cfRule>
  </conditionalFormatting>
  <conditionalFormatting sqref="AA1923">
    <cfRule type="notContainsText" dxfId="123" priority="179" operator="notContains" text="//">
      <formula>ISERROR(SEARCH("//",AA1923))</formula>
    </cfRule>
  </conditionalFormatting>
  <conditionalFormatting sqref="X1954">
    <cfRule type="notContainsBlanks" dxfId="122" priority="178">
      <formula>LEN(TRIM(X1954))&gt;0</formula>
    </cfRule>
  </conditionalFormatting>
  <conditionalFormatting sqref="AA1954">
    <cfRule type="notContainsText" dxfId="121" priority="177" operator="notContains" text="//">
      <formula>ISERROR(SEARCH("//",AA1954))</formula>
    </cfRule>
  </conditionalFormatting>
  <conditionalFormatting sqref="J1954">
    <cfRule type="containsText" dxfId="120" priority="175" operator="containsText" text="DISABLED">
      <formula>NOT(ISERROR(SEARCH("DISABLED",J1954)))</formula>
    </cfRule>
    <cfRule type="containsText" dxfId="119" priority="176" operator="containsText" text="ENABLED">
      <formula>NOT(ISERROR(SEARCH("ENABLED",J1954)))</formula>
    </cfRule>
  </conditionalFormatting>
  <conditionalFormatting sqref="X1954">
    <cfRule type="notContainsBlanks" dxfId="118" priority="174">
      <formula>LEN(TRIM(X1954))&gt;0</formula>
    </cfRule>
  </conditionalFormatting>
  <conditionalFormatting sqref="K1954">
    <cfRule type="containsText" dxfId="117" priority="172" operator="containsText" text="DISABLED">
      <formula>NOT(ISERROR(SEARCH("DISABLED",K1954)))</formula>
    </cfRule>
    <cfRule type="containsText" dxfId="116" priority="173" operator="containsText" text="ENABLED">
      <formula>NOT(ISERROR(SEARCH("ENABLED",K1954)))</formula>
    </cfRule>
  </conditionalFormatting>
  <conditionalFormatting sqref="AA1954">
    <cfRule type="notContainsText" dxfId="115" priority="171" operator="notContains" text="//">
      <formula>ISERROR(SEARCH("//",AA1954))</formula>
    </cfRule>
  </conditionalFormatting>
  <conditionalFormatting sqref="J1954">
    <cfRule type="containsText" dxfId="114" priority="169" operator="containsText" text="DISABLED">
      <formula>NOT(ISERROR(SEARCH("DISABLED",J1954)))</formula>
    </cfRule>
    <cfRule type="containsText" dxfId="113" priority="170" operator="containsText" text="ENABLED">
      <formula>NOT(ISERROR(SEARCH("ENABLED",J1954)))</formula>
    </cfRule>
  </conditionalFormatting>
  <conditionalFormatting sqref="X1954">
    <cfRule type="notContainsBlanks" dxfId="112" priority="168">
      <formula>LEN(TRIM(X1954))&gt;0</formula>
    </cfRule>
  </conditionalFormatting>
  <conditionalFormatting sqref="K1954">
    <cfRule type="containsText" dxfId="111" priority="166" operator="containsText" text="DISABLED">
      <formula>NOT(ISERROR(SEARCH("DISABLED",K1954)))</formula>
    </cfRule>
    <cfRule type="containsText" dxfId="110" priority="167" operator="containsText" text="ENABLED">
      <formula>NOT(ISERROR(SEARCH("ENABLED",K1954)))</formula>
    </cfRule>
  </conditionalFormatting>
  <conditionalFormatting sqref="AA1954">
    <cfRule type="notContainsText" dxfId="109" priority="165" operator="notContains" text="//">
      <formula>ISERROR(SEARCH("//",AA1954))</formula>
    </cfRule>
  </conditionalFormatting>
  <conditionalFormatting sqref="J1954">
    <cfRule type="containsText" dxfId="108" priority="163" operator="containsText" text="DISABLED">
      <formula>NOT(ISERROR(SEARCH("DISABLED",J1954)))</formula>
    </cfRule>
    <cfRule type="containsText" dxfId="107" priority="164" operator="containsText" text="ENABLED">
      <formula>NOT(ISERROR(SEARCH("ENABLED",J1954)))</formula>
    </cfRule>
  </conditionalFormatting>
  <conditionalFormatting sqref="K1954">
    <cfRule type="containsText" dxfId="106" priority="161" operator="containsText" text="DISABLED">
      <formula>NOT(ISERROR(SEARCH("DISABLED",K1954)))</formula>
    </cfRule>
    <cfRule type="containsText" dxfId="105" priority="162" operator="containsText" text="ENABLED">
      <formula>NOT(ISERROR(SEARCH("ENABLED",K1954)))</formula>
    </cfRule>
  </conditionalFormatting>
  <conditionalFormatting sqref="J1937">
    <cfRule type="containsText" dxfId="104" priority="159" operator="containsText" text="DISABLED">
      <formula>NOT(ISERROR(SEARCH("DISABLED",J1937)))</formula>
    </cfRule>
    <cfRule type="containsText" dxfId="103" priority="160" operator="containsText" text="ENABLED">
      <formula>NOT(ISERROR(SEARCH("ENABLED",J1937)))</formula>
    </cfRule>
  </conditionalFormatting>
  <conditionalFormatting sqref="X1937">
    <cfRule type="notContainsBlanks" dxfId="102" priority="158">
      <formula>LEN(TRIM(X1937))&gt;0</formula>
    </cfRule>
  </conditionalFormatting>
  <conditionalFormatting sqref="K1937">
    <cfRule type="containsText" dxfId="101" priority="156" operator="containsText" text="DISABLED">
      <formula>NOT(ISERROR(SEARCH("DISABLED",K1937)))</formula>
    </cfRule>
    <cfRule type="containsText" dxfId="100" priority="157" operator="containsText" text="ENABLED">
      <formula>NOT(ISERROR(SEARCH("ENABLED",K1937)))</formula>
    </cfRule>
  </conditionalFormatting>
  <conditionalFormatting sqref="AA1937">
    <cfRule type="notContainsText" dxfId="99" priority="155" operator="notContains" text="//">
      <formula>ISERROR(SEARCH("//",AA1937))</formula>
    </cfRule>
  </conditionalFormatting>
  <conditionalFormatting sqref="K61">
    <cfRule type="containsText" dxfId="98" priority="153" operator="containsText" text="DISABLED">
      <formula>NOT(ISERROR(SEARCH("DISABLED",K61)))</formula>
    </cfRule>
    <cfRule type="containsText" dxfId="97" priority="154" operator="containsText" text="ENABLED">
      <formula>NOT(ISERROR(SEARCH("ENABLED",K61)))</formula>
    </cfRule>
  </conditionalFormatting>
  <conditionalFormatting sqref="K118">
    <cfRule type="containsText" dxfId="96" priority="151" operator="containsText" text="DISABLED">
      <formula>NOT(ISERROR(SEARCH("DISABLED",K118)))</formula>
    </cfRule>
    <cfRule type="containsText" dxfId="95" priority="152" operator="containsText" text="ENABLED">
      <formula>NOT(ISERROR(SEARCH("ENABLED",K118)))</formula>
    </cfRule>
  </conditionalFormatting>
  <conditionalFormatting sqref="J1797">
    <cfRule type="containsText" dxfId="94" priority="149" operator="containsText" text="DISABLED">
      <formula>NOT(ISERROR(SEARCH("DISABLED",J1797)))</formula>
    </cfRule>
    <cfRule type="containsText" dxfId="93" priority="150" operator="containsText" text="ENABLED">
      <formula>NOT(ISERROR(SEARCH("ENABLED",J1797)))</formula>
    </cfRule>
  </conditionalFormatting>
  <conditionalFormatting sqref="J1797">
    <cfRule type="containsText" dxfId="92" priority="147" operator="containsText" text="DISABLED">
      <formula>NOT(ISERROR(SEARCH("DISABLED",J1797)))</formula>
    </cfRule>
    <cfRule type="containsText" dxfId="91" priority="148" operator="containsText" text="ENABLED">
      <formula>NOT(ISERROR(SEARCH("ENABLED",J1797)))</formula>
    </cfRule>
  </conditionalFormatting>
  <conditionalFormatting sqref="J1797">
    <cfRule type="containsText" dxfId="90" priority="145" operator="containsText" text="DISABLED">
      <formula>NOT(ISERROR(SEARCH("DISABLED",J1797)))</formula>
    </cfRule>
    <cfRule type="containsText" dxfId="89" priority="146" operator="containsText" text="ENABLED">
      <formula>NOT(ISERROR(SEARCH("ENABLED",J1797)))</formula>
    </cfRule>
  </conditionalFormatting>
  <conditionalFormatting sqref="K1799:K1802">
    <cfRule type="containsText" dxfId="88" priority="143" operator="containsText" text="DISABLED">
      <formula>NOT(ISERROR(SEARCH("DISABLED",K1799)))</formula>
    </cfRule>
    <cfRule type="containsText" dxfId="87" priority="144" operator="containsText" text="ENABLED">
      <formula>NOT(ISERROR(SEARCH("ENABLED",K1799)))</formula>
    </cfRule>
  </conditionalFormatting>
  <conditionalFormatting sqref="J1799:J1802">
    <cfRule type="containsText" dxfId="86" priority="141" operator="containsText" text="DISABLED">
      <formula>NOT(ISERROR(SEARCH("DISABLED",J1799)))</formula>
    </cfRule>
    <cfRule type="containsText" dxfId="85" priority="142" operator="containsText" text="ENABLED">
      <formula>NOT(ISERROR(SEARCH("ENABLED",J1799)))</formula>
    </cfRule>
  </conditionalFormatting>
  <conditionalFormatting sqref="J1799:J1802">
    <cfRule type="containsText" dxfId="84" priority="139" operator="containsText" text="DISABLED">
      <formula>NOT(ISERROR(SEARCH("DISABLED",J1799)))</formula>
    </cfRule>
    <cfRule type="containsText" dxfId="83" priority="140" operator="containsText" text="ENABLED">
      <formula>NOT(ISERROR(SEARCH("ENABLED",J1799)))</formula>
    </cfRule>
  </conditionalFormatting>
  <conditionalFormatting sqref="K1799:K1802">
    <cfRule type="containsText" dxfId="82" priority="137" operator="containsText" text="DISABLED">
      <formula>NOT(ISERROR(SEARCH("DISABLED",K1799)))</formula>
    </cfRule>
    <cfRule type="containsText" dxfId="81" priority="138" operator="containsText" text="ENABLED">
      <formula>NOT(ISERROR(SEARCH("ENABLED",K1799)))</formula>
    </cfRule>
  </conditionalFormatting>
  <conditionalFormatting sqref="X1726">
    <cfRule type="notContainsBlanks" dxfId="80" priority="130">
      <formula>LEN(TRIM(X1726))&gt;0</formula>
    </cfRule>
  </conditionalFormatting>
  <conditionalFormatting sqref="K1726">
    <cfRule type="containsText" dxfId="79" priority="128" operator="containsText" text="DISABLED">
      <formula>NOT(ISERROR(SEARCH("DISABLED",K1726)))</formula>
    </cfRule>
    <cfRule type="containsText" dxfId="78" priority="129" operator="containsText" text="ENABLED">
      <formula>NOT(ISERROR(SEARCH("ENABLED",K1726)))</formula>
    </cfRule>
  </conditionalFormatting>
  <conditionalFormatting sqref="AA1726">
    <cfRule type="notContainsText" dxfId="77" priority="127" operator="notContains" text="//">
      <formula>ISERROR(SEARCH("//",AA1726))</formula>
    </cfRule>
  </conditionalFormatting>
  <conditionalFormatting sqref="J1726">
    <cfRule type="containsText" dxfId="76" priority="125" operator="containsText" text="DISABLED">
      <formula>NOT(ISERROR(SEARCH("DISABLED",J1726)))</formula>
    </cfRule>
    <cfRule type="containsText" dxfId="75" priority="126" operator="containsText" text="ENABLED">
      <formula>NOT(ISERROR(SEARCH("ENABLED",J1726)))</formula>
    </cfRule>
  </conditionalFormatting>
  <conditionalFormatting sqref="X1728">
    <cfRule type="notContainsBlanks" dxfId="74" priority="124">
      <formula>LEN(TRIM(X1728))&gt;0</formula>
    </cfRule>
  </conditionalFormatting>
  <conditionalFormatting sqref="AA1728">
    <cfRule type="notContainsText" dxfId="73" priority="121" operator="notContains" text="//">
      <formula>ISERROR(SEARCH("//",AA1728))</formula>
    </cfRule>
  </conditionalFormatting>
  <conditionalFormatting sqref="K1727">
    <cfRule type="containsText" dxfId="72" priority="117" operator="containsText" text="DISABLED">
      <formula>NOT(ISERROR(SEARCH("DISABLED",K1727)))</formula>
    </cfRule>
    <cfRule type="containsText" dxfId="71" priority="118" operator="containsText" text="ENABLED">
      <formula>NOT(ISERROR(SEARCH("ENABLED",K1727)))</formula>
    </cfRule>
  </conditionalFormatting>
  <conditionalFormatting sqref="J1727">
    <cfRule type="containsText" dxfId="70" priority="115" operator="containsText" text="DISABLED">
      <formula>NOT(ISERROR(SEARCH("DISABLED",J1727)))</formula>
    </cfRule>
    <cfRule type="containsText" dxfId="69" priority="116" operator="containsText" text="ENABLED">
      <formula>NOT(ISERROR(SEARCH("ENABLED",J1727)))</formula>
    </cfRule>
  </conditionalFormatting>
  <conditionalFormatting sqref="K1728">
    <cfRule type="containsText" dxfId="68" priority="113" operator="containsText" text="DISABLED">
      <formula>NOT(ISERROR(SEARCH("DISABLED",K1728)))</formula>
    </cfRule>
    <cfRule type="containsText" dxfId="67" priority="114" operator="containsText" text="ENABLED">
      <formula>NOT(ISERROR(SEARCH("ENABLED",K1728)))</formula>
    </cfRule>
  </conditionalFormatting>
  <conditionalFormatting sqref="J1728">
    <cfRule type="containsText" dxfId="66" priority="111" operator="containsText" text="DISABLED">
      <formula>NOT(ISERROR(SEARCH("DISABLED",J1728)))</formula>
    </cfRule>
    <cfRule type="containsText" dxfId="65" priority="112" operator="containsText" text="ENABLED">
      <formula>NOT(ISERROR(SEARCH("ENABLED",J1728)))</formula>
    </cfRule>
  </conditionalFormatting>
  <conditionalFormatting sqref="K2090:K2099">
    <cfRule type="containsText" dxfId="64" priority="71" operator="containsText" text="DISABLED">
      <formula>NOT(ISERROR(SEARCH("DISABLED",K2090)))</formula>
    </cfRule>
    <cfRule type="containsText" dxfId="63" priority="72" operator="containsText" text="ENABLED">
      <formula>NOT(ISERROR(SEARCH("ENABLED",K2090)))</formula>
    </cfRule>
  </conditionalFormatting>
  <conditionalFormatting sqref="X2090:X2099">
    <cfRule type="notContainsBlanks" dxfId="62" priority="70">
      <formula>LEN(TRIM(X2090))&gt;0</formula>
    </cfRule>
  </conditionalFormatting>
  <conditionalFormatting sqref="AA2090:AA2099">
    <cfRule type="notContainsText" dxfId="61" priority="69" operator="notContains" text="//">
      <formula>ISERROR(SEARCH("//",AA2090))</formula>
    </cfRule>
  </conditionalFormatting>
  <conditionalFormatting sqref="J2090:J2099">
    <cfRule type="containsText" dxfId="60" priority="67" operator="containsText" text="DISABLED">
      <formula>NOT(ISERROR(SEARCH("DISABLED",J2090)))</formula>
    </cfRule>
    <cfRule type="containsText" dxfId="59" priority="68" operator="containsText" text="ENABLED">
      <formula>NOT(ISERROR(SEARCH("ENABLED",J2090)))</formula>
    </cfRule>
  </conditionalFormatting>
  <conditionalFormatting sqref="K2100">
    <cfRule type="containsText" dxfId="58" priority="65" operator="containsText" text="DISABLED">
      <formula>NOT(ISERROR(SEARCH("DISABLED",K2100)))</formula>
    </cfRule>
    <cfRule type="containsText" dxfId="57" priority="66" operator="containsText" text="ENABLED">
      <formula>NOT(ISERROR(SEARCH("ENABLED",K2100)))</formula>
    </cfRule>
  </conditionalFormatting>
  <conditionalFormatting sqref="X2100">
    <cfRule type="notContainsBlanks" dxfId="56" priority="64">
      <formula>LEN(TRIM(X2100))&gt;0</formula>
    </cfRule>
  </conditionalFormatting>
  <conditionalFormatting sqref="AA2100">
    <cfRule type="notContainsText" dxfId="55" priority="63" operator="notContains" text="//">
      <formula>ISERROR(SEARCH("//",AA2100))</formula>
    </cfRule>
  </conditionalFormatting>
  <conditionalFormatting sqref="J2100">
    <cfRule type="containsText" dxfId="54" priority="61" operator="containsText" text="DISABLED">
      <formula>NOT(ISERROR(SEARCH("DISABLED",J2100)))</formula>
    </cfRule>
    <cfRule type="containsText" dxfId="53" priority="62" operator="containsText" text="ENABLED">
      <formula>NOT(ISERROR(SEARCH("ENABLED",J2100)))</formula>
    </cfRule>
  </conditionalFormatting>
  <conditionalFormatting sqref="X1341">
    <cfRule type="notContainsBlanks" dxfId="52" priority="60">
      <formula>LEN(TRIM(X1341))&gt;0</formula>
    </cfRule>
  </conditionalFormatting>
  <conditionalFormatting sqref="X1341">
    <cfRule type="notContainsBlanks" dxfId="51" priority="59">
      <formula>LEN(TRIM(X1341))&gt;0</formula>
    </cfRule>
  </conditionalFormatting>
  <conditionalFormatting sqref="K1341">
    <cfRule type="containsText" dxfId="50" priority="57" operator="containsText" text="DISABLED">
      <formula>NOT(ISERROR(SEARCH("DISABLED",K1341)))</formula>
    </cfRule>
    <cfRule type="containsText" dxfId="49" priority="58" operator="containsText" text="ENABLED">
      <formula>NOT(ISERROR(SEARCH("ENABLED",K1341)))</formula>
    </cfRule>
  </conditionalFormatting>
  <conditionalFormatting sqref="AA1341">
    <cfRule type="notContainsText" dxfId="48" priority="56" operator="notContains" text="//">
      <formula>ISERROR(SEARCH("//",AA1341))</formula>
    </cfRule>
  </conditionalFormatting>
  <conditionalFormatting sqref="J1341">
    <cfRule type="containsText" dxfId="47" priority="54" operator="containsText" text="DISABLED">
      <formula>NOT(ISERROR(SEARCH("DISABLED",J1341)))</formula>
    </cfRule>
    <cfRule type="containsText" dxfId="46" priority="55" operator="containsText" text="ENABLED">
      <formula>NOT(ISERROR(SEARCH("ENABLED",J1341)))</formula>
    </cfRule>
  </conditionalFormatting>
  <conditionalFormatting sqref="X1433">
    <cfRule type="notContainsBlanks" dxfId="45" priority="53">
      <formula>LEN(TRIM(X1433))&gt;0</formula>
    </cfRule>
  </conditionalFormatting>
  <conditionalFormatting sqref="J1433">
    <cfRule type="containsText" dxfId="44" priority="51" operator="containsText" text="DISABLED">
      <formula>NOT(ISERROR(SEARCH("DISABLED",J1433)))</formula>
    </cfRule>
    <cfRule type="containsText" dxfId="43" priority="52" operator="containsText" text="ENABLED">
      <formula>NOT(ISERROR(SEARCH("ENABLED",J1433)))</formula>
    </cfRule>
  </conditionalFormatting>
  <conditionalFormatting sqref="X1433">
    <cfRule type="notContainsBlanks" dxfId="42" priority="50">
      <formula>LEN(TRIM(X1433))&gt;0</formula>
    </cfRule>
  </conditionalFormatting>
  <conditionalFormatting sqref="K1433">
    <cfRule type="containsText" dxfId="41" priority="48" operator="containsText" text="DISABLED">
      <formula>NOT(ISERROR(SEARCH("DISABLED",K1433)))</formula>
    </cfRule>
    <cfRule type="containsText" dxfId="40" priority="49" operator="containsText" text="ENABLED">
      <formula>NOT(ISERROR(SEARCH("ENABLED",K1433)))</formula>
    </cfRule>
  </conditionalFormatting>
  <conditionalFormatting sqref="AA1433">
    <cfRule type="notContainsText" dxfId="39" priority="47" operator="notContains" text="//">
      <formula>ISERROR(SEARCH("//",AA1433))</formula>
    </cfRule>
  </conditionalFormatting>
  <conditionalFormatting sqref="K1703">
    <cfRule type="containsText" dxfId="38" priority="41" operator="containsText" text="DISABLED">
      <formula>NOT(ISERROR(SEARCH("DISABLED",K1703)))</formula>
    </cfRule>
    <cfRule type="containsText" dxfId="37" priority="42" operator="containsText" text="ENABLED">
      <formula>NOT(ISERROR(SEARCH("ENABLED",K1703)))</formula>
    </cfRule>
  </conditionalFormatting>
  <conditionalFormatting sqref="X1703">
    <cfRule type="notContainsBlanks" dxfId="36" priority="40">
      <formula>LEN(TRIM(X1703))&gt;0</formula>
    </cfRule>
  </conditionalFormatting>
  <conditionalFormatting sqref="AA1703">
    <cfRule type="notContainsText" dxfId="35" priority="39" operator="notContains" text="//">
      <formula>ISERROR(SEARCH("//",AA1703))</formula>
    </cfRule>
  </conditionalFormatting>
  <conditionalFormatting sqref="J1703">
    <cfRule type="containsText" dxfId="34" priority="37" operator="containsText" text="DISABLED">
      <formula>NOT(ISERROR(SEARCH("DISABLED",J1703)))</formula>
    </cfRule>
    <cfRule type="containsText" dxfId="33" priority="38" operator="containsText" text="ENABLED">
      <formula>NOT(ISERROR(SEARCH("ENABLED",J1703)))</formula>
    </cfRule>
  </conditionalFormatting>
  <conditionalFormatting sqref="K1720:K1722">
    <cfRule type="containsText" dxfId="32" priority="29" operator="containsText" text="DISABLED">
      <formula>NOT(ISERROR(SEARCH("DISABLED",K1720)))</formula>
    </cfRule>
    <cfRule type="containsText" dxfId="31" priority="30" operator="containsText" text="ENABLED">
      <formula>NOT(ISERROR(SEARCH("ENABLED",K1720)))</formula>
    </cfRule>
  </conditionalFormatting>
  <conditionalFormatting sqref="X1720:X1722">
    <cfRule type="notContainsBlanks" dxfId="30" priority="28">
      <formula>LEN(TRIM(X1720))&gt;0</formula>
    </cfRule>
  </conditionalFormatting>
  <conditionalFormatting sqref="AA1720:AA1722">
    <cfRule type="notContainsText" dxfId="29" priority="27" operator="notContains" text="//">
      <formula>ISERROR(SEARCH("//",AA1720))</formula>
    </cfRule>
  </conditionalFormatting>
  <conditionalFormatting sqref="J1720:J1722">
    <cfRule type="containsText" dxfId="28" priority="25" operator="containsText" text="DISABLED">
      <formula>NOT(ISERROR(SEARCH("DISABLED",J1720)))</formula>
    </cfRule>
    <cfRule type="containsText" dxfId="27" priority="26" operator="containsText" text="ENABLED">
      <formula>NOT(ISERROR(SEARCH("ENABLED",J1720)))</formula>
    </cfRule>
  </conditionalFormatting>
  <conditionalFormatting sqref="K1622">
    <cfRule type="containsText" dxfId="26" priority="19" operator="containsText" text="DISABLED">
      <formula>NOT(ISERROR(SEARCH("DISABLED",K1622)))</formula>
    </cfRule>
    <cfRule type="containsText" dxfId="25" priority="20" operator="containsText" text="ENABLED">
      <formula>NOT(ISERROR(SEARCH("ENABLED",K1622)))</formula>
    </cfRule>
  </conditionalFormatting>
  <conditionalFormatting sqref="X1622">
    <cfRule type="notContainsBlanks" dxfId="24" priority="18">
      <formula>LEN(TRIM(X1622))&gt;0</formula>
    </cfRule>
  </conditionalFormatting>
  <conditionalFormatting sqref="AA1622">
    <cfRule type="notContainsText" dxfId="23" priority="17" operator="notContains" text="//">
      <formula>ISERROR(SEARCH("//",AA1622))</formula>
    </cfRule>
  </conditionalFormatting>
  <conditionalFormatting sqref="J1622">
    <cfRule type="containsText" dxfId="22" priority="15" operator="containsText" text="DISABLED">
      <formula>NOT(ISERROR(SEARCH("DISABLED",J1622)))</formula>
    </cfRule>
    <cfRule type="containsText" dxfId="21" priority="16" operator="containsText" text="ENABLED">
      <formula>NOT(ISERROR(SEARCH("ENABLED",J1622)))</formula>
    </cfRule>
  </conditionalFormatting>
  <conditionalFormatting sqref="K1779">
    <cfRule type="containsText" dxfId="20" priority="13" operator="containsText" text="DISABLED">
      <formula>NOT(ISERROR(SEARCH("DISABLED",K1779)))</formula>
    </cfRule>
    <cfRule type="containsText" dxfId="19" priority="14" operator="containsText" text="ENABLED">
      <formula>NOT(ISERROR(SEARCH("ENABLED",K1779)))</formula>
    </cfRule>
  </conditionalFormatting>
  <conditionalFormatting sqref="X1779">
    <cfRule type="notContainsBlanks" dxfId="18" priority="12">
      <formula>LEN(TRIM(X1779))&gt;0</formula>
    </cfRule>
  </conditionalFormatting>
  <conditionalFormatting sqref="AA1779">
    <cfRule type="notContainsText" dxfId="17" priority="11" operator="notContains" text="//">
      <formula>ISERROR(SEARCH("//",AA1779))</formula>
    </cfRule>
  </conditionalFormatting>
  <conditionalFormatting sqref="J1779">
    <cfRule type="containsText" dxfId="16" priority="9" operator="containsText" text="DISABLED">
      <formula>NOT(ISERROR(SEARCH("DISABLED",J1779)))</formula>
    </cfRule>
    <cfRule type="containsText" dxfId="15" priority="10" operator="containsText" text="ENABLED">
      <formula>NOT(ISERROR(SEARCH("ENABLED",J1779)))</formula>
    </cfRule>
  </conditionalFormatting>
  <conditionalFormatting sqref="K1803:K1805">
    <cfRule type="containsText" dxfId="14" priority="7" operator="containsText" text="DISABLED">
      <formula>NOT(ISERROR(SEARCH("DISABLED",K1803)))</formula>
    </cfRule>
    <cfRule type="containsText" dxfId="13" priority="8" operator="containsText" text="ENABLED">
      <formula>NOT(ISERROR(SEARCH("ENABLED",K1803)))</formula>
    </cfRule>
  </conditionalFormatting>
  <conditionalFormatting sqref="X1803:X1805">
    <cfRule type="notContainsBlanks" dxfId="12" priority="6">
      <formula>LEN(TRIM(X1803))&gt;0</formula>
    </cfRule>
  </conditionalFormatting>
  <conditionalFormatting sqref="AA1803:AA1805">
    <cfRule type="notContainsText" dxfId="11" priority="5" operator="notContains" text="//">
      <formula>ISERROR(SEARCH("//",AA1803))</formula>
    </cfRule>
  </conditionalFormatting>
  <conditionalFormatting sqref="J1803:J1805">
    <cfRule type="containsText" dxfId="10" priority="3" operator="containsText" text="DISABLED">
      <formula>NOT(ISERROR(SEARCH("DISABLED",J1803)))</formula>
    </cfRule>
    <cfRule type="containsText" dxfId="9" priority="4" operator="containsText" text="ENABLED">
      <formula>NOT(ISERROR(SEARCH("ENABLED",J1803)))</formula>
    </cfRule>
  </conditionalFormatting>
  <conditionalFormatting sqref="J1988:J2005">
    <cfRule type="containsText" dxfId="8" priority="1" operator="containsText" text="DISABLED">
      <formula>NOT(ISERROR(SEARCH("DISABLED",J1988)))</formula>
    </cfRule>
    <cfRule type="containsText" dxfId="7" priority="2" operator="containsText" text="ENABLED">
      <formula>NOT(ISERROR(SEARCH("ENABLED",J1988)))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311" zoomScale="75" zoomScaleNormal="75" zoomScalePageLayoutView="75" workbookViewId="0">
      <selection activeCell="F344" sqref="F344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4256</v>
      </c>
      <c r="H1">
        <f>COUNTIF(H2:H2:H823,"=FALSE")</f>
        <v>20</v>
      </c>
      <c r="N1" s="147" t="s">
        <v>4103</v>
      </c>
      <c r="W1">
        <f>SUM(W5:W1323)</f>
        <v>51</v>
      </c>
      <c r="X1">
        <f>SUM(X5:X1323)</f>
        <v>299797199.25280225</v>
      </c>
    </row>
    <row r="2" spans="1:25">
      <c r="A2" t="s">
        <v>2831</v>
      </c>
      <c r="B2" t="s">
        <v>2831</v>
      </c>
      <c r="I2" s="31" t="s">
        <v>2835</v>
      </c>
      <c r="J2" s="32" t="s">
        <v>2834</v>
      </c>
      <c r="K2" s="33" t="s">
        <v>2836</v>
      </c>
      <c r="L2" s="38" t="s">
        <v>2888</v>
      </c>
      <c r="N2" s="22" t="str">
        <f>TEST!B2</f>
        <v>CLSUM CLSTK ERPN DEG ALL 00</v>
      </c>
      <c r="Q2" s="26" t="s">
        <v>2872</v>
      </c>
      <c r="U2" t="s">
        <v>4101</v>
      </c>
      <c r="V2" s="53" t="s">
        <v>4101</v>
      </c>
      <c r="W2" t="s">
        <v>4099</v>
      </c>
      <c r="X2" t="s">
        <v>4100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ITM_MOD</v>
      </c>
      <c r="E85" s="26" t="str">
        <f>CHAR(34)&amp;VLOOKUP(C85,SOURCE!$S$3:$Z$2839,6,0)&amp;CHAR(34)</f>
        <v>"MOD"</v>
      </c>
      <c r="F85" s="22" t="str">
        <f>VLOOKUP(C85,SOURCE!$S$3:$AA$2839,9,0)&amp;"           {"&amp;D85&amp;",   "&amp;E85&amp;"},"</f>
        <v xml:space="preserve">           {ITM_MOD,   "MOD"},</v>
      </c>
      <c r="H85" t="b">
        <f>ISNA(VLOOKUP(J85,J86:J$823,1,0))</f>
        <v>1</v>
      </c>
      <c r="I85" s="27">
        <f>VLOOKUP(C85,SOURCE!S$6:Y$10018,7,0)</f>
        <v>102</v>
      </c>
      <c r="J85" s="28" t="str">
        <f>VLOOKUP(C85,SOURCE!S$6:Y$10018,6,0)</f>
        <v>MOD</v>
      </c>
      <c r="K85" s="29" t="str">
        <f t="shared" si="9"/>
        <v>MOD</v>
      </c>
      <c r="L85" s="39" t="str">
        <f>VLOOKUP(C85,SOURCE!S$6:Y$10018,2,0)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5 EXIT 2 MOD 1 GSB M2 //42</v>
      </c>
      <c r="O85" t="b">
        <f>ISNA(VLOOKUP(J85,J$3:J84,1,0))</f>
        <v>1</v>
      </c>
      <c r="Q85" s="26" t="str">
        <f>VLOOKUP(I85,SOURCE!B:M,5,0)</f>
        <v>"MOD"</v>
      </c>
      <c r="S85" s="141"/>
      <c r="T85" s="141"/>
      <c r="U85">
        <f t="shared" si="10"/>
        <v>42</v>
      </c>
      <c r="V85" s="53">
        <f t="shared" si="7"/>
        <v>3256.4390802880903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1</v>
      </c>
      <c r="Y85" t="str">
        <f t="shared" si="8"/>
        <v>both</v>
      </c>
    </row>
    <row r="86" spans="1:25">
      <c r="A86" s="24">
        <f>IF(ISNA(VLOOKUP(D86,D87:D$10322,1,0)),"",1)</f>
        <v>1</v>
      </c>
      <c r="B86" s="24">
        <f>IF(ISNA(VLOOKUP(E86,E87:E$10322,1,0)),"",1)</f>
        <v>1</v>
      </c>
      <c r="C86" s="2">
        <v>84</v>
      </c>
      <c r="D86" s="2" t="str">
        <f>VLOOKUP(C86,SOURCE!$S$3:$Z$2839,8,0)</f>
        <v>ITM_MAX</v>
      </c>
      <c r="E86" s="26" t="str">
        <f>CHAR(34)&amp;VLOOKUP(C86,SOURCE!$S$3:$Z$2839,6,0)&amp;CHAR(34)</f>
        <v>"MAX"</v>
      </c>
      <c r="F86" s="22" t="str">
        <f>VLOOKUP(C86,SOURCE!$S$3:$AA$2839,9,0)&amp;"           {"&amp;D86&amp;",   "&amp;E86&amp;"},"</f>
        <v xml:space="preserve">           {ITM_MAX,   "MAX"},</v>
      </c>
      <c r="H86" t="b">
        <f>ISNA(VLOOKUP(J86,J87:J$823,1,0))</f>
        <v>0</v>
      </c>
      <c r="I86" s="27">
        <f>VLOOKUP(C86,SOURCE!S$6:Y$10018,7,0)</f>
        <v>103</v>
      </c>
      <c r="J86" s="28" t="str">
        <f>VLOOKUP(C86,SOURCE!S$6:Y$10018,6,0)</f>
        <v>MAX</v>
      </c>
      <c r="K86" s="29" t="str">
        <f t="shared" si="9"/>
        <v>max</v>
      </c>
      <c r="L86" s="39" t="str">
        <f>VLOOKUP(C86,SOURCE!S$6:Y$10018,2,0)</f>
        <v/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MAX 5 GSB M2 //43</v>
      </c>
      <c r="O86" t="b">
        <f>ISNA(VLOOKUP(J86,J$3:J85,1,0))</f>
        <v>1</v>
      </c>
      <c r="Q86" s="26" t="str">
        <f>VLOOKUP(I86,SOURCE!B:M,5,0)</f>
        <v>"max"</v>
      </c>
      <c r="S86" s="141"/>
      <c r="T86" s="141"/>
      <c r="U86">
        <f t="shared" si="10"/>
        <v>43</v>
      </c>
      <c r="V86" s="53">
        <f t="shared" si="7"/>
        <v>3261.4390802880903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5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ITM_MIN</v>
      </c>
      <c r="E87" s="26" t="str">
        <f>CHAR(34)&amp;VLOOKUP(C87,SOURCE!$S$3:$Z$2839,6,0)&amp;CHAR(34)</f>
        <v>"MIN"</v>
      </c>
      <c r="F87" s="22" t="str">
        <f>VLOOKUP(C87,SOURCE!$S$3:$AA$2839,9,0)&amp;"           {"&amp;D87&amp;",   "&amp;E87&amp;"},"</f>
        <v xml:space="preserve">           {ITM_MIN,   "MIN"},</v>
      </c>
      <c r="H87" t="b">
        <f>ISNA(VLOOKUP(J87,J88:J$823,1,0))</f>
        <v>0</v>
      </c>
      <c r="I87" s="27">
        <f>VLOOKUP(C87,SOURCE!S$6:Y$10018,7,0)</f>
        <v>104</v>
      </c>
      <c r="J87" s="28" t="str">
        <f>VLOOKUP(C87,SOURCE!S$6:Y$10018,6,0)</f>
        <v>MIN</v>
      </c>
      <c r="K87" s="29" t="str">
        <f t="shared" si="9"/>
        <v>min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MIN 2 GSB M2 //44</v>
      </c>
      <c r="O87" t="b">
        <f>ISNA(VLOOKUP(J87,J$3:J86,1,0))</f>
        <v>1</v>
      </c>
      <c r="Q87" s="26" t="str">
        <f>VLOOKUP(I87,SOURCE!B:M,5,0)</f>
        <v>"min"</v>
      </c>
      <c r="S87" s="141"/>
      <c r="T87" s="141"/>
      <c r="U87">
        <f t="shared" si="10"/>
        <v>44</v>
      </c>
      <c r="V87" s="53">
        <f t="shared" si="7"/>
        <v>3263.4390802880903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>
        <f>IF(ISNA(VLOOKUP(E88,E89:E$10322,1,0)),"",1)</f>
        <v>1</v>
      </c>
      <c r="C88" s="2">
        <v>86</v>
      </c>
      <c r="D88" s="2" t="str">
        <f>VLOOKUP(C88,SOURCE!$S$3:$Z$2839,8,0)</f>
        <v>ITM_MAGNITUDE</v>
      </c>
      <c r="E88" s="26" t="str">
        <f>CHAR(34)&amp;VLOOKUP(C88,SOURCE!$S$3:$Z$2839,6,0)&amp;CHAR(34)</f>
        <v>"ABS"</v>
      </c>
      <c r="F88" s="22" t="str">
        <f>VLOOKUP(C88,SOURCE!$S$3:$AA$2839,9,0)&amp;"           {"&amp;D88&amp;",   "&amp;E88&amp;"},"</f>
        <v xml:space="preserve">           {ITM_MAGNITUDE,   "ABS"},</v>
      </c>
      <c r="H88" t="b">
        <f>ISNA(VLOOKUP(J88,J89:J$823,1,0))</f>
        <v>0</v>
      </c>
      <c r="I88" s="27">
        <f>VLOOKUP(C88,SOURCE!S$6:Y$10018,7,0)</f>
        <v>105</v>
      </c>
      <c r="J88" s="28" t="str">
        <f>VLOOKUP(C88,SOURCE!S$6:Y$10018,6,0)</f>
        <v>ABS</v>
      </c>
      <c r="K88" s="29" t="str">
        <f t="shared" si="9"/>
        <v>|x|</v>
      </c>
      <c r="L88" s="39" t="str">
        <f>VLOOKUP(C88,SOURCE!S$6:Y$10018,2,0)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"|x|"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0</v>
      </c>
      <c r="X88">
        <f>IF(AND(O88,VLOOKUP(I88,SOURCE!B:M,2,0)&lt;&gt;"/  { itemToBeCoded"),IF(ISERROR(VLOOKUP(J88,TEST!A:F,6,0)),"",VLOOKUP(J88,TEST!A:F,6,0)),"")</f>
        <v>0</v>
      </c>
      <c r="Y88" t="str">
        <f t="shared" si="8"/>
        <v/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VLOOKUP(C89,SOURCE!$S$3:$Z$2839,8,0)</f>
        <v>ITM_NEIGHB</v>
      </c>
      <c r="E89" s="26" t="str">
        <f>CHAR(34)&amp;VLOOKUP(C89,SOURCE!$S$3:$Z$2839,6,0)&amp;CHAR(34)</f>
        <v>"NEIGHB"</v>
      </c>
      <c r="F89" s="22" t="str">
        <f>VLOOKUP(C89,SOURCE!$S$3:$AA$2839,9,0)&amp;"           {"&amp;D89&amp;",   "&amp;E89&amp;"},"</f>
        <v>//           {ITM_NEIGHB,   "NEIGHB"},</v>
      </c>
      <c r="H89" t="b">
        <f>ISNA(VLOOKUP(J89,J90:J$823,1,0))</f>
        <v>1</v>
      </c>
      <c r="I89" s="27">
        <f>VLOOKUP(C89,SOURCE!S$6:Y$10018,7,0)</f>
        <v>106</v>
      </c>
      <c r="J89" s="28" t="str">
        <f>VLOOKUP(C89,SOURCE!S$6:Y$10018,6,0)</f>
        <v>NEIGHB</v>
      </c>
      <c r="K89" s="29" t="str">
        <f t="shared" si="9"/>
        <v>NEIGHB</v>
      </c>
      <c r="L89" s="39" t="str">
        <f>VLOOKUP(C89,SOURCE!S$6:Y$10018,2,0)</f>
        <v>INFO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"NEIGHB"</v>
      </c>
      <c r="S89" s="141"/>
      <c r="T89" s="141"/>
      <c r="U89">
        <f t="shared" si="10"/>
        <v>44</v>
      </c>
      <c r="V89" s="53">
        <f t="shared" si="7"/>
        <v>3263.4390802880903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ITM_NEXTP</v>
      </c>
      <c r="E90" s="26" t="str">
        <f>CHAR(34)&amp;VLOOKUP(C90,SOURCE!$S$3:$Z$2839,6,0)&amp;CHAR(34)</f>
        <v>"NEXTP"</v>
      </c>
      <c r="F90" s="22" t="str">
        <f>VLOOKUP(C90,SOURCE!$S$3:$AA$2839,9,0)&amp;"           {"&amp;D90&amp;",   "&amp;E90&amp;"},"</f>
        <v xml:space="preserve">           {ITM_NEXTP,   "NEXTP"},</v>
      </c>
      <c r="H90" t="b">
        <f>ISNA(VLOOKUP(J90,J91:J$823,1,0))</f>
        <v>1</v>
      </c>
      <c r="I90" s="27">
        <f>VLOOKUP(C90,SOURCE!S$6:Y$10018,7,0)</f>
        <v>107</v>
      </c>
      <c r="J90" s="28" t="str">
        <f>VLOOKUP(C90,SOURCE!S$6:Y$10018,6,0)</f>
        <v>NEXTP</v>
      </c>
      <c r="K90" s="29" t="str">
        <f t="shared" si="9"/>
        <v>NEXTP</v>
      </c>
      <c r="L90" s="39" t="str">
        <f>VLOOKUP(C90,SOURCE!S$6:Y$10018,2,0)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201 NEXTP 211 GSB M2 //45</v>
      </c>
      <c r="O90" t="b">
        <f>ISNA(VLOOKUP(J90,J$3:J89,1,0))</f>
        <v>1</v>
      </c>
      <c r="Q90" s="26" t="str">
        <f>VLOOKUP(I90,SOURCE!B:M,5,0)</f>
        <v>"NEXTP"</v>
      </c>
      <c r="S90" s="141"/>
      <c r="T90" s="141"/>
      <c r="U90">
        <f t="shared" si="10"/>
        <v>45</v>
      </c>
      <c r="V90" s="53">
        <f t="shared" si="7"/>
        <v>3474.4390802880903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211</v>
      </c>
      <c r="Y90" t="str">
        <f t="shared" si="8"/>
        <v>both</v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ITM_XFACT</v>
      </c>
      <c r="E91" s="26" t="str">
        <f>CHAR(34)&amp;VLOOKUP(C91,SOURCE!$S$3:$Z$2839,6,0)&amp;CHAR(34)</f>
        <v>"X!"</v>
      </c>
      <c r="F91" s="22" t="str">
        <f>VLOOKUP(C91,SOURCE!$S$3:$AA$2839,9,0)&amp;"           {"&amp;D91&amp;",   "&amp;E91&amp;"},"</f>
        <v>//           {ITM_XFACT,   "X!"},</v>
      </c>
      <c r="H91" t="b">
        <f>ISNA(VLOOKUP(J91,J92:J$823,1,0))</f>
        <v>1</v>
      </c>
      <c r="I91" s="27">
        <f>VLOOKUP(C91,SOURCE!S$6:Y$10018,7,0)</f>
        <v>108</v>
      </c>
      <c r="J91" s="28" t="str">
        <f>VLOOKUP(C91,SOURCE!S$6:Y$10018,6,0)</f>
        <v>X!</v>
      </c>
      <c r="K91" s="29" t="str">
        <f t="shared" si="9"/>
        <v>x!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X! 120 GSB M2 //46</v>
      </c>
      <c r="O91" t="b">
        <f>ISNA(VLOOKUP(J91,J$3:J90,1,0))</f>
        <v>1</v>
      </c>
      <c r="Q91" s="26" t="str">
        <f>VLOOKUP(I91,SOURCE!B:M,5,0)</f>
        <v>"x!"</v>
      </c>
      <c r="S91" s="141"/>
      <c r="T91" s="141"/>
      <c r="U91">
        <f t="shared" si="10"/>
        <v>46</v>
      </c>
      <c r="V91" s="53">
        <f t="shared" si="7"/>
        <v>3594.4390802880903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120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ITM_CONSTpi</v>
      </c>
      <c r="E92" s="26" t="str">
        <f>CHAR(34)&amp;VLOOKUP(C92,SOURCE!$S$3:$Z$2839,6,0)&amp;CHAR(34)</f>
        <v>"PI"</v>
      </c>
      <c r="F92" s="22" t="str">
        <f>VLOOKUP(C92,SOURCE!$S$3:$AA$2839,9,0)&amp;"           {"&amp;D92&amp;",   "&amp;E92&amp;"},"</f>
        <v xml:space="preserve">           {ITM_CONSTpi,   "PI"},</v>
      </c>
      <c r="H92" t="b">
        <f>ISNA(VLOOKUP(J92,J93:J$823,1,0))</f>
        <v>1</v>
      </c>
      <c r="I92" s="27">
        <f>VLOOKUP(C92,SOURCE!S$6:Y$10018,7,0)</f>
        <v>109</v>
      </c>
      <c r="J92" s="28" t="str">
        <f>VLOOKUP(C92,SOURCE!S$6:Y$10018,6,0)</f>
        <v>PI</v>
      </c>
      <c r="K92" s="29" t="str">
        <f t="shared" si="9"/>
        <v>pi</v>
      </c>
      <c r="L92" s="39" t="str">
        <f>VLOOKUP(C92,SOURCE!S$6:Y$10018,2,0)</f>
        <v>Constant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STD_pi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ITM_CF</v>
      </c>
      <c r="E93" s="26" t="str">
        <f>CHAR(34)&amp;VLOOKUP(C93,SOURCE!$S$3:$Z$2839,6,0)&amp;CHAR(34)</f>
        <v>"CF"</v>
      </c>
      <c r="F93" s="22" t="str">
        <f>VLOOKUP(C93,SOURCE!$S$3:$AA$2839,9,0)&amp;"           {"&amp;D93&amp;",   "&amp;E93&amp;"},"</f>
        <v>//           {ITM_CF,   "CF"},</v>
      </c>
      <c r="H93" t="b">
        <f>ISNA(VLOOKUP(J93,J94:J$823,1,0))</f>
        <v>1</v>
      </c>
      <c r="I93" s="27">
        <f>VLOOKUP(C93,SOURCE!S$6:Y$10018,7,0)</f>
        <v>110</v>
      </c>
      <c r="J93" s="28" t="str">
        <f>VLOOKUP(C93,SOURCE!S$6:Y$10018,6,0)</f>
        <v>CF</v>
      </c>
      <c r="K93" s="29" t="str">
        <f t="shared" si="9"/>
        <v>CF</v>
      </c>
      <c r="L93" s="39" t="str">
        <f>VLOOKUP(C93,SOURCE!S$6:Y$10018,2,0)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"CF"</v>
      </c>
      <c r="S93" s="141"/>
      <c r="T93" s="141"/>
      <c r="U93">
        <f t="shared" si="10"/>
        <v>46</v>
      </c>
      <c r="V93" s="53">
        <f t="shared" si="7"/>
        <v>3594.4390802880903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ITM_SF</v>
      </c>
      <c r="E94" s="26" t="str">
        <f>CHAR(34)&amp;VLOOKUP(C94,SOURCE!$S$3:$Z$2839,6,0)&amp;CHAR(34)</f>
        <v>"SF"</v>
      </c>
      <c r="F94" s="22" t="str">
        <f>VLOOKUP(C94,SOURCE!$S$3:$AA$2839,9,0)&amp;"           {"&amp;D94&amp;",   "&amp;E94&amp;"},"</f>
        <v>//           {ITM_SF,   "SF"},</v>
      </c>
      <c r="H94" t="b">
        <f>ISNA(VLOOKUP(J94,J95:J$823,1,0))</f>
        <v>1</v>
      </c>
      <c r="I94" s="27">
        <f>VLOOKUP(C94,SOURCE!S$6:Y$10018,7,0)</f>
        <v>111</v>
      </c>
      <c r="J94" s="28" t="str">
        <f>VLOOKUP(C94,SOURCE!S$6:Y$10018,6,0)</f>
        <v>SF</v>
      </c>
      <c r="K94" s="29" t="str">
        <f t="shared" si="9"/>
        <v>SF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ITM_FF</v>
      </c>
      <c r="E95" s="26" t="str">
        <f>CHAR(34)&amp;VLOOKUP(C95,SOURCE!$S$3:$Z$2839,6,0)&amp;CHAR(34)</f>
        <v>"FF"</v>
      </c>
      <c r="F95" s="22" t="str">
        <f>VLOOKUP(C95,SOURCE!$S$3:$AA$2839,9,0)&amp;"           {"&amp;D95&amp;",   "&amp;E95&amp;"},"</f>
        <v>//           {ITM_FF,   "FF"},</v>
      </c>
      <c r="H95" t="b">
        <f>ISNA(VLOOKUP(J95,J96:J$823,1,0))</f>
        <v>1</v>
      </c>
      <c r="I95" s="27">
        <f>VLOOKUP(C95,SOURCE!S$6:Y$10018,7,0)</f>
        <v>112</v>
      </c>
      <c r="J95" s="28" t="str">
        <f>VLOOKUP(C95,SOURCE!S$6:Y$10018,6,0)</f>
        <v>FF</v>
      </c>
      <c r="K95" s="29" t="str">
        <f t="shared" si="9"/>
        <v>FF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ITM_M_SQR</v>
      </c>
      <c r="E96" s="26" t="str">
        <f>CHAR(34)&amp;VLOOKUP(C96,SOURCE!$S$3:$Z$2839,6,0)&amp;CHAR(34)</f>
        <v>"M.SQR?"</v>
      </c>
      <c r="F96" s="22" t="str">
        <f>VLOOKUP(C96,SOURCE!$S$3:$AA$2839,9,0)&amp;"           {"&amp;D96&amp;",   "&amp;E96&amp;"},"</f>
        <v>//           {ITM_M_SQR,   "M.SQR?"},</v>
      </c>
      <c r="H96" t="b">
        <f>ISNA(VLOOKUP(J96,J97:J$823,1,0))</f>
        <v>1</v>
      </c>
      <c r="I96" s="27">
        <f>VLOOKUP(C96,SOURCE!S$6:Y$10018,7,0)</f>
        <v>113</v>
      </c>
      <c r="J96" s="28" t="str">
        <f>VLOOKUP(C96,SOURCE!S$6:Y$10018,6,0)</f>
        <v>M.SQR?</v>
      </c>
      <c r="K96" s="29" t="str">
        <f t="shared" si="9"/>
        <v>M.SQR?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"M.SQR?"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ITM_toDEG</v>
      </c>
      <c r="E97" s="26" t="str">
        <f>CHAR(34)&amp;VLOOKUP(C97,SOURCE!$S$3:$Z$2839,6,0)&amp;CHAR(34)</f>
        <v>"&gt;DEG"</v>
      </c>
      <c r="F97" s="22" t="str">
        <f>VLOOKUP(C97,SOURCE!$S$3:$AA$2839,9,0)&amp;"           {"&amp;D97&amp;",   "&amp;E97&amp;"},"</f>
        <v xml:space="preserve">           {ITM_toDEG,   "&gt;DEG"},</v>
      </c>
      <c r="H97" t="b">
        <f>ISNA(VLOOKUP(J97,J98:J$823,1,0))</f>
        <v>1</v>
      </c>
      <c r="I97" s="27">
        <f>VLOOKUP(C97,SOURCE!S$6:Y$10018,7,0)</f>
        <v>115</v>
      </c>
      <c r="J97" s="28" t="str">
        <f>VLOOKUP(C97,SOURCE!S$6:Y$10018,6,0)</f>
        <v>&gt;DEG</v>
      </c>
      <c r="K97" s="29" t="str">
        <f t="shared" si="9"/>
        <v>&gt;DEG</v>
      </c>
      <c r="L97" s="39" t="str">
        <f>VLOOKUP(C97,SOURCE!S$6:Y$10018,2,0)</f>
        <v>Trig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RAD 0.2 &gt;DEG &gt;REAL 0.2 GSB M2 //47</v>
      </c>
      <c r="O97" t="b">
        <f>ISNA(VLOOKUP(J97,J$3:J96,1,0))</f>
        <v>1</v>
      </c>
      <c r="Q97" s="26" t="str">
        <f>VLOOKUP(I97,SOURCE!B:M,5,0)</f>
        <v>STD_RIGHT_ARROW "DEG"</v>
      </c>
      <c r="S97" s="141"/>
      <c r="T97" s="141"/>
      <c r="U97">
        <f t="shared" si="10"/>
        <v>47</v>
      </c>
      <c r="V97" s="53">
        <f t="shared" si="7"/>
        <v>3594.6390802880901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0.2</v>
      </c>
      <c r="Y97" t="str">
        <f t="shared" si="8"/>
        <v>both</v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ITM_toDMS</v>
      </c>
      <c r="E98" s="26" t="str">
        <f>CHAR(34)&amp;VLOOKUP(C98,SOURCE!$S$3:$Z$2839,6,0)&amp;CHAR(34)</f>
        <v>"&gt;D.MS"</v>
      </c>
      <c r="F98" s="22" t="str">
        <f>VLOOKUP(C98,SOURCE!$S$3:$AA$2839,9,0)&amp;"           {"&amp;D98&amp;",   "&amp;E98&amp;"},"</f>
        <v xml:space="preserve">           {ITM_toDMS,   "&gt;D.MS"},</v>
      </c>
      <c r="H98" t="b">
        <f>ISNA(VLOOKUP(J98,J99:J$823,1,0))</f>
        <v>1</v>
      </c>
      <c r="I98" s="27">
        <f>VLOOKUP(C98,SOURCE!S$6:Y$10018,7,0)</f>
        <v>116</v>
      </c>
      <c r="J98" s="28" t="str">
        <f>VLOOKUP(C98,SOURCE!S$6:Y$10018,6,0)</f>
        <v>&gt;D.MS</v>
      </c>
      <c r="K98" s="29" t="str">
        <f t="shared" si="9"/>
        <v>&gt;D.MS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STD_RIGHT_ARROW "D.MS"</v>
      </c>
      <c r="S98" s="141"/>
      <c r="T98" s="141"/>
      <c r="U98">
        <f t="shared" si="10"/>
        <v>47</v>
      </c>
      <c r="V98" s="53">
        <f t="shared" si="7"/>
        <v>3594.6390802880901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ITM_toGRAD</v>
      </c>
      <c r="E99" s="26" t="str">
        <f>CHAR(34)&amp;VLOOKUP(C99,SOURCE!$S$3:$Z$2839,6,0)&amp;CHAR(34)</f>
        <v>"&gt;GRAD"</v>
      </c>
      <c r="F99" s="22" t="str">
        <f>VLOOKUP(C99,SOURCE!$S$3:$AA$2839,9,0)&amp;"           {"&amp;D99&amp;",   "&amp;E99&amp;"},"</f>
        <v xml:space="preserve">           {ITM_toGRAD,   "&gt;GRAD"},</v>
      </c>
      <c r="H99" t="b">
        <f>ISNA(VLOOKUP(J99,J100:J$823,1,0))</f>
        <v>1</v>
      </c>
      <c r="I99" s="27">
        <f>VLOOKUP(C99,SOURCE!S$6:Y$10018,7,0)</f>
        <v>117</v>
      </c>
      <c r="J99" s="28" t="str">
        <f>VLOOKUP(C99,SOURCE!S$6:Y$10018,6,0)</f>
        <v>&gt;GRAD</v>
      </c>
      <c r="K99" s="29" t="str">
        <f t="shared" si="9"/>
        <v>&gt;GRAD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"GRAD"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ITM_toMULpi</v>
      </c>
      <c r="E100" s="26" t="str">
        <f>CHAR(34)&amp;VLOOKUP(C100,SOURCE!$S$3:$Z$2839,6,0)&amp;CHAR(34)</f>
        <v>"&gt;MULPI"</v>
      </c>
      <c r="F100" s="22" t="str">
        <f>VLOOKUP(C100,SOURCE!$S$3:$AA$2839,9,0)&amp;"           {"&amp;D100&amp;",   "&amp;E100&amp;"},"</f>
        <v xml:space="preserve">           {ITM_toMULpi,   "&gt;MULPI"},</v>
      </c>
      <c r="H100" t="b">
        <f>ISNA(VLOOKUP(J100,J101:J$823,1,0))</f>
        <v>1</v>
      </c>
      <c r="I100" s="27">
        <f>VLOOKUP(C100,SOURCE!S$6:Y$10018,7,0)</f>
        <v>118</v>
      </c>
      <c r="J100" s="28" t="str">
        <f>VLOOKUP(C100,SOURCE!S$6:Y$10018,6,0)</f>
        <v>&gt;MULPI</v>
      </c>
      <c r="K100" s="29" t="str">
        <f t="shared" si="9"/>
        <v>&gt;MULpi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"MUL" STD_pi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ITM_toRAD</v>
      </c>
      <c r="E101" s="26" t="str">
        <f>CHAR(34)&amp;VLOOKUP(C101,SOURCE!$S$3:$Z$2839,6,0)&amp;CHAR(34)</f>
        <v>"&gt;RAD"</v>
      </c>
      <c r="F101" s="22" t="str">
        <f>VLOOKUP(C101,SOURCE!$S$3:$AA$2839,9,0)&amp;"           {"&amp;D101&amp;",   "&amp;E101&amp;"},"</f>
        <v xml:space="preserve">           {ITM_toRAD,   "&gt;RAD"},</v>
      </c>
      <c r="H101" t="b">
        <f>ISNA(VLOOKUP(J101,J102:J$823,1,0))</f>
        <v>1</v>
      </c>
      <c r="I101" s="27">
        <f>VLOOKUP(C101,SOURCE!S$6:Y$10018,7,0)</f>
        <v>119</v>
      </c>
      <c r="J101" s="28" t="str">
        <f>VLOOKUP(C101,SOURCE!S$6:Y$10018,6,0)</f>
        <v>&gt;RAD</v>
      </c>
      <c r="K101" s="29" t="str">
        <f t="shared" si="9"/>
        <v>&gt;RAD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DEG 20 &gt;RAD &gt;REAL 0.349065850398866 GSB M2 //48</v>
      </c>
      <c r="O101" t="b">
        <f>ISNA(VLOOKUP(J101,J$3:J100,1,0))</f>
        <v>1</v>
      </c>
      <c r="Q101" s="26" t="str">
        <f>VLOOKUP(I101,SOURCE!B:M,5,0)</f>
        <v>STD_RIGHT_ARROW "RAD"</v>
      </c>
      <c r="S101" s="141"/>
      <c r="T101" s="141"/>
      <c r="U101">
        <f t="shared" si="10"/>
        <v>48</v>
      </c>
      <c r="V101" s="53">
        <f t="shared" si="7"/>
        <v>3594.9881461384889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0.3490658503988659</v>
      </c>
      <c r="Y101" t="str">
        <f t="shared" si="8"/>
        <v>both</v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ITM_DtoR</v>
      </c>
      <c r="E102" s="26" t="str">
        <f>CHAR(34)&amp;VLOOKUP(C102,SOURCE!$S$3:$Z$2839,6,0)&amp;CHAR(34)</f>
        <v>"D&gt;R"</v>
      </c>
      <c r="F102" s="22" t="str">
        <f>VLOOKUP(C102,SOURCE!$S$3:$AA$2839,9,0)&amp;"           {"&amp;D102&amp;",   "&amp;E102&amp;"},"</f>
        <v xml:space="preserve">           {ITM_DtoR,   "D&gt;R"},</v>
      </c>
      <c r="H102" t="b">
        <f>ISNA(VLOOKUP(J102,J103:J$823,1,0))</f>
        <v>1</v>
      </c>
      <c r="I102" s="27">
        <f>VLOOKUP(C102,SOURCE!S$6:Y$10018,7,0)</f>
        <v>120</v>
      </c>
      <c r="J102" s="28" t="str">
        <f>VLOOKUP(C102,SOURCE!S$6:Y$10018,6,0)</f>
        <v>D&gt;R</v>
      </c>
      <c r="K102" s="29" t="str">
        <f t="shared" si="9"/>
        <v>D&gt;R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20 D&gt;R &gt;REAL 0.349065850398866 GSB M2 //49</v>
      </c>
      <c r="O102" t="b">
        <f>ISNA(VLOOKUP(J102,J$3:J101,1,0))</f>
        <v>1</v>
      </c>
      <c r="Q102" s="26" t="str">
        <f>VLOOKUP(I102,SOURCE!B:M,5,0)</f>
        <v>"D" STD_RIGHT_ARROW "R"</v>
      </c>
      <c r="S102" s="141"/>
      <c r="T102" s="141"/>
      <c r="U102">
        <f t="shared" si="10"/>
        <v>49</v>
      </c>
      <c r="V102" s="53">
        <f t="shared" si="7"/>
        <v>3595.3372119888877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ITM_RtoD</v>
      </c>
      <c r="E103" s="26" t="str">
        <f>CHAR(34)&amp;VLOOKUP(C103,SOURCE!$S$3:$Z$2839,6,0)&amp;CHAR(34)</f>
        <v>"R&gt;D"</v>
      </c>
      <c r="F103" s="22" t="str">
        <f>VLOOKUP(C103,SOURCE!$S$3:$AA$2839,9,0)&amp;"           {"&amp;D103&amp;",   "&amp;E103&amp;"},"</f>
        <v xml:space="preserve">           {ITM_RtoD,   "R&gt;D"},</v>
      </c>
      <c r="H103" t="b">
        <f>ISNA(VLOOKUP(J103,J104:J$823,1,0))</f>
        <v>1</v>
      </c>
      <c r="I103" s="27">
        <f>VLOOKUP(C103,SOURCE!S$6:Y$10018,7,0)</f>
        <v>121</v>
      </c>
      <c r="J103" s="28" t="str">
        <f>VLOOKUP(C103,SOURCE!S$6:Y$10018,6,0)</f>
        <v>R&gt;D</v>
      </c>
      <c r="K103" s="29" t="str">
        <f t="shared" si="9"/>
        <v>R&gt;D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R&gt;D &gt;REAL 1145.91559026165 GSB M2 //50</v>
      </c>
      <c r="O103" t="b">
        <f>ISNA(VLOOKUP(J103,J$3:J102,1,0))</f>
        <v>1</v>
      </c>
      <c r="Q103" s="26" t="str">
        <f>VLOOKUP(I103,SOURCE!B:M,5,0)</f>
        <v>"R" STD_RIGHT_ARROW "D"</v>
      </c>
      <c r="S103" s="141"/>
      <c r="T103" s="141"/>
      <c r="U103">
        <f t="shared" si="10"/>
        <v>50</v>
      </c>
      <c r="V103" s="53">
        <f t="shared" si="7"/>
        <v>4741.2528022505339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1145.9155902616465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ITM_RMD</v>
      </c>
      <c r="E104" s="26" t="str">
        <f>CHAR(34)&amp;VLOOKUP(C104,SOURCE!$S$3:$Z$2839,6,0)&amp;CHAR(34)</f>
        <v>"RMD"</v>
      </c>
      <c r="F104" s="22" t="str">
        <f>VLOOKUP(C104,SOURCE!$S$3:$AA$2839,9,0)&amp;"           {"&amp;D104&amp;",   "&amp;E104&amp;"},"</f>
        <v>//           {ITM_RMD,   "RMD"},</v>
      </c>
      <c r="H104" t="b">
        <f>ISNA(VLOOKUP(J104,J105:J$823,1,0))</f>
        <v>1</v>
      </c>
      <c r="I104" s="27">
        <f>VLOOKUP(C104,SOURCE!S$6:Y$10018,7,0)</f>
        <v>122</v>
      </c>
      <c r="J104" s="28" t="str">
        <f>VLOOKUP(C104,SOURCE!S$6:Y$10018,6,0)</f>
        <v>RMD</v>
      </c>
      <c r="K104" s="29" t="str">
        <f t="shared" si="9"/>
        <v>RMD</v>
      </c>
      <c r="L104" s="39" t="str">
        <f>VLOOKUP(C104,SOURCE!S$6:Y$10018,2,0)</f>
        <v>Math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"RMD"</v>
      </c>
      <c r="S104" s="141"/>
      <c r="T104" s="141"/>
      <c r="U104">
        <f t="shared" si="10"/>
        <v>50</v>
      </c>
      <c r="V104" s="53">
        <f t="shared" si="7"/>
        <v>4741.2528022505339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ITM_LOGICALNOT</v>
      </c>
      <c r="E105" s="26" t="str">
        <f>CHAR(34)&amp;VLOOKUP(C105,SOURCE!$S$3:$Z$2839,6,0)&amp;CHAR(34)</f>
        <v>"NOT"</v>
      </c>
      <c r="F105" s="22" t="str">
        <f>VLOOKUP(C105,SOURCE!$S$3:$AA$2839,9,0)&amp;"           {"&amp;D105&amp;",   "&amp;E105&amp;"},"</f>
        <v>//           {ITM_LOGICALNOT,   "NOT"},</v>
      </c>
      <c r="H105" t="b">
        <f>ISNA(VLOOKUP(J105,J106:J$823,1,0))</f>
        <v>1</v>
      </c>
      <c r="I105" s="27">
        <f>VLOOKUP(C105,SOURCE!S$6:Y$10018,7,0)</f>
        <v>123</v>
      </c>
      <c r="J105" s="28" t="str">
        <f>VLOOKUP(C105,SOURCE!S$6:Y$10018,6,0)</f>
        <v>NOT</v>
      </c>
      <c r="K105" s="29" t="str">
        <f t="shared" si="9"/>
        <v>NOT</v>
      </c>
      <c r="L105" s="39" t="str">
        <f>VLOOKUP(C105,SOURCE!S$6:Y$10018,2,0)</f>
        <v>Logic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"NOT"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ITM_LOGICALAND</v>
      </c>
      <c r="E106" s="26" t="str">
        <f>CHAR(34)&amp;VLOOKUP(C106,SOURCE!$S$3:$Z$2839,6,0)&amp;CHAR(34)</f>
        <v>"AND"</v>
      </c>
      <c r="F106" s="22" t="str">
        <f>VLOOKUP(C106,SOURCE!$S$3:$AA$2839,9,0)&amp;"           {"&amp;D106&amp;",   "&amp;E106&amp;"},"</f>
        <v>//           {ITM_LOGICALAND,   "AND"},</v>
      </c>
      <c r="H106" t="b">
        <f>ISNA(VLOOKUP(J106,J107:J$823,1,0))</f>
        <v>1</v>
      </c>
      <c r="I106" s="27">
        <f>VLOOKUP(C106,SOURCE!S$6:Y$10018,7,0)</f>
        <v>124</v>
      </c>
      <c r="J106" s="28" t="str">
        <f>VLOOKUP(C106,SOURCE!S$6:Y$10018,6,0)</f>
        <v>AND</v>
      </c>
      <c r="K106" s="29" t="str">
        <f t="shared" si="9"/>
        <v>AND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"AND"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ITM_LOGICALOR</v>
      </c>
      <c r="E107" s="26" t="str">
        <f>CHAR(34)&amp;VLOOKUP(C107,SOURCE!$S$3:$Z$2839,6,0)&amp;CHAR(34)</f>
        <v>"OR"</v>
      </c>
      <c r="F107" s="22" t="str">
        <f>VLOOKUP(C107,SOURCE!$S$3:$AA$2839,9,0)&amp;"           {"&amp;D107&amp;",   "&amp;E107&amp;"},"</f>
        <v>//           {ITM_LOGICALOR,   "OR"},</v>
      </c>
      <c r="H107" t="b">
        <f>ISNA(VLOOKUP(J107,J108:J$823,1,0))</f>
        <v>1</v>
      </c>
      <c r="I107" s="27">
        <f>VLOOKUP(C107,SOURCE!S$6:Y$10018,7,0)</f>
        <v>125</v>
      </c>
      <c r="J107" s="28" t="str">
        <f>VLOOKUP(C107,SOURCE!S$6:Y$10018,6,0)</f>
        <v>OR</v>
      </c>
      <c r="K107" s="29" t="str">
        <f t="shared" si="9"/>
        <v>OR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"OR"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ITM_LOGICALXOR</v>
      </c>
      <c r="E108" s="26" t="str">
        <f>CHAR(34)&amp;VLOOKUP(C108,SOURCE!$S$3:$Z$2839,6,0)&amp;CHAR(34)</f>
        <v>"XOR"</v>
      </c>
      <c r="F108" s="22" t="str">
        <f>VLOOKUP(C108,SOURCE!$S$3:$AA$2839,9,0)&amp;"           {"&amp;D108&amp;",   "&amp;E108&amp;"},"</f>
        <v>//           {ITM_LOGICALXOR,   "XOR"},</v>
      </c>
      <c r="H108" t="b">
        <f>ISNA(VLOOKUP(J108,J109:J$823,1,0))</f>
        <v>1</v>
      </c>
      <c r="I108" s="27">
        <f>VLOOKUP(C108,SOURCE!S$6:Y$10018,7,0)</f>
        <v>126</v>
      </c>
      <c r="J108" s="28" t="str">
        <f>VLOOKUP(C108,SOURCE!S$6:Y$10018,6,0)</f>
        <v>XOR</v>
      </c>
      <c r="K108" s="29" t="str">
        <f t="shared" si="9"/>
        <v>XOR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"XOR"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ITM_Xex</v>
      </c>
      <c r="E109" s="26" t="str">
        <f>CHAR(34)&amp;VLOOKUP(C109,SOURCE!$S$3:$Z$2839,6,0)&amp;CHAR(34)</f>
        <v>"X&lt;&gt;"</v>
      </c>
      <c r="F109" s="22" t="str">
        <f>VLOOKUP(C109,SOURCE!$S$3:$AA$2839,9,0)&amp;"           {"&amp;D109&amp;",   "&amp;E109&amp;"},"</f>
        <v>//           {ITM_Xex,   "X&lt;&gt;"},</v>
      </c>
      <c r="H109" t="b">
        <f>ISNA(VLOOKUP(J109,J110:J$823,1,0))</f>
        <v>1</v>
      </c>
      <c r="I109" s="27">
        <f>VLOOKUP(C109,SOURCE!S$6:Y$10018,7,0)</f>
        <v>127</v>
      </c>
      <c r="J109" s="28" t="str">
        <f>VLOOKUP(C109,SOURCE!S$6:Y$10018,6,0)</f>
        <v>X&lt;&gt;</v>
      </c>
      <c r="K109" s="29" t="str">
        <f t="shared" si="9"/>
        <v>x&lt;&gt;</v>
      </c>
      <c r="L109" s="39" t="str">
        <f>VLOOKUP(C109,SOURCE!S$6:Y$10018,2,0)</f>
        <v>STACK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"x" STD_LEFT_RIGHT_ARROWS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>
        <f>IF(ISNA(VLOOKUP(E110,E111:E$10322,1,0)),"",1)</f>
        <v>1</v>
      </c>
      <c r="C110" s="2">
        <v>108</v>
      </c>
      <c r="D110" s="2" t="str">
        <f>VLOOKUP(C110,SOURCE!$S$3:$Z$2839,8,0)</f>
        <v>CST_05</v>
      </c>
      <c r="E110" s="26" t="str">
        <f>CHAR(34)&amp;VLOOKUP(C110,SOURCE!$S$3:$Z$2839,6,0)&amp;CHAR(34)</f>
        <v>"c"</v>
      </c>
      <c r="F110" s="22" t="str">
        <f>VLOOKUP(C110,SOURCE!$S$3:$AA$2839,9,0)&amp;"           {"&amp;D110&amp;",   "&amp;E110&amp;"},"</f>
        <v xml:space="preserve">           {CST_05,   "c"},</v>
      </c>
      <c r="H110" t="b">
        <f>ISNA(VLOOKUP(J110,J111:J$823,1,0))</f>
        <v>0</v>
      </c>
      <c r="I110" s="27">
        <f>VLOOKUP(C110,SOURCE!S$6:Y$10018,7,0)</f>
        <v>132</v>
      </c>
      <c r="J110" s="28" t="str">
        <f>VLOOKUP(C110,SOURCE!S$6:Y$10018,6,0)</f>
        <v>c</v>
      </c>
      <c r="K110" s="29" t="str">
        <f t="shared" si="9"/>
        <v>c</v>
      </c>
      <c r="L110" s="39" t="str">
        <f>VLOOKUP(C110,SOURCE!S$6:Y$10018,2,0)</f>
        <v>Constant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>c 299792458 GSB M2 //51</v>
      </c>
      <c r="O110" t="b">
        <f>ISNA(VLOOKUP(J110,J$3:J109,1,0))</f>
        <v>1</v>
      </c>
      <c r="Q110" s="26" t="str">
        <f>VLOOKUP(I110,SOURCE!B:M,5,0)</f>
        <v>"c"</v>
      </c>
      <c r="U110">
        <f t="shared" si="10"/>
        <v>51</v>
      </c>
      <c r="V110" s="53">
        <f t="shared" si="7"/>
        <v>299797199.25280225</v>
      </c>
      <c r="W110">
        <f>IF(AND(O110,VLOOKUP(I110,SOURCE!B:M,2,0)&lt;&gt;"/  { itemToBeCoded"),IF(ISERROR(VLOOKUP(J110,TEST!A:F,5,0)),"",VLOOKUP(J110,TEST!A:F,5,0)),"")</f>
        <v>1</v>
      </c>
      <c r="X110">
        <f>IF(AND(O110,VLOOKUP(I110,SOURCE!B:M,2,0)&lt;&gt;"/  { itemToBeCoded"),IF(ISERROR(VLOOKUP(J110,TEST!A:F,6,0)),"",VLOOKUP(J110,TEST!A:F,6,0)),"")</f>
        <v>299792458</v>
      </c>
      <c r="Y110" t="str">
        <f t="shared" si="8"/>
        <v>both</v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VLOOKUP(C111,SOURCE!$S$3:$Z$2839,8,0)</f>
        <v>CST_08</v>
      </c>
      <c r="E111" s="26" t="str">
        <f>CHAR(34)&amp;VLOOKUP(C111,SOURCE!$S$3:$Z$2839,6,0)&amp;CHAR(34)</f>
        <v>"e"</v>
      </c>
      <c r="F111" s="22" t="str">
        <f>VLOOKUP(C111,SOURCE!$S$3:$AA$2839,9,0)&amp;"           {"&amp;D111&amp;",   "&amp;E111&amp;"},"</f>
        <v>//           {CST_08,   "e"},</v>
      </c>
      <c r="H111" t="b">
        <f>ISNA(VLOOKUP(J111,J112:J$823,1,0))</f>
        <v>1</v>
      </c>
      <c r="I111" s="27">
        <f>VLOOKUP(C111,SOURCE!S$6:Y$10018,7,0)</f>
        <v>135</v>
      </c>
      <c r="J111" s="28" t="str">
        <f>VLOOKUP(C111,SOURCE!S$6:Y$10018,6,0)</f>
        <v>e</v>
      </c>
      <c r="K111" s="29" t="str">
        <f t="shared" si="9"/>
        <v>e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"e"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CST_16</v>
      </c>
      <c r="E112" s="26" t="str">
        <f>CHAR(34)&amp;VLOOKUP(C112,SOURCE!$S$3:$Z$2839,6,0)&amp;CHAR(34)</f>
        <v>"ge"</v>
      </c>
      <c r="F112" s="22" t="str">
        <f>VLOOKUP(C112,SOURCE!$S$3:$AA$2839,9,0)&amp;"           {"&amp;D112&amp;",   "&amp;E112&amp;"},"</f>
        <v>//           {CST_16,   "ge"},</v>
      </c>
      <c r="H112" t="b">
        <f>ISNA(VLOOKUP(J112,J113:J$823,1,0))</f>
        <v>1</v>
      </c>
      <c r="I112" s="27">
        <f>VLOOKUP(C112,SOURCE!S$6:Y$10018,7,0)</f>
        <v>143</v>
      </c>
      <c r="J112" s="28" t="str">
        <f>VLOOKUP(C112,SOURCE!S$6:Y$10018,6,0)</f>
        <v>ge</v>
      </c>
      <c r="K112" s="29" t="str">
        <f t="shared" si="9"/>
        <v>ge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"g" STD_SUB_e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CST_18</v>
      </c>
      <c r="E113" s="26" t="str">
        <f>CHAR(34)&amp;VLOOKUP(C113,SOURCE!$S$3:$Z$2839,6,0)&amp;CHAR(34)</f>
        <v>"gEARTH"</v>
      </c>
      <c r="F113" s="22" t="str">
        <f>VLOOKUP(C113,SOURCE!$S$3:$AA$2839,9,0)&amp;"           {"&amp;D113&amp;",   "&amp;E113&amp;"},"</f>
        <v>//           {CST_18,   "gEARTH"},</v>
      </c>
      <c r="H113" t="b">
        <f>ISNA(VLOOKUP(J113,J114:J$823,1,0))</f>
        <v>1</v>
      </c>
      <c r="I113" s="27">
        <f>VLOOKUP(C113,SOURCE!S$6:Y$10018,7,0)</f>
        <v>145</v>
      </c>
      <c r="J113" s="28" t="str">
        <f>VLOOKUP(C113,SOURCE!S$6:Y$10018,6,0)</f>
        <v>gEARTH</v>
      </c>
      <c r="K113" s="29" t="str">
        <f t="shared" si="9"/>
        <v>gEARTH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STD_SUB_EARTH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CST_65</v>
      </c>
      <c r="E114" s="26" t="str">
        <f>CHAR(34)&amp;VLOOKUP(C114,SOURCE!$S$3:$Z$2839,6,0)&amp;CHAR(34)</f>
        <v>"mu0"</v>
      </c>
      <c r="F114" s="22" t="str">
        <f>VLOOKUP(C114,SOURCE!$S$3:$AA$2839,9,0)&amp;"           {"&amp;D114&amp;",   "&amp;E114&amp;"},"</f>
        <v>//           {CST_65,   "mu0"},</v>
      </c>
      <c r="H114" t="b">
        <f>ISNA(VLOOKUP(J114,J115:J$823,1,0))</f>
        <v>1</v>
      </c>
      <c r="I114" s="27">
        <f>VLOOKUP(C114,SOURCE!S$6:Y$10018,7,0)</f>
        <v>192</v>
      </c>
      <c r="J114" s="28" t="str">
        <f>VLOOKUP(C114,SOURCE!S$6:Y$10018,6,0)</f>
        <v>mu0</v>
      </c>
      <c r="K114" s="29" t="str">
        <f t="shared" si="9"/>
        <v>mu0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STD_mu STD_SUB_0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CST_74</v>
      </c>
      <c r="E115" s="26" t="str">
        <f>CHAR(34)&amp;VLOOKUP(C115,SOURCE!$S$3:$Z$2839,6,0)&amp;CHAR(34)</f>
        <v>"PHI"</v>
      </c>
      <c r="F115" s="22" t="str">
        <f>VLOOKUP(C115,SOURCE!$S$3:$AA$2839,9,0)&amp;"           {"&amp;D115&amp;",   "&amp;E115&amp;"},"</f>
        <v xml:space="preserve">           {CST_74,   "PHI"},</v>
      </c>
      <c r="H115" t="b">
        <f>ISNA(VLOOKUP(J115,J116:J$823,1,0))</f>
        <v>1</v>
      </c>
      <c r="I115" s="27">
        <f>VLOOKUP(C115,SOURCE!S$6:Y$10018,7,0)</f>
        <v>201</v>
      </c>
      <c r="J115" s="28" t="str">
        <f>VLOOKUP(C115,SOURCE!S$6:Y$10018,6,0)</f>
        <v>PHI</v>
      </c>
      <c r="K115" s="29" t="str">
        <f t="shared" si="9"/>
        <v>PHI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STD_PHI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CST_77</v>
      </c>
      <c r="E116" s="26" t="str">
        <f>CHAR(34)&amp;VLOOKUP(C116,SOURCE!$S$3:$Z$2839,6,0)&amp;CHAR(34)</f>
        <v>"-INF"</v>
      </c>
      <c r="F116" s="22" t="str">
        <f>VLOOKUP(C116,SOURCE!$S$3:$AA$2839,9,0)&amp;"           {"&amp;D116&amp;",   "&amp;E116&amp;"},"</f>
        <v>//           {CST_77,   "-INF"},</v>
      </c>
      <c r="H116" t="b">
        <f>ISNA(VLOOKUP(J116,J117:J$823,1,0))</f>
        <v>1</v>
      </c>
      <c r="I116" s="27">
        <f>VLOOKUP(C116,SOURCE!S$6:Y$10018,7,0)</f>
        <v>204</v>
      </c>
      <c r="J116" s="28" t="str">
        <f>VLOOKUP(C116,SOURCE!S$6:Y$10018,6,0)</f>
        <v>-INF</v>
      </c>
      <c r="K116" s="29" t="str">
        <f t="shared" si="9"/>
        <v>-INFINITY</v>
      </c>
      <c r="L116" s="39" t="str">
        <f>VLOOKUP(C116,SOURCE!S$6:Y$10018,2,0)</f>
        <v>Math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"-" STD_INFINITY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CST_78</v>
      </c>
      <c r="E117" s="26" t="str">
        <f>CHAR(34)&amp;VLOOKUP(C117,SOURCE!$S$3:$Z$2839,6,0)&amp;CHAR(34)</f>
        <v>"INF"</v>
      </c>
      <c r="F117" s="22" t="str">
        <f>VLOOKUP(C117,SOURCE!$S$3:$AA$2839,9,0)&amp;"           {"&amp;D117&amp;",   "&amp;E117&amp;"},"</f>
        <v>//           {CST_78,   "INF"},</v>
      </c>
      <c r="H117" t="b">
        <f>ISNA(VLOOKUP(J117,J118:J$823,1,0))</f>
        <v>1</v>
      </c>
      <c r="I117" s="27">
        <f>VLOOKUP(C117,SOURCE!S$6:Y$10018,7,0)</f>
        <v>205</v>
      </c>
      <c r="J117" s="28" t="str">
        <f>VLOOKUP(C117,SOURCE!S$6:Y$10018,6,0)</f>
        <v>INF</v>
      </c>
      <c r="K117" s="29" t="str">
        <f t="shared" si="9"/>
        <v>INFINITY</v>
      </c>
      <c r="L117" s="39" t="str">
        <f>VLOOKUP(C117,SOURCE!S$6:Y$10018,2,0)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ITM_FCC</v>
      </c>
      <c r="E118" s="26" t="str">
        <f>CHAR(34)&amp;VLOOKUP(C118,SOURCE!$S$3:$Z$2839,6,0)&amp;CHAR(34)</f>
        <v>"FC?C"</v>
      </c>
      <c r="F118" s="22" t="str">
        <f>VLOOKUP(C118,SOURCE!$S$3:$AA$2839,9,0)&amp;"           {"&amp;D118&amp;",   "&amp;E118&amp;"},"</f>
        <v>//           {ITM_FCC,   "FC?C"},</v>
      </c>
      <c r="H118" t="b">
        <f>ISNA(VLOOKUP(J118,J119:J$823,1,0))</f>
        <v>1</v>
      </c>
      <c r="I118" s="27">
        <f>VLOOKUP(C118,SOURCE!S$6:Y$10018,7,0)</f>
        <v>396</v>
      </c>
      <c r="J118" s="28" t="str">
        <f>VLOOKUP(C118,SOURCE!S$6:Y$10018,6,0)</f>
        <v>FC?C</v>
      </c>
      <c r="K118" s="29" t="str">
        <f t="shared" si="9"/>
        <v>FC?C</v>
      </c>
      <c r="L118" s="39" t="str">
        <f>VLOOKUP(C118,SOURCE!S$6:Y$10018,2,0)</f>
        <v/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"FC?C"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ITM_FCS</v>
      </c>
      <c r="E119" s="26" t="str">
        <f>CHAR(34)&amp;VLOOKUP(C119,SOURCE!$S$3:$Z$2839,6,0)&amp;CHAR(34)</f>
        <v>"FC?S"</v>
      </c>
      <c r="F119" s="22" t="str">
        <f>VLOOKUP(C119,SOURCE!$S$3:$AA$2839,9,0)&amp;"           {"&amp;D119&amp;",   "&amp;E119&amp;"},"</f>
        <v>//           {ITM_FCS,   "FC?S"},</v>
      </c>
      <c r="H119" t="b">
        <f>ISNA(VLOOKUP(J119,J120:J$823,1,0))</f>
        <v>1</v>
      </c>
      <c r="I119" s="27">
        <f>VLOOKUP(C119,SOURCE!S$6:Y$10018,7,0)</f>
        <v>397</v>
      </c>
      <c r="J119" s="28" t="str">
        <f>VLOOKUP(C119,SOURCE!S$6:Y$10018,6,0)</f>
        <v>FC?S</v>
      </c>
      <c r="K119" s="29" t="str">
        <f t="shared" si="9"/>
        <v>FC?S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"FC?S"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ITM_FCF</v>
      </c>
      <c r="E120" s="26" t="str">
        <f>CHAR(34)&amp;VLOOKUP(C120,SOURCE!$S$3:$Z$2839,6,0)&amp;CHAR(34)</f>
        <v>"FC?F"</v>
      </c>
      <c r="F120" s="22" t="str">
        <f>VLOOKUP(C120,SOURCE!$S$3:$AA$2839,9,0)&amp;"           {"&amp;D120&amp;",   "&amp;E120&amp;"},"</f>
        <v>//           {ITM_FCF,   "FC?F"},</v>
      </c>
      <c r="H120" t="b">
        <f>ISNA(VLOOKUP(J120,J121:J$823,1,0))</f>
        <v>1</v>
      </c>
      <c r="I120" s="27">
        <f>VLOOKUP(C120,SOURCE!S$6:Y$10018,7,0)</f>
        <v>398</v>
      </c>
      <c r="J120" s="28" t="str">
        <f>VLOOKUP(C120,SOURCE!S$6:Y$10018,6,0)</f>
        <v>FC?F</v>
      </c>
      <c r="K120" s="29" t="str">
        <f t="shared" si="9"/>
        <v>FC?F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"FC?F"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ITM_FSC</v>
      </c>
      <c r="E121" s="26" t="str">
        <f>CHAR(34)&amp;VLOOKUP(C121,SOURCE!$S$3:$Z$2839,6,0)&amp;CHAR(34)</f>
        <v>"FS?C"</v>
      </c>
      <c r="F121" s="22" t="str">
        <f>VLOOKUP(C121,SOURCE!$S$3:$AA$2839,9,0)&amp;"           {"&amp;D121&amp;",   "&amp;E121&amp;"},"</f>
        <v>//           {ITM_FSC,   "FS?C"},</v>
      </c>
      <c r="H121" t="b">
        <f>ISNA(VLOOKUP(J121,J122:J$823,1,0))</f>
        <v>1</v>
      </c>
      <c r="I121" s="27">
        <f>VLOOKUP(C121,SOURCE!S$6:Y$10018,7,0)</f>
        <v>399</v>
      </c>
      <c r="J121" s="28" t="str">
        <f>VLOOKUP(C121,SOURCE!S$6:Y$10018,6,0)</f>
        <v>FS?C</v>
      </c>
      <c r="K121" s="29" t="str">
        <f t="shared" si="9"/>
        <v>FS?C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"FS?C"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ITM_FSS</v>
      </c>
      <c r="E122" s="26" t="str">
        <f>CHAR(34)&amp;VLOOKUP(C122,SOURCE!$S$3:$Z$2839,6,0)&amp;CHAR(34)</f>
        <v>"FS?S"</v>
      </c>
      <c r="F122" s="22" t="str">
        <f>VLOOKUP(C122,SOURCE!$S$3:$AA$2839,9,0)&amp;"           {"&amp;D122&amp;",   "&amp;E122&amp;"},"</f>
        <v>//           {ITM_FSS,   "FS?S"},</v>
      </c>
      <c r="H122" t="b">
        <f>ISNA(VLOOKUP(J122,J123:J$823,1,0))</f>
        <v>1</v>
      </c>
      <c r="I122" s="27">
        <f>VLOOKUP(C122,SOURCE!S$6:Y$10018,7,0)</f>
        <v>400</v>
      </c>
      <c r="J122" s="28" t="str">
        <f>VLOOKUP(C122,SOURCE!S$6:Y$10018,6,0)</f>
        <v>FS?S</v>
      </c>
      <c r="K122" s="29" t="str">
        <f t="shared" si="9"/>
        <v>FS?S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"FS?S"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ITM_FSF</v>
      </c>
      <c r="E123" s="26" t="str">
        <f>CHAR(34)&amp;VLOOKUP(C123,SOURCE!$S$3:$Z$2839,6,0)&amp;CHAR(34)</f>
        <v>"FS?F"</v>
      </c>
      <c r="F123" s="22" t="str">
        <f>VLOOKUP(C123,SOURCE!$S$3:$AA$2839,9,0)&amp;"           {"&amp;D123&amp;",   "&amp;E123&amp;"},"</f>
        <v>//           {ITM_FSF,   "FS?F"},</v>
      </c>
      <c r="H123" t="b">
        <f>ISNA(VLOOKUP(J123,J124:J$823,1,0))</f>
        <v>1</v>
      </c>
      <c r="I123" s="27">
        <f>VLOOKUP(C123,SOURCE!S$6:Y$10018,7,0)</f>
        <v>401</v>
      </c>
      <c r="J123" s="28" t="str">
        <f>VLOOKUP(C123,SOURCE!S$6:Y$10018,6,0)</f>
        <v>FS?F</v>
      </c>
      <c r="K123" s="29" t="str">
        <f t="shared" si="9"/>
        <v>FS?F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"FS?F"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ITM_LOGICALNAND</v>
      </c>
      <c r="E124" s="26" t="str">
        <f>CHAR(34)&amp;VLOOKUP(C124,SOURCE!$S$3:$Z$2839,6,0)&amp;CHAR(34)</f>
        <v>"NAND"</v>
      </c>
      <c r="F124" s="22" t="str">
        <f>VLOOKUP(C124,SOURCE!$S$3:$AA$2839,9,0)&amp;"           {"&amp;D124&amp;",   "&amp;E124&amp;"},"</f>
        <v>//           {ITM_LOGICALNAND,   "NAND"},</v>
      </c>
      <c r="H124" t="b">
        <f>ISNA(VLOOKUP(J124,J125:J$823,1,0))</f>
        <v>1</v>
      </c>
      <c r="I124" s="27">
        <f>VLOOKUP(C124,SOURCE!S$6:Y$10018,7,0)</f>
        <v>402</v>
      </c>
      <c r="J124" s="28" t="str">
        <f>VLOOKUP(C124,SOURCE!S$6:Y$10018,6,0)</f>
        <v>NAND</v>
      </c>
      <c r="K124" s="29" t="str">
        <f t="shared" si="9"/>
        <v>NAND</v>
      </c>
      <c r="L124" s="39" t="str">
        <f>VLOOKUP(C124,SOURCE!S$6:Y$10018,2,0)</f>
        <v>Logic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"NAND"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ITM_LOGICALNOR</v>
      </c>
      <c r="E125" s="26" t="str">
        <f>CHAR(34)&amp;VLOOKUP(C125,SOURCE!$S$3:$Z$2839,6,0)&amp;CHAR(34)</f>
        <v>"NOR"</v>
      </c>
      <c r="F125" s="22" t="str">
        <f>VLOOKUP(C125,SOURCE!$S$3:$AA$2839,9,0)&amp;"           {"&amp;D125&amp;",   "&amp;E125&amp;"},"</f>
        <v>//           {ITM_LOGICALNOR,   "NOR"},</v>
      </c>
      <c r="H125" t="b">
        <f>ISNA(VLOOKUP(J125,J126:J$823,1,0))</f>
        <v>1</v>
      </c>
      <c r="I125" s="27">
        <f>VLOOKUP(C125,SOURCE!S$6:Y$10018,7,0)</f>
        <v>403</v>
      </c>
      <c r="J125" s="28" t="str">
        <f>VLOOKUP(C125,SOURCE!S$6:Y$10018,6,0)</f>
        <v>NOR</v>
      </c>
      <c r="K125" s="29" t="str">
        <f t="shared" si="9"/>
        <v>NOR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"NOR"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ITM_LOGICALXNOR</v>
      </c>
      <c r="E126" s="26" t="str">
        <f>CHAR(34)&amp;VLOOKUP(C126,SOURCE!$S$3:$Z$2839,6,0)&amp;CHAR(34)</f>
        <v>"XNOR"</v>
      </c>
      <c r="F126" s="22" t="str">
        <f>VLOOKUP(C126,SOURCE!$S$3:$AA$2839,9,0)&amp;"           {"&amp;D126&amp;",   "&amp;E126&amp;"},"</f>
        <v>//           {ITM_LOGICALXNOR,   "XNOR"},</v>
      </c>
      <c r="H126" t="b">
        <f>ISNA(VLOOKUP(J126,J127:J$823,1,0))</f>
        <v>1</v>
      </c>
      <c r="I126" s="27">
        <f>VLOOKUP(C126,SOURCE!S$6:Y$10018,7,0)</f>
        <v>404</v>
      </c>
      <c r="J126" s="28" t="str">
        <f>VLOOKUP(C126,SOURCE!S$6:Y$10018,6,0)</f>
        <v>XNOR</v>
      </c>
      <c r="K126" s="29" t="str">
        <f t="shared" si="9"/>
        <v>XNOR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"XNOR"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ITM_BS</v>
      </c>
      <c r="E127" s="26" t="str">
        <f>CHAR(34)&amp;VLOOKUP(C127,SOURCE!$S$3:$Z$2839,6,0)&amp;CHAR(34)</f>
        <v>"BS?"</v>
      </c>
      <c r="F127" s="22" t="str">
        <f>VLOOKUP(C127,SOURCE!$S$3:$AA$2839,9,0)&amp;"           {"&amp;D127&amp;",   "&amp;E127&amp;"},"</f>
        <v>//           {ITM_BS,   "BS?"},</v>
      </c>
      <c r="H127" t="b">
        <f>ISNA(VLOOKUP(J127,J128:J$823,1,0))</f>
        <v>1</v>
      </c>
      <c r="I127" s="27">
        <f>VLOOKUP(C127,SOURCE!S$6:Y$10018,7,0)</f>
        <v>405</v>
      </c>
      <c r="J127" s="28" t="str">
        <f>VLOOKUP(C127,SOURCE!S$6:Y$10018,6,0)</f>
        <v>BS?</v>
      </c>
      <c r="K127" s="29" t="str">
        <f t="shared" si="9"/>
        <v>BS?</v>
      </c>
      <c r="L127" s="39" t="str">
        <f>VLOOKUP(C127,SOURCE!S$6:Y$10018,2,0)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"BS?"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ITM_BC</v>
      </c>
      <c r="E128" s="26" t="str">
        <f>CHAR(34)&amp;VLOOKUP(C128,SOURCE!$S$3:$Z$2839,6,0)&amp;CHAR(34)</f>
        <v>"BC?"</v>
      </c>
      <c r="F128" s="22" t="str">
        <f>VLOOKUP(C128,SOURCE!$S$3:$AA$2839,9,0)&amp;"           {"&amp;D128&amp;",   "&amp;E128&amp;"},"</f>
        <v>//           {ITM_BC,   "BC?"},</v>
      </c>
      <c r="H128" t="b">
        <f>ISNA(VLOOKUP(J128,J129:J$823,1,0))</f>
        <v>1</v>
      </c>
      <c r="I128" s="27">
        <f>VLOOKUP(C128,SOURCE!S$6:Y$10018,7,0)</f>
        <v>406</v>
      </c>
      <c r="J128" s="28" t="str">
        <f>VLOOKUP(C128,SOURCE!S$6:Y$10018,6,0)</f>
        <v>BC?</v>
      </c>
      <c r="K128" s="29" t="str">
        <f t="shared" si="9"/>
        <v>BC?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"BC?"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ITM_CB</v>
      </c>
      <c r="E129" s="26" t="str">
        <f>CHAR(34)&amp;VLOOKUP(C129,SOURCE!$S$3:$Z$2839,6,0)&amp;CHAR(34)</f>
        <v>"CB"</v>
      </c>
      <c r="F129" s="22" t="str">
        <f>VLOOKUP(C129,SOURCE!$S$3:$AA$2839,9,0)&amp;"           {"&amp;D129&amp;",   "&amp;E129&amp;"},"</f>
        <v>//           {ITM_CB,   "CB"},</v>
      </c>
      <c r="H129" t="b">
        <f>ISNA(VLOOKUP(J129,J130:J$823,1,0))</f>
        <v>1</v>
      </c>
      <c r="I129" s="27">
        <f>VLOOKUP(C129,SOURCE!S$6:Y$10018,7,0)</f>
        <v>407</v>
      </c>
      <c r="J129" s="28" t="str">
        <f>VLOOKUP(C129,SOURCE!S$6:Y$10018,6,0)</f>
        <v>CB</v>
      </c>
      <c r="K129" s="29" t="str">
        <f t="shared" si="9"/>
        <v>CB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"CB"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ITM_SB</v>
      </c>
      <c r="E130" s="26" t="str">
        <f>CHAR(34)&amp;VLOOKUP(C130,SOURCE!$S$3:$Z$2839,6,0)&amp;CHAR(34)</f>
        <v>"SB"</v>
      </c>
      <c r="F130" s="22" t="str">
        <f>VLOOKUP(C130,SOURCE!$S$3:$AA$2839,9,0)&amp;"           {"&amp;D130&amp;",   "&amp;E130&amp;"},"</f>
        <v>//           {ITM_SB,   "SB"},</v>
      </c>
      <c r="H130" t="b">
        <f>ISNA(VLOOKUP(J130,J131:J$823,1,0))</f>
        <v>1</v>
      </c>
      <c r="I130" s="27">
        <f>VLOOKUP(C130,SOURCE!S$6:Y$10018,7,0)</f>
        <v>408</v>
      </c>
      <c r="J130" s="28" t="str">
        <f>VLOOKUP(C130,SOURCE!S$6:Y$10018,6,0)</f>
        <v>SB</v>
      </c>
      <c r="K130" s="29" t="str">
        <f t="shared" si="9"/>
        <v>SB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"SB"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ITM_FB</v>
      </c>
      <c r="E131" s="26" t="str">
        <f>CHAR(34)&amp;VLOOKUP(C131,SOURCE!$S$3:$Z$2839,6,0)&amp;CHAR(34)</f>
        <v>"FB"</v>
      </c>
      <c r="F131" s="22" t="str">
        <f>VLOOKUP(C131,SOURCE!$S$3:$AA$2839,9,0)&amp;"           {"&amp;D131&amp;",   "&amp;E131&amp;"},"</f>
        <v>//           {ITM_FB,   "FB"},</v>
      </c>
      <c r="H131" t="b">
        <f>ISNA(VLOOKUP(J131,J132:J$823,1,0))</f>
        <v>1</v>
      </c>
      <c r="I131" s="27">
        <f>VLOOKUP(C131,SOURCE!S$6:Y$10018,7,0)</f>
        <v>409</v>
      </c>
      <c r="J131" s="28" t="str">
        <f>VLOOKUP(C131,SOURCE!S$6:Y$10018,6,0)</f>
        <v>FB</v>
      </c>
      <c r="K131" s="29" t="str">
        <f t="shared" si="9"/>
        <v>FB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ITM_RL</v>
      </c>
      <c r="E132" s="26" t="str">
        <f>CHAR(34)&amp;VLOOKUP(C132,SOURCE!$S$3:$Z$2839,6,0)&amp;CHAR(34)</f>
        <v>"RL"</v>
      </c>
      <c r="F132" s="22" t="str">
        <f>VLOOKUP(C132,SOURCE!$S$3:$AA$2839,9,0)&amp;"           {"&amp;D132&amp;",   "&amp;E132&amp;"},"</f>
        <v>//           {ITM_RL,   "RL"},</v>
      </c>
      <c r="H132" t="b">
        <f>ISNA(VLOOKUP(J132,J133:J$823,1,0))</f>
        <v>1</v>
      </c>
      <c r="I132" s="27">
        <f>VLOOKUP(C132,SOURCE!S$6:Y$10018,7,0)</f>
        <v>410</v>
      </c>
      <c r="J132" s="28" t="str">
        <f>VLOOKUP(C132,SOURCE!S$6:Y$10018,6,0)</f>
        <v>RL</v>
      </c>
      <c r="K132" s="29" t="str">
        <f t="shared" si="9"/>
        <v>RL</v>
      </c>
      <c r="L132" s="39" t="str">
        <f>VLOOKUP(C132,SOURCE!S$6:Y$10018,2,0)</f>
        <v>Logic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"RL"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ITM_RLC</v>
      </c>
      <c r="E133" s="26" t="str">
        <f>CHAR(34)&amp;VLOOKUP(C133,SOURCE!$S$3:$Z$2839,6,0)&amp;CHAR(34)</f>
        <v>"RLC"</v>
      </c>
      <c r="F133" s="22" t="str">
        <f>VLOOKUP(C133,SOURCE!$S$3:$AA$2839,9,0)&amp;"           {"&amp;D133&amp;",   "&amp;E133&amp;"},"</f>
        <v>//           {ITM_RLC,   "RLC"},</v>
      </c>
      <c r="H133" t="b">
        <f>ISNA(VLOOKUP(J133,J134:J$823,1,0))</f>
        <v>1</v>
      </c>
      <c r="I133" s="27">
        <f>VLOOKUP(C133,SOURCE!S$6:Y$10018,7,0)</f>
        <v>411</v>
      </c>
      <c r="J133" s="28" t="str">
        <f>VLOOKUP(C133,SOURCE!S$6:Y$10018,6,0)</f>
        <v>RLC</v>
      </c>
      <c r="K133" s="29" t="str">
        <f t="shared" si="9"/>
        <v>RLC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"RLC"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ITM_RR</v>
      </c>
      <c r="E134" s="26" t="str">
        <f>CHAR(34)&amp;VLOOKUP(C134,SOURCE!$S$3:$Z$2839,6,0)&amp;CHAR(34)</f>
        <v>"RR"</v>
      </c>
      <c r="F134" s="22" t="str">
        <f>VLOOKUP(C134,SOURCE!$S$3:$AA$2839,9,0)&amp;"           {"&amp;D134&amp;",   "&amp;E134&amp;"},"</f>
        <v>//           {ITM_RR,   "RR"},</v>
      </c>
      <c r="H134" t="b">
        <f>ISNA(VLOOKUP(J134,J135:J$823,1,0))</f>
        <v>1</v>
      </c>
      <c r="I134" s="27">
        <f>VLOOKUP(C134,SOURCE!S$6:Y$10018,7,0)</f>
        <v>412</v>
      </c>
      <c r="J134" s="28" t="str">
        <f>VLOOKUP(C134,SOURCE!S$6:Y$10018,6,0)</f>
        <v>RR</v>
      </c>
      <c r="K134" s="29" t="str">
        <f t="shared" si="9"/>
        <v>RR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"RR"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ITM_RRC</v>
      </c>
      <c r="E135" s="26" t="str">
        <f>CHAR(34)&amp;VLOOKUP(C135,SOURCE!$S$3:$Z$2839,6,0)&amp;CHAR(34)</f>
        <v>"RRC"</v>
      </c>
      <c r="F135" s="22" t="str">
        <f>VLOOKUP(C135,SOURCE!$S$3:$AA$2839,9,0)&amp;"           {"&amp;D135&amp;",   "&amp;E135&amp;"},"</f>
        <v>//           {ITM_RRC,   "RRC"},</v>
      </c>
      <c r="H135" t="b">
        <f>ISNA(VLOOKUP(J135,J136:J$823,1,0))</f>
        <v>1</v>
      </c>
      <c r="I135" s="27">
        <f>VLOOKUP(C135,SOURCE!S$6:Y$10018,7,0)</f>
        <v>413</v>
      </c>
      <c r="J135" s="28" t="str">
        <f>VLOOKUP(C135,SOURCE!S$6:Y$10018,6,0)</f>
        <v>RRC</v>
      </c>
      <c r="K135" s="29" t="str">
        <f t="shared" si="9"/>
        <v>RRC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"RRC"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ITM_SL</v>
      </c>
      <c r="E136" s="26" t="str">
        <f>CHAR(34)&amp;VLOOKUP(C136,SOURCE!$S$3:$Z$2839,6,0)&amp;CHAR(34)</f>
        <v>"SL"</v>
      </c>
      <c r="F136" s="22" t="str">
        <f>VLOOKUP(C136,SOURCE!$S$3:$AA$2839,9,0)&amp;"           {"&amp;D136&amp;",   "&amp;E136&amp;"},"</f>
        <v>//           {ITM_SL,   "SL"},</v>
      </c>
      <c r="H136" t="b">
        <f>ISNA(VLOOKUP(J136,J137:J$823,1,0))</f>
        <v>1</v>
      </c>
      <c r="I136" s="27">
        <f>VLOOKUP(C136,SOURCE!S$6:Y$10018,7,0)</f>
        <v>414</v>
      </c>
      <c r="J136" s="28" t="str">
        <f>VLOOKUP(C136,SOURCE!S$6:Y$10018,6,0)</f>
        <v>SL</v>
      </c>
      <c r="K136" s="29" t="str">
        <f t="shared" si="9"/>
        <v>SL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"SL"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ITM_SR</v>
      </c>
      <c r="E137" s="26" t="str">
        <f>CHAR(34)&amp;VLOOKUP(C137,SOURCE!$S$3:$Z$2839,6,0)&amp;CHAR(34)</f>
        <v>"SR"</v>
      </c>
      <c r="F137" s="22" t="str">
        <f>VLOOKUP(C137,SOURCE!$S$3:$AA$2839,9,0)&amp;"           {"&amp;D137&amp;",   "&amp;E137&amp;"},"</f>
        <v>//           {ITM_SR,   "SR"},</v>
      </c>
      <c r="H137" t="b">
        <f>ISNA(VLOOKUP(J137,J138:J$823,1,0))</f>
        <v>1</v>
      </c>
      <c r="I137" s="27">
        <f>VLOOKUP(C137,SOURCE!S$6:Y$10018,7,0)</f>
        <v>415</v>
      </c>
      <c r="J137" s="28" t="str">
        <f>VLOOKUP(C137,SOURCE!S$6:Y$10018,6,0)</f>
        <v>SR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SR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"SR"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ITM_ASR</v>
      </c>
      <c r="E138" s="26" t="str">
        <f>CHAR(34)&amp;VLOOKUP(C138,SOURCE!$S$3:$Z$2839,6,0)&amp;CHAR(34)</f>
        <v>"ASR"</v>
      </c>
      <c r="F138" s="22" t="str">
        <f>VLOOKUP(C138,SOURCE!$S$3:$AA$2839,9,0)&amp;"           {"&amp;D138&amp;",   "&amp;E138&amp;"},"</f>
        <v>//           {ITM_ASR,   "ASR"},</v>
      </c>
      <c r="H138" t="b">
        <f>ISNA(VLOOKUP(J138,J139:J$823,1,0))</f>
        <v>1</v>
      </c>
      <c r="I138" s="27">
        <f>VLOOKUP(C138,SOURCE!S$6:Y$10018,7,0)</f>
        <v>416</v>
      </c>
      <c r="J138" s="28" t="str">
        <f>VLOOKUP(C138,SOURCE!S$6:Y$10018,6,0)</f>
        <v>ASR</v>
      </c>
      <c r="K138" s="29" t="str">
        <f t="shared" si="13"/>
        <v>ASR</v>
      </c>
      <c r="L138" s="39" t="str">
        <f>VLOOKUP(C138,SOURCE!S$6:Y$10018,2,0)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"ASR"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ITM_LJ</v>
      </c>
      <c r="E139" s="26" t="str">
        <f>CHAR(34)&amp;VLOOKUP(C139,SOURCE!$S$3:$Z$2839,6,0)&amp;CHAR(34)</f>
        <v>"LJ"</v>
      </c>
      <c r="F139" s="22" t="str">
        <f>VLOOKUP(C139,SOURCE!$S$3:$AA$2839,9,0)&amp;"           {"&amp;D139&amp;",   "&amp;E139&amp;"},"</f>
        <v>//           {ITM_LJ,   "LJ"},</v>
      </c>
      <c r="H139" t="b">
        <f>ISNA(VLOOKUP(J139,J140:J$823,1,0))</f>
        <v>1</v>
      </c>
      <c r="I139" s="27">
        <f>VLOOKUP(C139,SOURCE!S$6:Y$10018,7,0)</f>
        <v>417</v>
      </c>
      <c r="J139" s="28" t="str">
        <f>VLOOKUP(C139,SOURCE!S$6:Y$10018,6,0)</f>
        <v>LJ</v>
      </c>
      <c r="K139" s="29" t="str">
        <f t="shared" si="13"/>
        <v>LJ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"LJ"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ITM_RJ</v>
      </c>
      <c r="E140" s="26" t="str">
        <f>CHAR(34)&amp;VLOOKUP(C140,SOURCE!$S$3:$Z$2839,6,0)&amp;CHAR(34)</f>
        <v>"RJ"</v>
      </c>
      <c r="F140" s="22" t="str">
        <f>VLOOKUP(C140,SOURCE!$S$3:$AA$2839,9,0)&amp;"           {"&amp;D140&amp;",   "&amp;E140&amp;"},"</f>
        <v>//           {ITM_RJ,   "RJ"},</v>
      </c>
      <c r="H140" t="b">
        <f>ISNA(VLOOKUP(J140,J141:J$823,1,0))</f>
        <v>1</v>
      </c>
      <c r="I140" s="27">
        <f>VLOOKUP(C140,SOURCE!S$6:Y$10018,7,0)</f>
        <v>418</v>
      </c>
      <c r="J140" s="28" t="str">
        <f>VLOOKUP(C140,SOURCE!S$6:Y$10018,6,0)</f>
        <v>RJ</v>
      </c>
      <c r="K140" s="29" t="str">
        <f t="shared" si="13"/>
        <v>RJ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"RJ"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ITM_MASKL</v>
      </c>
      <c r="E141" s="26" t="str">
        <f>CHAR(34)&amp;VLOOKUP(C141,SOURCE!$S$3:$Z$2839,6,0)&amp;CHAR(34)</f>
        <v>"MASKL"</v>
      </c>
      <c r="F141" s="22" t="str">
        <f>VLOOKUP(C141,SOURCE!$S$3:$AA$2839,9,0)&amp;"           {"&amp;D141&amp;",   "&amp;E141&amp;"},"</f>
        <v>//           {ITM_MASKL,   "MASKL"},</v>
      </c>
      <c r="H141" t="b">
        <f>ISNA(VLOOKUP(J141,J142:J$823,1,0))</f>
        <v>1</v>
      </c>
      <c r="I141" s="27">
        <f>VLOOKUP(C141,SOURCE!S$6:Y$10018,7,0)</f>
        <v>419</v>
      </c>
      <c r="J141" s="28" t="str">
        <f>VLOOKUP(C141,SOURCE!S$6:Y$10018,6,0)</f>
        <v>MASKL</v>
      </c>
      <c r="K141" s="29" t="str">
        <f t="shared" si="13"/>
        <v>MASKL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"MASKL"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ITM_MASKR</v>
      </c>
      <c r="E142" s="26" t="str">
        <f>CHAR(34)&amp;VLOOKUP(C142,SOURCE!$S$3:$Z$2839,6,0)&amp;CHAR(34)</f>
        <v>"MASKR"</v>
      </c>
      <c r="F142" s="22" t="str">
        <f>VLOOKUP(C142,SOURCE!$S$3:$AA$2839,9,0)&amp;"           {"&amp;D142&amp;",   "&amp;E142&amp;"},"</f>
        <v>//           {ITM_MASKR,   "MASKR"},</v>
      </c>
      <c r="H142" t="b">
        <f>ISNA(VLOOKUP(J142,J143:J$823,1,0))</f>
        <v>1</v>
      </c>
      <c r="I142" s="27">
        <f>VLOOKUP(C142,SOURCE!S$6:Y$10018,7,0)</f>
        <v>420</v>
      </c>
      <c r="J142" s="28" t="str">
        <f>VLOOKUP(C142,SOURCE!S$6:Y$10018,6,0)</f>
        <v>MASKR</v>
      </c>
      <c r="K142" s="29" t="str">
        <f t="shared" si="13"/>
        <v>MASKR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ITM_MIRROR</v>
      </c>
      <c r="E143" s="26" t="str">
        <f>CHAR(34)&amp;VLOOKUP(C143,SOURCE!$S$3:$Z$2839,6,0)&amp;CHAR(34)</f>
        <v>"MIRROR"</v>
      </c>
      <c r="F143" s="22" t="str">
        <f>VLOOKUP(C143,SOURCE!$S$3:$AA$2839,9,0)&amp;"           {"&amp;D143&amp;",   "&amp;E143&amp;"},"</f>
        <v>//           {ITM_MIRROR,   "MIRROR"},</v>
      </c>
      <c r="H143" t="b">
        <f>ISNA(VLOOKUP(J143,J144:J$823,1,0))</f>
        <v>1</v>
      </c>
      <c r="I143" s="27">
        <f>VLOOKUP(C143,SOURCE!S$6:Y$10018,7,0)</f>
        <v>421</v>
      </c>
      <c r="J143" s="28" t="str">
        <f>VLOOKUP(C143,SOURCE!S$6:Y$10018,6,0)</f>
        <v>MIRROR</v>
      </c>
      <c r="K143" s="29" t="str">
        <f t="shared" si="13"/>
        <v>MIRROR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"MIRROR"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ITM_NUMB</v>
      </c>
      <c r="E144" s="26" t="str">
        <f>CHAR(34)&amp;VLOOKUP(C144,SOURCE!$S$3:$Z$2839,6,0)&amp;CHAR(34)</f>
        <v>"#B"</v>
      </c>
      <c r="F144" s="22" t="str">
        <f>VLOOKUP(C144,SOURCE!$S$3:$AA$2839,9,0)&amp;"           {"&amp;D144&amp;",   "&amp;E144&amp;"},"</f>
        <v>//           {ITM_NUMB,   "#B"},</v>
      </c>
      <c r="H144" t="b">
        <f>ISNA(VLOOKUP(J144,J145:J$823,1,0))</f>
        <v>1</v>
      </c>
      <c r="I144" s="27">
        <f>VLOOKUP(C144,SOURCE!S$6:Y$10018,7,0)</f>
        <v>422</v>
      </c>
      <c r="J144" s="28" t="str">
        <f>VLOOKUP(C144,SOURCE!S$6:Y$10018,6,0)</f>
        <v>#B</v>
      </c>
      <c r="K144" s="29" t="str">
        <f t="shared" si="13"/>
        <v>#B</v>
      </c>
      <c r="L144" s="39" t="str">
        <f>VLOOKUP(C144,SOURCE!S$6:Y$10018,2,0)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"#B"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ITM_SDL</v>
      </c>
      <c r="E145" s="26" t="str">
        <f>CHAR(34)&amp;VLOOKUP(C145,SOURCE!$S$3:$Z$2839,6,0)&amp;CHAR(34)</f>
        <v>"SDL"</v>
      </c>
      <c r="F145" s="22" t="str">
        <f>VLOOKUP(C145,SOURCE!$S$3:$AA$2839,9,0)&amp;"           {"&amp;D145&amp;",   "&amp;E145&amp;"},"</f>
        <v>//           {ITM_SDL,   "SDL"},</v>
      </c>
      <c r="H145" t="b">
        <f>ISNA(VLOOKUP(J145,J146:J$823,1,0))</f>
        <v>1</v>
      </c>
      <c r="I145" s="27">
        <f>VLOOKUP(C145,SOURCE!S$6:Y$10018,7,0)</f>
        <v>423</v>
      </c>
      <c r="J145" s="28" t="str">
        <f>VLOOKUP(C145,SOURCE!S$6:Y$10018,6,0)</f>
        <v>SDL</v>
      </c>
      <c r="K145" s="29" t="str">
        <f t="shared" si="13"/>
        <v>SDL</v>
      </c>
      <c r="L145" s="39" t="str">
        <f>VLOOKUP(C145,SOURCE!S$6:Y$10018,2,0)</f>
        <v>Math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"SDL"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ITM_SDR</v>
      </c>
      <c r="E146" s="26" t="str">
        <f>CHAR(34)&amp;VLOOKUP(C146,SOURCE!$S$3:$Z$2839,6,0)&amp;CHAR(34)</f>
        <v>"SDR"</v>
      </c>
      <c r="F146" s="22" t="str">
        <f>VLOOKUP(C146,SOURCE!$S$3:$AA$2839,9,0)&amp;"           {"&amp;D146&amp;",   "&amp;E146&amp;"},"</f>
        <v>//           {ITM_SDR,   "SDR"},</v>
      </c>
      <c r="H146" t="b">
        <f>ISNA(VLOOKUP(J146,J147:J$823,1,0))</f>
        <v>1</v>
      </c>
      <c r="I146" s="27">
        <f>VLOOKUP(C146,SOURCE!S$6:Y$10018,7,0)</f>
        <v>424</v>
      </c>
      <c r="J146" s="28" t="str">
        <f>VLOOKUP(C146,SOURCE!S$6:Y$10018,6,0)</f>
        <v>SDR</v>
      </c>
      <c r="K146" s="29" t="str">
        <f t="shared" si="13"/>
        <v>SDR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ITM_SIGMAPLUS</v>
      </c>
      <c r="E147" s="26" t="str">
        <f>CHAR(34)&amp;VLOOKUP(C147,SOURCE!$S$3:$Z$2839,6,0)&amp;CHAR(34)</f>
        <v>"SUM+"</v>
      </c>
      <c r="F147" s="22" t="str">
        <f>VLOOKUP(C147,SOURCE!$S$3:$AA$2839,9,0)&amp;"           {"&amp;D147&amp;",   "&amp;E147&amp;"},"</f>
        <v xml:space="preserve">           {ITM_SIGMAPLUS,   "SUM+"},</v>
      </c>
      <c r="H147" t="b">
        <f>ISNA(VLOOKUP(J147,J148:J$823,1,0))</f>
        <v>1</v>
      </c>
      <c r="I147" s="27">
        <f>VLOOKUP(C147,SOURCE!S$6:Y$10018,7,0)</f>
        <v>433</v>
      </c>
      <c r="J147" s="28" t="str">
        <f>VLOOKUP(C147,SOURCE!S$6:Y$10018,6,0)</f>
        <v>SUM+</v>
      </c>
      <c r="K147" s="29" t="str">
        <f t="shared" si="13"/>
        <v>SUM+</v>
      </c>
      <c r="L147" s="39" t="str">
        <f>VLOOKUP(C147,SOURCE!S$6:Y$10018,2,0)</f>
        <v>Stat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STD_SIGMA "+"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ITM_NSIGMA</v>
      </c>
      <c r="E148" s="26" t="str">
        <f>CHAR(34)&amp;VLOOKUP(C148,SOURCE!$S$3:$Z$2839,6,0)&amp;CHAR(34)</f>
        <v>"NSUM"</v>
      </c>
      <c r="F148" s="22" t="str">
        <f>VLOOKUP(C148,SOURCE!$S$3:$AA$2839,9,0)&amp;"           {"&amp;D148&amp;",   "&amp;E148&amp;"},"</f>
        <v xml:space="preserve">           {ITM_NSIGMA,   "NSUM"},</v>
      </c>
      <c r="H148" t="b">
        <f>ISNA(VLOOKUP(J148,J149:J$823,1,0))</f>
        <v>1</v>
      </c>
      <c r="I148" s="27">
        <f>VLOOKUP(C148,SOURCE!S$6:Y$10018,7,0)</f>
        <v>435</v>
      </c>
      <c r="J148" s="28" t="str">
        <f>VLOOKUP(C148,SOURCE!S$6:Y$10018,6,0)</f>
        <v>NSUM</v>
      </c>
      <c r="K148" s="29" t="str">
        <f t="shared" si="13"/>
        <v>n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"n"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ITM_SIGMAx</v>
      </c>
      <c r="E149" s="26" t="str">
        <f>CHAR(34)&amp;VLOOKUP(C149,SOURCE!$S$3:$Z$2839,6,0)&amp;CHAR(34)</f>
        <v>"SUMX"</v>
      </c>
      <c r="F149" s="22" t="str">
        <f>VLOOKUP(C149,SOURCE!$S$3:$AA$2839,9,0)&amp;"           {"&amp;D149&amp;",   "&amp;E149&amp;"},"</f>
        <v xml:space="preserve">           {ITM_SIGMAx,   "SUMX"},</v>
      </c>
      <c r="H149" t="b">
        <f>ISNA(VLOOKUP(J149,J150:J$823,1,0))</f>
        <v>1</v>
      </c>
      <c r="I149" s="27">
        <f>VLOOKUP(C149,SOURCE!S$6:Y$10018,7,0)</f>
        <v>436</v>
      </c>
      <c r="J149" s="28" t="str">
        <f>VLOOKUP(C149,SOURCE!S$6:Y$10018,6,0)</f>
        <v>SUMX</v>
      </c>
      <c r="K149" s="29" t="str">
        <f t="shared" si="13"/>
        <v>SUMx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STD_SIGMA "x"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ITM_SIGMAy</v>
      </c>
      <c r="E150" s="26" t="str">
        <f>CHAR(34)&amp;VLOOKUP(C150,SOURCE!$S$3:$Z$2839,6,0)&amp;CHAR(34)</f>
        <v>"SUMY"</v>
      </c>
      <c r="F150" s="22" t="str">
        <f>VLOOKUP(C150,SOURCE!$S$3:$AA$2839,9,0)&amp;"           {"&amp;D150&amp;",   "&amp;E150&amp;"},"</f>
        <v xml:space="preserve">           {ITM_SIGMAy,   "SUMY"},</v>
      </c>
      <c r="H150" t="b">
        <f>ISNA(VLOOKUP(J150,J151:J$823,1,0))</f>
        <v>1</v>
      </c>
      <c r="I150" s="27">
        <f>VLOOKUP(C150,SOURCE!S$6:Y$10018,7,0)</f>
        <v>437</v>
      </c>
      <c r="J150" s="28" t="str">
        <f>VLOOKUP(C150,SOURCE!S$6:Y$10018,6,0)</f>
        <v>SUMY</v>
      </c>
      <c r="K150" s="29" t="str">
        <f t="shared" si="13"/>
        <v>SUMy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"y"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ITM_SIGMAx2</v>
      </c>
      <c r="E151" s="26" t="str">
        <f>CHAR(34)&amp;VLOOKUP(C151,SOURCE!$S$3:$Z$2839,6,0)&amp;CHAR(34)</f>
        <v>"SMX^2"</v>
      </c>
      <c r="F151" s="22" t="str">
        <f>VLOOKUP(C151,SOURCE!$S$3:$AA$2839,9,0)&amp;"           {"&amp;D151&amp;",   "&amp;E151&amp;"},"</f>
        <v>//           {ITM_SIGMAx2,   "SMX^2"},</v>
      </c>
      <c r="H151" t="b">
        <f>ISNA(VLOOKUP(J151,J152:J$823,1,0))</f>
        <v>1</v>
      </c>
      <c r="I151" s="27">
        <f>VLOOKUP(C151,SOURCE!S$6:Y$10018,7,0)</f>
        <v>438</v>
      </c>
      <c r="J151" s="28" t="str">
        <f>VLOOKUP(C151,SOURCE!S$6:Y$10018,6,0)</f>
        <v>SMX^2</v>
      </c>
      <c r="K151" s="29" t="str">
        <f t="shared" si="13"/>
        <v>SUMx^2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"x" STD_SUP_2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ITM_SIGMAx2y</v>
      </c>
      <c r="E152" s="26" t="str">
        <f>CHAR(34)&amp;VLOOKUP(C152,SOURCE!$S$3:$Z$2839,6,0)&amp;CHAR(34)</f>
        <v>"SMX^2Y"</v>
      </c>
      <c r="F152" s="22" t="str">
        <f>VLOOKUP(C152,SOURCE!$S$3:$AA$2839,9,0)&amp;"           {"&amp;D152&amp;",   "&amp;E152&amp;"},"</f>
        <v>//           {ITM_SIGMAx2y,   "SMX^2Y"},</v>
      </c>
      <c r="H152" t="b">
        <f>ISNA(VLOOKUP(J152,J153:J$823,1,0))</f>
        <v>1</v>
      </c>
      <c r="I152" s="27">
        <f>VLOOKUP(C152,SOURCE!S$6:Y$10018,7,0)</f>
        <v>439</v>
      </c>
      <c r="J152" s="28" t="str">
        <f>VLOOKUP(C152,SOURCE!S$6:Y$10018,6,0)</f>
        <v>SMX^2Y</v>
      </c>
      <c r="K152" s="29" t="str">
        <f t="shared" si="13"/>
        <v>SUMx^2y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 "y"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ITM_SIGMAy2</v>
      </c>
      <c r="E153" s="26" t="str">
        <f>CHAR(34)&amp;VLOOKUP(C153,SOURCE!$S$3:$Z$2839,6,0)&amp;CHAR(34)</f>
        <v>"SMY^2"</v>
      </c>
      <c r="F153" s="22" t="str">
        <f>VLOOKUP(C153,SOURCE!$S$3:$AA$2839,9,0)&amp;"           {"&amp;D153&amp;",   "&amp;E153&amp;"},"</f>
        <v>//           {ITM_SIGMAy2,   "SMY^2"},</v>
      </c>
      <c r="H153" t="b">
        <f>ISNA(VLOOKUP(J153,J154:J$823,1,0))</f>
        <v>1</v>
      </c>
      <c r="I153" s="27">
        <f>VLOOKUP(C153,SOURCE!S$6:Y$10018,7,0)</f>
        <v>440</v>
      </c>
      <c r="J153" s="28" t="str">
        <f>VLOOKUP(C153,SOURCE!S$6:Y$10018,6,0)</f>
        <v>SMY^2</v>
      </c>
      <c r="K153" s="29" t="str">
        <f t="shared" si="13"/>
        <v>SUMy^2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"y" STD_SUP_2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ITM_SIGMAxy</v>
      </c>
      <c r="E154" s="26" t="str">
        <f>CHAR(34)&amp;VLOOKUP(C154,SOURCE!$S$3:$Z$2839,6,0)&amp;CHAR(34)</f>
        <v>"SMXY"</v>
      </c>
      <c r="F154" s="22" t="str">
        <f>VLOOKUP(C154,SOURCE!$S$3:$AA$2839,9,0)&amp;"           {"&amp;D154&amp;",   "&amp;E154&amp;"},"</f>
        <v>//           {ITM_SIGMAxy,   "SMXY"},</v>
      </c>
      <c r="H154" t="b">
        <f>ISNA(VLOOKUP(J154,J155:J$823,1,0))</f>
        <v>1</v>
      </c>
      <c r="I154" s="27">
        <f>VLOOKUP(C154,SOURCE!S$6:Y$10018,7,0)</f>
        <v>441</v>
      </c>
      <c r="J154" s="28" t="str">
        <f>VLOOKUP(C154,SOURCE!S$6:Y$10018,6,0)</f>
        <v>SMXY</v>
      </c>
      <c r="K154" s="29" t="str">
        <f t="shared" si="13"/>
        <v>SUMxy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"xy"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ITM_SIGMAlnxy</v>
      </c>
      <c r="E155" s="26" t="str">
        <f>CHAR(34)&amp;VLOOKUP(C155,SOURCE!$S$3:$Z$2839,6,0)&amp;CHAR(34)</f>
        <v>"SMLNXY"</v>
      </c>
      <c r="F155" s="22" t="str">
        <f>VLOOKUP(C155,SOURCE!$S$3:$AA$2839,9,0)&amp;"           {"&amp;D155&amp;",   "&amp;E155&amp;"},"</f>
        <v>//           {ITM_SIGMAlnxy,   "SMLNXY"},</v>
      </c>
      <c r="H155" t="b">
        <f>ISNA(VLOOKUP(J155,J156:J$823,1,0))</f>
        <v>1</v>
      </c>
      <c r="I155" s="27">
        <f>VLOOKUP(C155,SOURCE!S$6:Y$10018,7,0)</f>
        <v>442</v>
      </c>
      <c r="J155" s="28" t="str">
        <f>VLOOKUP(C155,SOURCE!S$6:Y$10018,6,0)</f>
        <v>SMLNXY</v>
      </c>
      <c r="K155" s="29" t="str">
        <f t="shared" si="13"/>
        <v>SUMlnxy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"lnxy"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</v>
      </c>
      <c r="E156" s="26" t="str">
        <f>CHAR(34)&amp;VLOOKUP(C156,SOURCE!$S$3:$Z$2839,6,0)&amp;CHAR(34)</f>
        <v>"SMLNX"</v>
      </c>
      <c r="F156" s="22" t="str">
        <f>VLOOKUP(C156,SOURCE!$S$3:$AA$2839,9,0)&amp;"           {"&amp;D156&amp;",   "&amp;E156&amp;"},"</f>
        <v>//           {ITM_SIGMAlnx,   "SMLNX"},</v>
      </c>
      <c r="H156" t="b">
        <f>ISNA(VLOOKUP(J156,J157:J$823,1,0))</f>
        <v>1</v>
      </c>
      <c r="I156" s="27">
        <f>VLOOKUP(C156,SOURCE!S$6:Y$10018,7,0)</f>
        <v>443</v>
      </c>
      <c r="J156" s="28" t="str">
        <f>VLOOKUP(C156,SOURCE!S$6:Y$10018,6,0)</f>
        <v>SMLNX</v>
      </c>
      <c r="K156" s="29" t="str">
        <f t="shared" si="13"/>
        <v>SUMlnx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ITM_SIGMAln2x</v>
      </c>
      <c r="E157" s="26" t="str">
        <f>CHAR(34)&amp;VLOOKUP(C157,SOURCE!$S$3:$Z$2839,6,0)&amp;CHAR(34)</f>
        <v>"SMLN^2X"</v>
      </c>
      <c r="F157" s="22" t="str">
        <f>VLOOKUP(C157,SOURCE!$S$3:$AA$2839,9,0)&amp;"           {"&amp;D157&amp;",   "&amp;E157&amp;"},"</f>
        <v>//           {ITM_SIGMAln2x,   "SMLN^2X"},</v>
      </c>
      <c r="H157" t="b">
        <f>ISNA(VLOOKUP(J157,J158:J$823,1,0))</f>
        <v>1</v>
      </c>
      <c r="I157" s="27">
        <f>VLOOKUP(C157,SOURCE!S$6:Y$10018,7,0)</f>
        <v>444</v>
      </c>
      <c r="J157" s="28" t="str">
        <f>VLOOKUP(C157,SOURCE!S$6:Y$10018,6,0)</f>
        <v>SMLN^2X</v>
      </c>
      <c r="K157" s="29" t="str">
        <f t="shared" si="13"/>
        <v>SUMln^2x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"ln" STD_SUP_2 "x"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ITM_SIGMAylnx</v>
      </c>
      <c r="E158" s="26" t="str">
        <f>CHAR(34)&amp;VLOOKUP(C158,SOURCE!$S$3:$Z$2839,6,0)&amp;CHAR(34)</f>
        <v>"SMYLNX"</v>
      </c>
      <c r="F158" s="22" t="str">
        <f>VLOOKUP(C158,SOURCE!$S$3:$AA$2839,9,0)&amp;"           {"&amp;D158&amp;",   "&amp;E158&amp;"},"</f>
        <v>//           {ITM_SIGMAylnx,   "SMYLNX"},</v>
      </c>
      <c r="H158" t="b">
        <f>ISNA(VLOOKUP(J158,J159:J$823,1,0))</f>
        <v>1</v>
      </c>
      <c r="I158" s="27">
        <f>VLOOKUP(C158,SOURCE!S$6:Y$10018,7,0)</f>
        <v>445</v>
      </c>
      <c r="J158" s="28" t="str">
        <f>VLOOKUP(C158,SOURCE!S$6:Y$10018,6,0)</f>
        <v>SMYLNX</v>
      </c>
      <c r="K158" s="29" t="str">
        <f t="shared" si="13"/>
        <v>SUMylnx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"ylnx"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ITM_SIGMAlny</v>
      </c>
      <c r="E159" s="26" t="str">
        <f>CHAR(34)&amp;VLOOKUP(C159,SOURCE!$S$3:$Z$2839,6,0)&amp;CHAR(34)</f>
        <v>"SMLNY"</v>
      </c>
      <c r="F159" s="22" t="str">
        <f>VLOOKUP(C159,SOURCE!$S$3:$AA$2839,9,0)&amp;"           {"&amp;D159&amp;",   "&amp;E159&amp;"},"</f>
        <v>//           {ITM_SIGMAlny,   "SMLNY"},</v>
      </c>
      <c r="H159" t="b">
        <f>ISNA(VLOOKUP(J159,J160:J$823,1,0))</f>
        <v>1</v>
      </c>
      <c r="I159" s="27">
        <f>VLOOKUP(C159,SOURCE!S$6:Y$10018,7,0)</f>
        <v>446</v>
      </c>
      <c r="J159" s="28" t="str">
        <f>VLOOKUP(C159,SOURCE!S$6:Y$10018,6,0)</f>
        <v>SMLNY</v>
      </c>
      <c r="K159" s="29" t="str">
        <f t="shared" si="13"/>
        <v>SUMlny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ITM_SIGMAln2y</v>
      </c>
      <c r="E160" s="26" t="str">
        <f>CHAR(34)&amp;VLOOKUP(C160,SOURCE!$S$3:$Z$2839,6,0)&amp;CHAR(34)</f>
        <v>"SMLN^2Y"</v>
      </c>
      <c r="F160" s="22" t="str">
        <f>VLOOKUP(C160,SOURCE!$S$3:$AA$2839,9,0)&amp;"           {"&amp;D160&amp;",   "&amp;E160&amp;"},"</f>
        <v>//           {ITM_SIGMAln2y,   "SMLN^2Y"},</v>
      </c>
      <c r="H160" t="b">
        <f>ISNA(VLOOKUP(J160,J161:J$823,1,0))</f>
        <v>1</v>
      </c>
      <c r="I160" s="27">
        <f>VLOOKUP(C160,SOURCE!S$6:Y$10018,7,0)</f>
        <v>447</v>
      </c>
      <c r="J160" s="28" t="str">
        <f>VLOOKUP(C160,SOURCE!S$6:Y$10018,6,0)</f>
        <v>SMLN^2Y</v>
      </c>
      <c r="K160" s="29" t="str">
        <f t="shared" si="13"/>
        <v>SUMln^2y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"ln" STD_SUP_2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ITM_SIGMAxlny</v>
      </c>
      <c r="E161" s="26" t="str">
        <f>CHAR(34)&amp;VLOOKUP(C161,SOURCE!$S$3:$Z$2839,6,0)&amp;CHAR(34)</f>
        <v>"SMXLNY"</v>
      </c>
      <c r="F161" s="22" t="str">
        <f>VLOOKUP(C161,SOURCE!$S$3:$AA$2839,9,0)&amp;"           {"&amp;D161&amp;",   "&amp;E161&amp;"},"</f>
        <v>//           {ITM_SIGMAxlny,   "SMXLNY"},</v>
      </c>
      <c r="H161" t="b">
        <f>ISNA(VLOOKUP(J161,J162:J$823,1,0))</f>
        <v>1</v>
      </c>
      <c r="I161" s="27">
        <f>VLOOKUP(C161,SOURCE!S$6:Y$10018,7,0)</f>
        <v>448</v>
      </c>
      <c r="J161" s="28" t="str">
        <f>VLOOKUP(C161,SOURCE!S$6:Y$10018,6,0)</f>
        <v>SMXLNY</v>
      </c>
      <c r="K161" s="29" t="str">
        <f t="shared" si="13"/>
        <v>SUMxlny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"xlny"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ITM_SIGMAx2lny</v>
      </c>
      <c r="E162" s="26" t="str">
        <f>CHAR(34)&amp;VLOOKUP(C162,SOURCE!$S$3:$Z$2839,6,0)&amp;CHAR(34)</f>
        <v>"SMX^2LNY"</v>
      </c>
      <c r="F162" s="22" t="str">
        <f>VLOOKUP(C162,SOURCE!$S$3:$AA$2839,9,0)&amp;"           {"&amp;D162&amp;",   "&amp;E162&amp;"},"</f>
        <v>//           {ITM_SIGMAx2lny,   "SMX^2LNY"},</v>
      </c>
      <c r="H162" t="b">
        <f>ISNA(VLOOKUP(J162,J163:J$823,1,0))</f>
        <v>1</v>
      </c>
      <c r="I162" s="27">
        <f>VLOOKUP(C162,SOURCE!S$6:Y$10018,7,0)</f>
        <v>449</v>
      </c>
      <c r="J162" s="28" t="str">
        <f>VLOOKUP(C162,SOURCE!S$6:Y$10018,6,0)</f>
        <v>SMX^2LNY</v>
      </c>
      <c r="K162" s="29" t="str">
        <f t="shared" si="13"/>
        <v>SUMx^2lny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ITM_SIGMAlnyonx</v>
      </c>
      <c r="E163" s="26" t="str">
        <f>CHAR(34)&amp;VLOOKUP(C163,SOURCE!$S$3:$Z$2839,6,0)&amp;CHAR(34)</f>
        <v>"SMLNY/X"</v>
      </c>
      <c r="F163" s="22" t="str">
        <f>VLOOKUP(C163,SOURCE!$S$3:$AA$2839,9,0)&amp;"           {"&amp;D163&amp;",   "&amp;E163&amp;"},"</f>
        <v>//           {ITM_SIGMAlnyonx,   "SMLNY/X"},</v>
      </c>
      <c r="H163" t="b">
        <f>ISNA(VLOOKUP(J163,J164:J$823,1,0))</f>
        <v>1</v>
      </c>
      <c r="I163" s="27">
        <f>VLOOKUP(C163,SOURCE!S$6:Y$10018,7,0)</f>
        <v>450</v>
      </c>
      <c r="J163" s="28" t="str">
        <f>VLOOKUP(C163,SOURCE!S$6:Y$10018,6,0)</f>
        <v>SMLNY/X</v>
      </c>
      <c r="K163" s="29" t="str">
        <f t="shared" si="13"/>
        <v>SUMlny/x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"lny/x"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ITM_SIGMAx2ony</v>
      </c>
      <c r="E164" s="26" t="str">
        <f>CHAR(34)&amp;VLOOKUP(C164,SOURCE!$S$3:$Z$2839,6,0)&amp;CHAR(34)</f>
        <v>"SMX^2/Y"</v>
      </c>
      <c r="F164" s="22" t="str">
        <f>VLOOKUP(C164,SOURCE!$S$3:$AA$2839,9,0)&amp;"           {"&amp;D164&amp;",   "&amp;E164&amp;"},"</f>
        <v>//           {ITM_SIGMAx2ony,   "SMX^2/Y"},</v>
      </c>
      <c r="H164" t="b">
        <f>ISNA(VLOOKUP(J164,J165:J$823,1,0))</f>
        <v>1</v>
      </c>
      <c r="I164" s="27">
        <f>VLOOKUP(C164,SOURCE!S$6:Y$10018,7,0)</f>
        <v>451</v>
      </c>
      <c r="J164" s="28" t="str">
        <f>VLOOKUP(C164,SOURCE!S$6:Y$10018,6,0)</f>
        <v>SMX^2/Y</v>
      </c>
      <c r="K164" s="29" t="str">
        <f t="shared" si="13"/>
        <v>SUMx^2/y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"x" STD_SUP_2 "/y"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ITM_SIGMA1onx</v>
      </c>
      <c r="E165" s="26" t="str">
        <f>CHAR(34)&amp;VLOOKUP(C165,SOURCE!$S$3:$Z$2839,6,0)&amp;CHAR(34)</f>
        <v>"SM^1/X"</v>
      </c>
      <c r="F165" s="22" t="str">
        <f>VLOOKUP(C165,SOURCE!$S$3:$AA$2839,9,0)&amp;"           {"&amp;D165&amp;",   "&amp;E165&amp;"},"</f>
        <v>//           {ITM_SIGMA1onx,   "SM^1/X"},</v>
      </c>
      <c r="H165" t="b">
        <f>ISNA(VLOOKUP(J165,J166:J$823,1,0))</f>
        <v>1</v>
      </c>
      <c r="I165" s="27">
        <f>VLOOKUP(C165,SOURCE!S$6:Y$10018,7,0)</f>
        <v>452</v>
      </c>
      <c r="J165" s="28" t="str">
        <f>VLOOKUP(C165,SOURCE!S$6:Y$10018,6,0)</f>
        <v>SM^1/X</v>
      </c>
      <c r="K165" s="29" t="str">
        <f t="shared" si="13"/>
        <v>SUM^1/x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STD_SUP_1 "/x"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ITM_SIGMA1onx2</v>
      </c>
      <c r="E166" s="26" t="str">
        <f>CHAR(34)&amp;VLOOKUP(C166,SOURCE!$S$3:$Z$2839,6,0)&amp;CHAR(34)</f>
        <v>"SM^1/X^2"</v>
      </c>
      <c r="F166" s="22" t="str">
        <f>VLOOKUP(C166,SOURCE!$S$3:$AA$2839,9,0)&amp;"           {"&amp;D166&amp;",   "&amp;E166&amp;"},"</f>
        <v>//           {ITM_SIGMA1onx2,   "SM^1/X^2"},</v>
      </c>
      <c r="H166" t="b">
        <f>ISNA(VLOOKUP(J166,J167:J$823,1,0))</f>
        <v>1</v>
      </c>
      <c r="I166" s="27">
        <f>VLOOKUP(C166,SOURCE!S$6:Y$10018,7,0)</f>
        <v>453</v>
      </c>
      <c r="J166" s="28" t="str">
        <f>VLOOKUP(C166,SOURCE!S$6:Y$10018,6,0)</f>
        <v>SM^1/X^2</v>
      </c>
      <c r="K166" s="29" t="str">
        <f t="shared" si="13"/>
        <v>SUM^1/x^2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 STD_SUP_2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ITM_SIGMAxony</v>
      </c>
      <c r="E167" s="26" t="str">
        <f>CHAR(34)&amp;VLOOKUP(C167,SOURCE!$S$3:$Z$2839,6,0)&amp;CHAR(34)</f>
        <v>"SMX/Y"</v>
      </c>
      <c r="F167" s="22" t="str">
        <f>VLOOKUP(C167,SOURCE!$S$3:$AA$2839,9,0)&amp;"           {"&amp;D167&amp;",   "&amp;E167&amp;"},"</f>
        <v>//           {ITM_SIGMAxony,   "SMX/Y"},</v>
      </c>
      <c r="H167" t="b">
        <f>ISNA(VLOOKUP(J167,J168:J$823,1,0))</f>
        <v>1</v>
      </c>
      <c r="I167" s="27">
        <f>VLOOKUP(C167,SOURCE!S$6:Y$10018,7,0)</f>
        <v>454</v>
      </c>
      <c r="J167" s="28" t="str">
        <f>VLOOKUP(C167,SOURCE!S$6:Y$10018,6,0)</f>
        <v>SMX/Y</v>
      </c>
      <c r="K167" s="29" t="str">
        <f t="shared" si="13"/>
        <v>SUMx/y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ITM_SIGMA1ony</v>
      </c>
      <c r="E168" s="26" t="str">
        <f>CHAR(34)&amp;VLOOKUP(C168,SOURCE!$S$3:$Z$2839,6,0)&amp;CHAR(34)</f>
        <v>"SM^1/Y"</v>
      </c>
      <c r="F168" s="22" t="str">
        <f>VLOOKUP(C168,SOURCE!$S$3:$AA$2839,9,0)&amp;"           {"&amp;D168&amp;",   "&amp;E168&amp;"},"</f>
        <v>//           {ITM_SIGMA1ony,   "SM^1/Y"},</v>
      </c>
      <c r="H168" t="b">
        <f>ISNA(VLOOKUP(J168,J169:J$823,1,0))</f>
        <v>1</v>
      </c>
      <c r="I168" s="27">
        <f>VLOOKUP(C168,SOURCE!S$6:Y$10018,7,0)</f>
        <v>455</v>
      </c>
      <c r="J168" s="28" t="str">
        <f>VLOOKUP(C168,SOURCE!S$6:Y$10018,6,0)</f>
        <v>SM^1/Y</v>
      </c>
      <c r="K168" s="29" t="str">
        <f t="shared" si="13"/>
        <v>SUM^1/y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ITM_SIGMA1ony2</v>
      </c>
      <c r="E169" s="26" t="str">
        <f>CHAR(34)&amp;VLOOKUP(C169,SOURCE!$S$3:$Z$2839,6,0)&amp;CHAR(34)</f>
        <v>"SM^1/Y^2"</v>
      </c>
      <c r="F169" s="22" t="str">
        <f>VLOOKUP(C169,SOURCE!$S$3:$AA$2839,9,0)&amp;"           {"&amp;D169&amp;",   "&amp;E169&amp;"},"</f>
        <v>//           {ITM_SIGMA1ony2,   "SM^1/Y^2"},</v>
      </c>
      <c r="H169" t="b">
        <f>ISNA(VLOOKUP(J169,J170:J$823,1,0))</f>
        <v>1</v>
      </c>
      <c r="I169" s="27">
        <f>VLOOKUP(C169,SOURCE!S$6:Y$10018,7,0)</f>
        <v>456</v>
      </c>
      <c r="J169" s="28" t="str">
        <f>VLOOKUP(C169,SOURCE!S$6:Y$10018,6,0)</f>
        <v>SM^1/Y^2</v>
      </c>
      <c r="K169" s="29" t="str">
        <f t="shared" si="13"/>
        <v>SUM^1/y^2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ITM_SIGMAx3</v>
      </c>
      <c r="E170" s="26" t="str">
        <f>CHAR(34)&amp;VLOOKUP(C170,SOURCE!$S$3:$Z$2839,6,0)&amp;CHAR(34)</f>
        <v>"SMX^3"</v>
      </c>
      <c r="F170" s="22" t="str">
        <f>VLOOKUP(C170,SOURCE!$S$3:$AA$2839,9,0)&amp;"           {"&amp;D170&amp;",   "&amp;E170&amp;"},"</f>
        <v>//           {ITM_SIGMAx3,   "SMX^3"},</v>
      </c>
      <c r="H170" t="b">
        <f>ISNA(VLOOKUP(J170,J171:J$823,1,0))</f>
        <v>1</v>
      </c>
      <c r="I170" s="27">
        <f>VLOOKUP(C170,SOURCE!S$6:Y$10018,7,0)</f>
        <v>457</v>
      </c>
      <c r="J170" s="28" t="str">
        <f>VLOOKUP(C170,SOURCE!S$6:Y$10018,6,0)</f>
        <v>SMX^3</v>
      </c>
      <c r="K170" s="29" t="str">
        <f t="shared" si="13"/>
        <v>SUMx^3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"x" STD_SUP_3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ITM_SIGMAx4</v>
      </c>
      <c r="E171" s="26" t="str">
        <f>CHAR(34)&amp;VLOOKUP(C171,SOURCE!$S$3:$Z$2839,6,0)&amp;CHAR(34)</f>
        <v>"SMX^4"</v>
      </c>
      <c r="F171" s="22" t="str">
        <f>VLOOKUP(C171,SOURCE!$S$3:$AA$2839,9,0)&amp;"           {"&amp;D171&amp;",   "&amp;E171&amp;"},"</f>
        <v>//           {ITM_SIGMAx4,   "SMX^4"},</v>
      </c>
      <c r="H171" t="b">
        <f>ISNA(VLOOKUP(J171,J172:J$823,1,0))</f>
        <v>1</v>
      </c>
      <c r="I171" s="27">
        <f>VLOOKUP(C171,SOURCE!S$6:Y$10018,7,0)</f>
        <v>458</v>
      </c>
      <c r="J171" s="28" t="str">
        <f>VLOOKUP(C171,SOURCE!S$6:Y$10018,6,0)</f>
        <v>SMX^4</v>
      </c>
      <c r="K171" s="29" t="str">
        <f t="shared" si="13"/>
        <v>SUMx^4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STD_SUP_4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SFL_FRACT</v>
      </c>
      <c r="E172" s="26" t="str">
        <f>CHAR(34)&amp;VLOOKUP(C172,SOURCE!$S$3:$Z$2839,6,0)&amp;CHAR(34)</f>
        <v>"FRACT"</v>
      </c>
      <c r="F172" s="22" t="str">
        <f>VLOOKUP(C172,SOURCE!$S$3:$AA$2839,9,0)&amp;"           {"&amp;D172&amp;",   "&amp;E172&amp;"},"</f>
        <v>//           {SFL_FRACT,   "FRACT"},</v>
      </c>
      <c r="H172" t="b">
        <f>ISNA(VLOOKUP(J172,J173:J$823,1,0))</f>
        <v>1</v>
      </c>
      <c r="I172" s="27">
        <f>VLOOKUP(C172,SOURCE!S$6:Y$10018,7,0)</f>
        <v>470</v>
      </c>
      <c r="J172" s="28" t="str">
        <f>VLOOKUP(C172,SOURCE!S$6:Y$10018,6,0)</f>
        <v>FRACT</v>
      </c>
      <c r="K172" s="29" t="str">
        <f t="shared" si="13"/>
        <v>FRACT</v>
      </c>
      <c r="L172" s="39" t="str">
        <f>VLOOKUP(C172,SOURCE!S$6:Y$10018,2,0)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"FRACT"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SFL_PROPFR</v>
      </c>
      <c r="E173" s="26" t="str">
        <f>CHAR(34)&amp;VLOOKUP(C173,SOURCE!$S$3:$Z$2839,6,0)&amp;CHAR(34)</f>
        <v>"PROPFR"</v>
      </c>
      <c r="F173" s="22" t="str">
        <f>VLOOKUP(C173,SOURCE!$S$3:$AA$2839,9,0)&amp;"           {"&amp;D173&amp;",   "&amp;E173&amp;"},"</f>
        <v>//           {SFL_PROPFR,   "PROPFR"},</v>
      </c>
      <c r="H173" t="b">
        <f>ISNA(VLOOKUP(J173,J174:J$823,1,0))</f>
        <v>1</v>
      </c>
      <c r="I173" s="27">
        <f>VLOOKUP(C173,SOURCE!S$6:Y$10018,7,0)</f>
        <v>471</v>
      </c>
      <c r="J173" s="28" t="str">
        <f>VLOOKUP(C173,SOURCE!S$6:Y$10018,6,0)</f>
        <v>PROPFR</v>
      </c>
      <c r="K173" s="29" t="str">
        <f t="shared" si="13"/>
        <v>PROPFR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"PROPFR"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SFL_DENANY</v>
      </c>
      <c r="E174" s="26" t="str">
        <f>CHAR(34)&amp;VLOOKUP(C174,SOURCE!$S$3:$Z$2839,6,0)&amp;CHAR(34)</f>
        <v>"DENANY"</v>
      </c>
      <c r="F174" s="22" t="str">
        <f>VLOOKUP(C174,SOURCE!$S$3:$AA$2839,9,0)&amp;"           {"&amp;D174&amp;",   "&amp;E174&amp;"},"</f>
        <v>//           {SFL_DENANY,   "DENANY"},</v>
      </c>
      <c r="H174" t="b">
        <f>ISNA(VLOOKUP(J174,J175:J$823,1,0))</f>
        <v>1</v>
      </c>
      <c r="I174" s="27">
        <f>VLOOKUP(C174,SOURCE!S$6:Y$10018,7,0)</f>
        <v>472</v>
      </c>
      <c r="J174" s="28" t="str">
        <f>VLOOKUP(C174,SOURCE!S$6:Y$10018,6,0)</f>
        <v>DENANY</v>
      </c>
      <c r="K174" s="29" t="str">
        <f t="shared" si="13"/>
        <v>DENANY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"DENANY"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SFL_DENFIX</v>
      </c>
      <c r="E175" s="26" t="str">
        <f>CHAR(34)&amp;VLOOKUP(C175,SOURCE!$S$3:$Z$2839,6,0)&amp;CHAR(34)</f>
        <v>"DENFIX"</v>
      </c>
      <c r="F175" s="22" t="str">
        <f>VLOOKUP(C175,SOURCE!$S$3:$AA$2839,9,0)&amp;"           {"&amp;D175&amp;",   "&amp;E175&amp;"},"</f>
        <v>//           {SFL_DENFIX,   "DENFIX"},</v>
      </c>
      <c r="H175" t="b">
        <f>ISNA(VLOOKUP(J175,J176:J$823,1,0))</f>
        <v>1</v>
      </c>
      <c r="I175" s="27">
        <f>VLOOKUP(C175,SOURCE!S$6:Y$10018,7,0)</f>
        <v>473</v>
      </c>
      <c r="J175" s="28" t="str">
        <f>VLOOKUP(C175,SOURCE!S$6:Y$10018,6,0)</f>
        <v>DENFIX</v>
      </c>
      <c r="K175" s="29" t="str">
        <f t="shared" si="13"/>
        <v>DENFIX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"DENFIX"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ITM_REG_X</v>
      </c>
      <c r="E176" s="26" t="str">
        <f>CHAR(34)&amp;VLOOKUP(C176,SOURCE!$S$3:$Z$2839,6,0)&amp;CHAR(34)</f>
        <v>"X"</v>
      </c>
      <c r="F176" s="22" t="str">
        <f>VLOOKUP(C176,SOURCE!$S$3:$AA$2839,9,0)&amp;"           {"&amp;D176&amp;",   "&amp;E176&amp;"},"</f>
        <v xml:space="preserve">           {ITM_REG_X,   "X"},</v>
      </c>
      <c r="H176" t="b">
        <f>ISNA(VLOOKUP(J176,J177:J$823,1,0))</f>
        <v>1</v>
      </c>
      <c r="I176" s="27">
        <f>VLOOKUP(C176,SOURCE!S$6:Y$10018,7,0)</f>
        <v>527</v>
      </c>
      <c r="J176" s="28" t="str">
        <f>VLOOKUP(C176,SOURCE!S$6:Y$10018,6,0)</f>
        <v>X</v>
      </c>
      <c r="K176" s="29" t="str">
        <f t="shared" si="13"/>
        <v>X</v>
      </c>
      <c r="L176" s="39" t="str">
        <f>VLOOKUP(C176,SOURCE!S$6:Y$10018,2,0)</f>
        <v>STACK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ITM_REG_Y</v>
      </c>
      <c r="E177" s="26" t="str">
        <f>CHAR(34)&amp;VLOOKUP(C177,SOURCE!$S$3:$Z$2839,6,0)&amp;CHAR(34)</f>
        <v>"Y"</v>
      </c>
      <c r="F177" s="22" t="str">
        <f>VLOOKUP(C177,SOURCE!$S$3:$AA$2839,9,0)&amp;"           {"&amp;D177&amp;",   "&amp;E177&amp;"},"</f>
        <v xml:space="preserve">           {ITM_REG_Y,   "Y"},</v>
      </c>
      <c r="H177" t="b">
        <f>ISNA(VLOOKUP(J177,J178:J$823,1,0))</f>
        <v>1</v>
      </c>
      <c r="I177" s="27">
        <f>VLOOKUP(C177,SOURCE!S$6:Y$10018,7,0)</f>
        <v>528</v>
      </c>
      <c r="J177" s="28" t="str">
        <f>VLOOKUP(C177,SOURCE!S$6:Y$10018,6,0)</f>
        <v>Y</v>
      </c>
      <c r="K177" s="29" t="str">
        <f t="shared" si="13"/>
        <v>Y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ITM_REG_Z</v>
      </c>
      <c r="E178" s="26" t="str">
        <f>CHAR(34)&amp;VLOOKUP(C178,SOURCE!$S$3:$Z$2839,6,0)&amp;CHAR(34)</f>
        <v>"Z"</v>
      </c>
      <c r="F178" s="22" t="str">
        <f>VLOOKUP(C178,SOURCE!$S$3:$AA$2839,9,0)&amp;"           {"&amp;D178&amp;",   "&amp;E178&amp;"},"</f>
        <v>//           {ITM_REG_Z,   "Z"},</v>
      </c>
      <c r="H178" t="b">
        <f>ISNA(VLOOKUP(J178,J179:J$823,1,0))</f>
        <v>1</v>
      </c>
      <c r="I178" s="27">
        <f>VLOOKUP(C178,SOURCE!S$6:Y$10018,7,0)</f>
        <v>529</v>
      </c>
      <c r="J178" s="28" t="str">
        <f>VLOOKUP(C178,SOURCE!S$6:Y$10018,6,0)</f>
        <v>Z</v>
      </c>
      <c r="K178" s="29" t="str">
        <f t="shared" si="13"/>
        <v>Z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"Z"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ITM_REG_T</v>
      </c>
      <c r="E179" s="26" t="str">
        <f>CHAR(34)&amp;VLOOKUP(C179,SOURCE!$S$3:$Z$2839,6,0)&amp;CHAR(34)</f>
        <v>"T"</v>
      </c>
      <c r="F179" s="22" t="str">
        <f>VLOOKUP(C179,SOURCE!$S$3:$AA$2839,9,0)&amp;"           {"&amp;D179&amp;",   "&amp;E179&amp;"},"</f>
        <v>//           {ITM_REG_T,   "T"},</v>
      </c>
      <c r="H179" t="b">
        <f>ISNA(VLOOKUP(J179,J180:J$823,1,0))</f>
        <v>1</v>
      </c>
      <c r="I179" s="27">
        <f>VLOOKUP(C179,SOURCE!S$6:Y$10018,7,0)</f>
        <v>530</v>
      </c>
      <c r="J179" s="28" t="str">
        <f>VLOOKUP(C179,SOURCE!S$6:Y$10018,6,0)</f>
        <v>T</v>
      </c>
      <c r="K179" s="29" t="str">
        <f t="shared" si="13"/>
        <v>T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"T"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ITM_REG_A</v>
      </c>
      <c r="E180" s="26" t="str">
        <f>CHAR(34)&amp;VLOOKUP(C180,SOURCE!$S$3:$Z$2839,6,0)&amp;CHAR(34)</f>
        <v>"A"</v>
      </c>
      <c r="F180" s="22" t="str">
        <f>VLOOKUP(C180,SOURCE!$S$3:$AA$2839,9,0)&amp;"           {"&amp;D180&amp;",   "&amp;E180&amp;"},"</f>
        <v>//           {ITM_REG_A,   "A"},</v>
      </c>
      <c r="H180" t="b">
        <f>ISNA(VLOOKUP(J180,J181:J$823,1,0))</f>
        <v>1</v>
      </c>
      <c r="I180" s="27">
        <f>VLOOKUP(C180,SOURCE!S$6:Y$10018,7,0)</f>
        <v>531</v>
      </c>
      <c r="J180" s="28" t="str">
        <f>VLOOKUP(C180,SOURCE!S$6:Y$10018,6,0)</f>
        <v>A</v>
      </c>
      <c r="K180" s="29" t="str">
        <f t="shared" si="13"/>
        <v>A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"A"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ITM_REG_B</v>
      </c>
      <c r="E181" s="26" t="str">
        <f>CHAR(34)&amp;VLOOKUP(C181,SOURCE!$S$3:$Z$2839,6,0)&amp;CHAR(34)</f>
        <v>"B"</v>
      </c>
      <c r="F181" s="22" t="str">
        <f>VLOOKUP(C181,SOURCE!$S$3:$AA$2839,9,0)&amp;"           {"&amp;D181&amp;",   "&amp;E181&amp;"},"</f>
        <v>//           {ITM_REG_B,   "B"},</v>
      </c>
      <c r="H181" t="b">
        <f>ISNA(VLOOKUP(J181,J182:J$823,1,0))</f>
        <v>1</v>
      </c>
      <c r="I181" s="27">
        <f>VLOOKUP(C181,SOURCE!S$6:Y$10018,7,0)</f>
        <v>532</v>
      </c>
      <c r="J181" s="28" t="str">
        <f>VLOOKUP(C181,SOURCE!S$6:Y$10018,6,0)</f>
        <v>B</v>
      </c>
      <c r="K181" s="29" t="str">
        <f t="shared" si="13"/>
        <v>B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"B"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ITM_REG_C</v>
      </c>
      <c r="E182" s="26" t="str">
        <f>CHAR(34)&amp;VLOOKUP(C182,SOURCE!$S$3:$Z$2839,6,0)&amp;CHAR(34)</f>
        <v>"C"</v>
      </c>
      <c r="F182" s="22" t="str">
        <f>VLOOKUP(C182,SOURCE!$S$3:$AA$2839,9,0)&amp;"           {"&amp;D182&amp;",   "&amp;E182&amp;"},"</f>
        <v xml:space="preserve">           {ITM_REG_C,   "C"},</v>
      </c>
      <c r="H182" t="b">
        <f>ISNA(VLOOKUP(J182,J183:J$823,1,0))</f>
        <v>1</v>
      </c>
      <c r="I182" s="27">
        <f>VLOOKUP(C182,SOURCE!S$6:Y$10018,7,0)</f>
        <v>533</v>
      </c>
      <c r="J182" s="28" t="str">
        <f>VLOOKUP(C182,SOURCE!S$6:Y$10018,6,0)</f>
        <v>C</v>
      </c>
      <c r="K182" s="29" t="str">
        <f t="shared" si="13"/>
        <v>C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0</v>
      </c>
      <c r="Q182" s="26" t="str">
        <f>VLOOKUP(I182,SOURCE!B:M,5,0)</f>
        <v>"C"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ITM_REG_D</v>
      </c>
      <c r="E183" s="26" t="str">
        <f>CHAR(34)&amp;VLOOKUP(C183,SOURCE!$S$3:$Z$2839,6,0)&amp;CHAR(34)</f>
        <v>"D"</v>
      </c>
      <c r="F183" s="22" t="str">
        <f>VLOOKUP(C183,SOURCE!$S$3:$AA$2839,9,0)&amp;"           {"&amp;D183&amp;",   "&amp;E183&amp;"},"</f>
        <v>//           {ITM_REG_D,   "D"},</v>
      </c>
      <c r="H183" t="b">
        <f>ISNA(VLOOKUP(J183,J184:J$823,1,0))</f>
        <v>1</v>
      </c>
      <c r="I183" s="27">
        <f>VLOOKUP(C183,SOURCE!S$6:Y$10018,7,0)</f>
        <v>534</v>
      </c>
      <c r="J183" s="28" t="str">
        <f>VLOOKUP(C183,SOURCE!S$6:Y$10018,6,0)</f>
        <v>D</v>
      </c>
      <c r="K183" s="29" t="str">
        <f t="shared" si="13"/>
        <v>D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ITM_REG_L</v>
      </c>
      <c r="E184" s="26" t="str">
        <f>CHAR(34)&amp;VLOOKUP(C184,SOURCE!$S$3:$Z$2839,6,0)&amp;CHAR(34)</f>
        <v>"L"</v>
      </c>
      <c r="F184" s="22" t="str">
        <f>VLOOKUP(C184,SOURCE!$S$3:$AA$2839,9,0)&amp;"           {"&amp;D184&amp;",   "&amp;E184&amp;"},"</f>
        <v>//           {ITM_REG_L,   "L"},</v>
      </c>
      <c r="H184" t="b">
        <f>ISNA(VLOOKUP(J184,J185:J$823,1,0))</f>
        <v>1</v>
      </c>
      <c r="I184" s="27">
        <f>VLOOKUP(C184,SOURCE!S$6:Y$10018,7,0)</f>
        <v>535</v>
      </c>
      <c r="J184" s="28" t="str">
        <f>VLOOKUP(C184,SOURCE!S$6:Y$10018,6,0)</f>
        <v>L</v>
      </c>
      <c r="K184" s="29" t="str">
        <f t="shared" si="13"/>
        <v>L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"L"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ITM_REG_I</v>
      </c>
      <c r="E185" s="26" t="str">
        <f>CHAR(34)&amp;VLOOKUP(C185,SOURCE!$S$3:$Z$2839,6,0)&amp;CHAR(34)</f>
        <v>"I"</v>
      </c>
      <c r="F185" s="22" t="str">
        <f>VLOOKUP(C185,SOURCE!$S$3:$AA$2839,9,0)&amp;"           {"&amp;D185&amp;",   "&amp;E185&amp;"},"</f>
        <v>//           {ITM_REG_I,   "I"},</v>
      </c>
      <c r="H185" t="b">
        <f>ISNA(VLOOKUP(J185,J186:J$823,1,0))</f>
        <v>1</v>
      </c>
      <c r="I185" s="27">
        <f>VLOOKUP(C185,SOURCE!S$6:Y$10018,7,0)</f>
        <v>536</v>
      </c>
      <c r="J185" s="28" t="str">
        <f>VLOOKUP(C185,SOURCE!S$6:Y$10018,6,0)</f>
        <v>I</v>
      </c>
      <c r="K185" s="29" t="str">
        <f t="shared" si="13"/>
        <v>I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"I"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ITM_REG_J</v>
      </c>
      <c r="E186" s="26" t="str">
        <f>CHAR(34)&amp;VLOOKUP(C186,SOURCE!$S$3:$Z$2839,6,0)&amp;CHAR(34)</f>
        <v>"J"</v>
      </c>
      <c r="F186" s="22" t="str">
        <f>VLOOKUP(C186,SOURCE!$S$3:$AA$2839,9,0)&amp;"           {"&amp;D186&amp;",   "&amp;E186&amp;"},"</f>
        <v>//           {ITM_REG_J,   "J"},</v>
      </c>
      <c r="H186" t="b">
        <f>ISNA(VLOOKUP(J186,J187:J$823,1,0))</f>
        <v>1</v>
      </c>
      <c r="I186" s="27">
        <f>VLOOKUP(C186,SOURCE!S$6:Y$10018,7,0)</f>
        <v>537</v>
      </c>
      <c r="J186" s="28" t="str">
        <f>VLOOKUP(C186,SOURCE!S$6:Y$10018,6,0)</f>
        <v>J</v>
      </c>
      <c r="K186" s="29" t="str">
        <f t="shared" si="13"/>
        <v>J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"J"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ITM_REG_K</v>
      </c>
      <c r="E187" s="26" t="str">
        <f>CHAR(34)&amp;VLOOKUP(C187,SOURCE!$S$3:$Z$2839,6,0)&amp;CHAR(34)</f>
        <v>"K"</v>
      </c>
      <c r="F187" s="22" t="str">
        <f>VLOOKUP(C187,SOURCE!$S$3:$AA$2839,9,0)&amp;"           {"&amp;D187&amp;",   "&amp;E187&amp;"},"</f>
        <v>//           {ITM_REG_K,   "K"},</v>
      </c>
      <c r="H187" t="b">
        <f>ISNA(VLOOKUP(J187,J188:J$823,1,0))</f>
        <v>1</v>
      </c>
      <c r="I187" s="27">
        <f>VLOOKUP(C187,SOURCE!S$6:Y$10018,7,0)</f>
        <v>538</v>
      </c>
      <c r="J187" s="28" t="str">
        <f>VLOOKUP(C187,SOURCE!S$6:Y$10018,6,0)</f>
        <v>K</v>
      </c>
      <c r="K187" s="29" t="str">
        <f t="shared" si="13"/>
        <v>K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"K"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ITM_INDIRECTION</v>
      </c>
      <c r="E188" s="26" t="str">
        <f>CHAR(34)&amp;VLOOKUP(C188,SOURCE!$S$3:$Z$2839,6,0)&amp;CHAR(34)</f>
        <v>"IND&gt;"</v>
      </c>
      <c r="F188" s="22" t="str">
        <f>VLOOKUP(C188,SOURCE!$S$3:$AA$2839,9,0)&amp;"           {"&amp;D188&amp;",   "&amp;E188&amp;"},"</f>
        <v xml:space="preserve">           {ITM_INDIRECTION,   "IND&gt;"},</v>
      </c>
      <c r="H188" t="b">
        <f>ISNA(VLOOKUP(J188,J189:J$823,1,0))</f>
        <v>1</v>
      </c>
      <c r="I188" s="27">
        <f>VLOOKUP(C188,SOURCE!S$6:Y$10018,7,0)</f>
        <v>539</v>
      </c>
      <c r="J188" s="28" t="str">
        <f>VLOOKUP(C188,SOURCE!S$6:Y$10018,6,0)</f>
        <v>IND&gt;</v>
      </c>
      <c r="K188" s="29" t="str">
        <f t="shared" si="13"/>
        <v>&gt;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STD_RIGHT_ARROW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ITM_Max</v>
      </c>
      <c r="E189" s="26" t="str">
        <f>CHAR(34)&amp;VLOOKUP(C189,SOURCE!$S$3:$Z$2839,6,0)&amp;CHAR(34)</f>
        <v>"MAX"</v>
      </c>
      <c r="F189" s="22" t="str">
        <f>VLOOKUP(C189,SOURCE!$S$3:$AA$2839,9,0)&amp;"           {"&amp;D189&amp;",   "&amp;E189&amp;"},"</f>
        <v xml:space="preserve">           {ITM_Max,   "MAX"},</v>
      </c>
      <c r="H189" t="b">
        <f>ISNA(VLOOKUP(J189,J190:J$823,1,0))</f>
        <v>1</v>
      </c>
      <c r="I189" s="27">
        <f>VLOOKUP(C189,SOURCE!S$6:Y$10018,7,0)</f>
        <v>1137</v>
      </c>
      <c r="J189" s="28" t="str">
        <f>VLOOKUP(C189,SOURCE!S$6:Y$10018,6,0)</f>
        <v>MAX</v>
      </c>
      <c r="K189" s="29" t="str">
        <f t="shared" si="13"/>
        <v>Max</v>
      </c>
      <c r="L189" s="39">
        <f>VLOOKUP(C189,SOURCE!S$6:Y$10018,2,0)</f>
        <v>0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0</v>
      </c>
      <c r="Q189" s="26" t="str">
        <f>VLOOKUP(I189,SOURCE!B:M,5,0)</f>
        <v>"Max"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>
        <f>IF(ISNA(VLOOKUP(E190,E191:E$10322,1,0)),"",1)</f>
        <v>1</v>
      </c>
      <c r="C190" s="2">
        <v>188</v>
      </c>
      <c r="D190" s="2" t="str">
        <f>VLOOKUP(C190,SOURCE!$S$3:$Z$2839,8,0)</f>
        <v>ITM_Min</v>
      </c>
      <c r="E190" s="26" t="str">
        <f>CHAR(34)&amp;VLOOKUP(C190,SOURCE!$S$3:$Z$2839,6,0)&amp;CHAR(34)</f>
        <v>"MIN"</v>
      </c>
      <c r="F190" s="22" t="str">
        <f>VLOOKUP(C190,SOURCE!$S$3:$AA$2839,9,0)&amp;"           {"&amp;D190&amp;",   "&amp;E190&amp;"},"</f>
        <v xml:space="preserve">           {ITM_Min,   "MIN"},</v>
      </c>
      <c r="H190" t="b">
        <f>ISNA(VLOOKUP(J190,J191:J$823,1,0))</f>
        <v>0</v>
      </c>
      <c r="I190" s="27">
        <f>VLOOKUP(C190,SOURCE!S$6:Y$10018,7,0)</f>
        <v>1138</v>
      </c>
      <c r="J190" s="28" t="str">
        <f>VLOOKUP(C190,SOURCE!S$6:Y$10018,6,0)</f>
        <v>MIN</v>
      </c>
      <c r="K190" s="29" t="str">
        <f t="shared" si="13"/>
        <v>Min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"Min"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VLOOKUP(C191,SOURCE!$S$3:$Z$2839,8,0)</f>
        <v>ITM_EXPONENT</v>
      </c>
      <c r="E191" s="26" t="str">
        <f>CHAR(34)&amp;VLOOKUP(C191,SOURCE!$S$3:$Z$2839,6,0)&amp;CHAR(34)</f>
        <v>"EEX"</v>
      </c>
      <c r="F191" s="22" t="str">
        <f>VLOOKUP(C191,SOURCE!$S$3:$AA$2839,9,0)&amp;"           {"&amp;D191&amp;",   "&amp;E191&amp;"},"</f>
        <v xml:space="preserve">           {ITM_EXPONENT,   "EEX"},</v>
      </c>
      <c r="H191" t="b">
        <f>ISNA(VLOOKUP(J191,J192:J$823,1,0))</f>
        <v>1</v>
      </c>
      <c r="I191" s="27">
        <f>VLOOKUP(C191,SOURCE!S$6:Y$10018,7,0)</f>
        <v>1145</v>
      </c>
      <c r="J191" s="28" t="str">
        <f>VLOOKUP(C191,SOURCE!S$6:Y$10018,6,0)</f>
        <v>EEX</v>
      </c>
      <c r="K191" s="29" t="str">
        <f t="shared" si="13"/>
        <v>EEX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"EEX"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ITM_BINOMP</v>
      </c>
      <c r="E192" s="26" t="str">
        <f>CHAR(34)&amp;VLOOKUP(C192,SOURCE!$S$3:$Z$2839,6,0)&amp;CHAR(34)</f>
        <v>"BINOMP"</v>
      </c>
      <c r="F192" s="22" t="str">
        <f>VLOOKUP(C192,SOURCE!$S$3:$AA$2839,9,0)&amp;"           {"&amp;D192&amp;",   "&amp;E192&amp;"},"</f>
        <v>//           {ITM_BINOMP,   "BINOMP"},</v>
      </c>
      <c r="H192" t="b">
        <f>ISNA(VLOOKUP(J192,J193:J$823,1,0))</f>
        <v>1</v>
      </c>
      <c r="I192" s="27">
        <f>VLOOKUP(C192,SOURCE!S$6:Y$10018,7,0)</f>
        <v>1208</v>
      </c>
      <c r="J192" s="28" t="str">
        <f>VLOOKUP(C192,SOURCE!S$6:Y$10018,6,0)</f>
        <v>BINOMP</v>
      </c>
      <c r="K192" s="29" t="str">
        <f t="shared" si="13"/>
        <v>Binomp</v>
      </c>
      <c r="L192" s="39" t="str">
        <f>VLOOKUP(C192,SOURCE!S$6:Y$10018,2,0)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"Binom" STD_SUB_p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</v>
      </c>
      <c r="E193" s="26" t="str">
        <f>CHAR(34)&amp;VLOOKUP(C193,SOURCE!$S$3:$Z$2839,6,0)&amp;CHAR(34)</f>
        <v>"BINOMGAUSS_BLACK_LGAUSS_WHITE_R"</v>
      </c>
      <c r="F193" s="22" t="str">
        <f>VLOOKUP(C193,SOURCE!$S$3:$AA$2839,9,0)&amp;"           {"&amp;D193&amp;",   "&amp;E193&amp;"},"</f>
        <v>//           {ITM_BINOM,   "BINOMGAUSS_BLACK_LGAUSS_WHITE_R"},</v>
      </c>
      <c r="H193" t="b">
        <f>ISNA(VLOOKUP(J193,J194:J$823,1,0))</f>
        <v>1</v>
      </c>
      <c r="I193" s="27">
        <f>VLOOKUP(C193,SOURCE!S$6:Y$10018,7,0)</f>
        <v>1209</v>
      </c>
      <c r="J193" s="28" t="str">
        <f>VLOOKUP(C193,SOURCE!S$6:Y$10018,6,0)</f>
        <v>BINOMGAUSS_BLACK_LGAUSS_WHITE_R</v>
      </c>
      <c r="K193" s="29" t="str">
        <f t="shared" si="13"/>
        <v>BinomGAUSS_BLACK_LGAUSS_WHITE_R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STD_GAUSS_BLACK_L STD_GAUSS_WHITE_R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ITM_BINOMU</v>
      </c>
      <c r="E194" s="26" t="str">
        <f>CHAR(34)&amp;VLOOKUP(C194,SOURCE!$S$3:$Z$2839,6,0)&amp;CHAR(34)</f>
        <v>"BINOMGAUSS_WHITE_LGAUSS_BLACK_R"</v>
      </c>
      <c r="F194" s="22" t="str">
        <f>VLOOKUP(C194,SOURCE!$S$3:$AA$2839,9,0)&amp;"           {"&amp;D194&amp;",   "&amp;E194&amp;"},"</f>
        <v>//           {ITM_BINOMU,   "BINOMGAUSS_WHITE_LGAUSS_BLACK_R"},</v>
      </c>
      <c r="H194" t="b">
        <f>ISNA(VLOOKUP(J194,J195:J$823,1,0))</f>
        <v>1</v>
      </c>
      <c r="I194" s="27">
        <f>VLOOKUP(C194,SOURCE!S$6:Y$10018,7,0)</f>
        <v>1210</v>
      </c>
      <c r="J194" s="28" t="str">
        <f>VLOOKUP(C194,SOURCE!S$6:Y$10018,6,0)</f>
        <v>BINOMGAUSS_WHITE_LGAUSS_BLACK_R</v>
      </c>
      <c r="K194" s="29" t="str">
        <f t="shared" si="13"/>
        <v>BinomGAUSS_WHITE_LGAUSS_BLACK_R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STD_GAUSS_WHITE_L STD_GAUSS_BLACK_R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ITM_BINOMM1</v>
      </c>
      <c r="E195" s="26" t="str">
        <f>CHAR(34)&amp;VLOOKUP(C195,SOURCE!$S$3:$Z$2839,6,0)&amp;CHAR(34)</f>
        <v>"BINOM^MINUS_1"</v>
      </c>
      <c r="F195" s="22" t="str">
        <f>VLOOKUP(C195,SOURCE!$S$3:$AA$2839,9,0)&amp;"           {"&amp;D195&amp;",   "&amp;E195&amp;"},"</f>
        <v>//           {ITM_BINOMM1,   "BINOM^MINUS_1"},</v>
      </c>
      <c r="H195" t="b">
        <f>ISNA(VLOOKUP(J195,J196:J$823,1,0))</f>
        <v>1</v>
      </c>
      <c r="I195" s="27">
        <f>VLOOKUP(C195,SOURCE!S$6:Y$10018,7,0)</f>
        <v>1211</v>
      </c>
      <c r="J195" s="28" t="str">
        <f>VLOOKUP(C195,SOURCE!S$6:Y$10018,6,0)</f>
        <v>BINOM^MINUS_1</v>
      </c>
      <c r="K195" s="29" t="str">
        <f t="shared" si="13"/>
        <v>Binom^MINUS_1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STD_SUP_MINUS_1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ITM_CAUCHP</v>
      </c>
      <c r="E196" s="26" t="str">
        <f>CHAR(34)&amp;VLOOKUP(C196,SOURCE!$S$3:$Z$2839,6,0)&amp;CHAR(34)</f>
        <v>"CAUCHP"</v>
      </c>
      <c r="F196" s="22" t="str">
        <f>VLOOKUP(C196,SOURCE!$S$3:$AA$2839,9,0)&amp;"           {"&amp;D196&amp;",   "&amp;E196&amp;"},"</f>
        <v>//           {ITM_CAUCHP,   "CAUCHP"},</v>
      </c>
      <c r="H196" t="b">
        <f>ISNA(VLOOKUP(J196,J197:J$823,1,0))</f>
        <v>1</v>
      </c>
      <c r="I196" s="27">
        <f>VLOOKUP(C196,SOURCE!S$6:Y$10018,7,0)</f>
        <v>1213</v>
      </c>
      <c r="J196" s="28" t="str">
        <f>VLOOKUP(C196,SOURCE!S$6:Y$10018,6,0)</f>
        <v>CAUCHP</v>
      </c>
      <c r="K196" s="29" t="str">
        <f t="shared" si="13"/>
        <v>Cauchp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"Cauch" STD_SUB_p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</v>
      </c>
      <c r="E197" s="26" t="str">
        <f>CHAR(34)&amp;VLOOKUP(C197,SOURCE!$S$3:$Z$2839,6,0)&amp;CHAR(34)</f>
        <v>"CAUCHGAUSS_BLACK_LGAUSS_WHITE_R"</v>
      </c>
      <c r="F197" s="22" t="str">
        <f>VLOOKUP(C197,SOURCE!$S$3:$AA$2839,9,0)&amp;"           {"&amp;D197&amp;",   "&amp;E197&amp;"},"</f>
        <v>//           {ITM_CAUCH,   "CAUCHGAUSS_BLACK_LGAUSS_WHITE_R"},</v>
      </c>
      <c r="H197" t="b">
        <f>ISNA(VLOOKUP(J197,J198:J$823,1,0))</f>
        <v>1</v>
      </c>
      <c r="I197" s="27">
        <f>VLOOKUP(C197,SOURCE!S$6:Y$10018,7,0)</f>
        <v>1214</v>
      </c>
      <c r="J197" s="28" t="str">
        <f>VLOOKUP(C197,SOURCE!S$6:Y$10018,6,0)</f>
        <v>CAUCHGAUSS_BLACK_LGAUSS_WHITE_R</v>
      </c>
      <c r="K197" s="29" t="str">
        <f t="shared" si="13"/>
        <v>CauchGAUSS_BLACK_LGAUSS_WHITE_R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STD_GAUSS_BLACK_L STD_GAUSS_WHITE_R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ITM_CAUCHU</v>
      </c>
      <c r="E198" s="26" t="str">
        <f>CHAR(34)&amp;VLOOKUP(C198,SOURCE!$S$3:$Z$2839,6,0)&amp;CHAR(34)</f>
        <v>"CAUCHGAUSS_WHITE_LGAUSS_BLACK_R"</v>
      </c>
      <c r="F198" s="22" t="str">
        <f>VLOOKUP(C198,SOURCE!$S$3:$AA$2839,9,0)&amp;"           {"&amp;D198&amp;",   "&amp;E198&amp;"},"</f>
        <v>//           {ITM_CAUCHU,   "CAUCHGAUSS_WHITE_LGAUSS_BLACK_R"},</v>
      </c>
      <c r="H198" t="b">
        <f>ISNA(VLOOKUP(J198,J199:J$823,1,0))</f>
        <v>1</v>
      </c>
      <c r="I198" s="27">
        <f>VLOOKUP(C198,SOURCE!S$6:Y$10018,7,0)</f>
        <v>1215</v>
      </c>
      <c r="J198" s="28" t="str">
        <f>VLOOKUP(C198,SOURCE!S$6:Y$10018,6,0)</f>
        <v>CAUCHGAUSS_WHITE_LGAUSS_BLACK_R</v>
      </c>
      <c r="K198" s="29" t="str">
        <f t="shared" si="13"/>
        <v>CauchGAUSS_WHITE_LGAUSS_BLACK_R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STD_GAUSS_WHITE_L STD_GAUSS_BLACK_R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ITM_CAUCHM1</v>
      </c>
      <c r="E199" s="26" t="str">
        <f>CHAR(34)&amp;VLOOKUP(C199,SOURCE!$S$3:$Z$2839,6,0)&amp;CHAR(34)</f>
        <v>"CAUCH^MINUS_1"</v>
      </c>
      <c r="F199" s="22" t="str">
        <f>VLOOKUP(C199,SOURCE!$S$3:$AA$2839,9,0)&amp;"           {"&amp;D199&amp;",   "&amp;E199&amp;"},"</f>
        <v>//           {ITM_CAUCHM1,   "CAUCH^MINUS_1"},</v>
      </c>
      <c r="H199" t="b">
        <f>ISNA(VLOOKUP(J199,J200:J$823,1,0))</f>
        <v>1</v>
      </c>
      <c r="I199" s="27">
        <f>VLOOKUP(C199,SOURCE!S$6:Y$10018,7,0)</f>
        <v>1216</v>
      </c>
      <c r="J199" s="28" t="str">
        <f>VLOOKUP(C199,SOURCE!S$6:Y$10018,6,0)</f>
        <v>CAUCH^MINUS_1</v>
      </c>
      <c r="K199" s="29" t="str">
        <f t="shared" si="13"/>
        <v>Cauch^MINUS_1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STD_SUP_MINUS_1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ITM_EXPONP</v>
      </c>
      <c r="E200" s="26" t="str">
        <f>CHAR(34)&amp;VLOOKUP(C200,SOURCE!$S$3:$Z$2839,6,0)&amp;CHAR(34)</f>
        <v>"EXPONP"</v>
      </c>
      <c r="F200" s="22" t="str">
        <f>VLOOKUP(C200,SOURCE!$S$3:$AA$2839,9,0)&amp;"           {"&amp;D200&amp;",   "&amp;E200&amp;"},"</f>
        <v>//           {ITM_EXPONP,   "EXPONP"},</v>
      </c>
      <c r="H200" t="b">
        <f>ISNA(VLOOKUP(J200,J201:J$823,1,0))</f>
        <v>1</v>
      </c>
      <c r="I200" s="27">
        <f>VLOOKUP(C200,SOURCE!S$6:Y$10018,7,0)</f>
        <v>1218</v>
      </c>
      <c r="J200" s="28" t="str">
        <f>VLOOKUP(C200,SOURCE!S$6:Y$10018,6,0)</f>
        <v>EXPONP</v>
      </c>
      <c r="K200" s="29" t="str">
        <f t="shared" si="13"/>
        <v>Exponp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"Expon" STD_SUB_p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</v>
      </c>
      <c r="E201" s="26" t="str">
        <f>CHAR(34)&amp;VLOOKUP(C201,SOURCE!$S$3:$Z$2839,6,0)&amp;CHAR(34)</f>
        <v>"EXPONGAUSS_BLACK_LGAUSS_WHITE_R"</v>
      </c>
      <c r="F201" s="22" t="str">
        <f>VLOOKUP(C201,SOURCE!$S$3:$AA$2839,9,0)&amp;"           {"&amp;D201&amp;",   "&amp;E201&amp;"},"</f>
        <v>//           {ITM_EXPON,   "EXPONGAUSS_BLACK_LGAUSS_WHITE_R"},</v>
      </c>
      <c r="H201" t="b">
        <f>ISNA(VLOOKUP(J201,J202:J$823,1,0))</f>
        <v>1</v>
      </c>
      <c r="I201" s="27">
        <f>VLOOKUP(C201,SOURCE!S$6:Y$10018,7,0)</f>
        <v>1219</v>
      </c>
      <c r="J201" s="28" t="str">
        <f>VLOOKUP(C201,SOURCE!S$6:Y$10018,6,0)</f>
        <v>EXPONGAUSS_BLACK_LGAUSS_WHITE_R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STD_GAUSS_BLACK_L STD_GAUSS_WHITE_R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ITM_EXPONU</v>
      </c>
      <c r="E202" s="26" t="str">
        <f>CHAR(34)&amp;VLOOKUP(C202,SOURCE!$S$3:$Z$2839,6,0)&amp;CHAR(34)</f>
        <v>"EXPONGAUSS_WHITE_LGAUSS_BLACK_R"</v>
      </c>
      <c r="F202" s="22" t="str">
        <f>VLOOKUP(C202,SOURCE!$S$3:$AA$2839,9,0)&amp;"           {"&amp;D202&amp;",   "&amp;E202&amp;"},"</f>
        <v>//           {ITM_EXPONU,   "EXPONGAUSS_WHITE_LGAUSS_BLACK_R"},</v>
      </c>
      <c r="H202" t="b">
        <f>ISNA(VLOOKUP(J202,J203:J$823,1,0))</f>
        <v>1</v>
      </c>
      <c r="I202" s="27">
        <f>VLOOKUP(C202,SOURCE!S$6:Y$10018,7,0)</f>
        <v>1220</v>
      </c>
      <c r="J202" s="28" t="str">
        <f>VLOOKUP(C202,SOURCE!S$6:Y$10018,6,0)</f>
        <v>EXPONGAUSS_WHITE_LGAUSS_BLACK_R</v>
      </c>
      <c r="K202" s="29" t="str">
        <f t="shared" si="17"/>
        <v>ExponGAUSS_WHITE_LGAUSS_BLACK_R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STD_GAUSS_WHITE_L STD_GAUSS_BLACK_R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ITM_EXPONM1</v>
      </c>
      <c r="E203" s="26" t="str">
        <f>CHAR(34)&amp;VLOOKUP(C203,SOURCE!$S$3:$Z$2839,6,0)&amp;CHAR(34)</f>
        <v>"EXPON^MINUS_1"</v>
      </c>
      <c r="F203" s="22" t="str">
        <f>VLOOKUP(C203,SOURCE!$S$3:$AA$2839,9,0)&amp;"           {"&amp;D203&amp;",   "&amp;E203&amp;"},"</f>
        <v>//           {ITM_EXPONM1,   "EXPON^MINUS_1"},</v>
      </c>
      <c r="H203" t="b">
        <f>ISNA(VLOOKUP(J203,J204:J$823,1,0))</f>
        <v>1</v>
      </c>
      <c r="I203" s="27">
        <f>VLOOKUP(C203,SOURCE!S$6:Y$10018,7,0)</f>
        <v>1221</v>
      </c>
      <c r="J203" s="28" t="str">
        <f>VLOOKUP(C203,SOURCE!S$6:Y$10018,6,0)</f>
        <v>EXPON^MINUS_1</v>
      </c>
      <c r="K203" s="29" t="str">
        <f t="shared" si="17"/>
        <v>Expon^MINUS_1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STD_SUP_MINUS_1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ITM_FPX</v>
      </c>
      <c r="E204" s="26" t="str">
        <f>CHAR(34)&amp;VLOOKUP(C204,SOURCE!$S$3:$Z$2839,6,0)&amp;CHAR(34)</f>
        <v>"FP(X)"</v>
      </c>
      <c r="F204" s="22" t="str">
        <f>VLOOKUP(C204,SOURCE!$S$3:$AA$2839,9,0)&amp;"           {"&amp;D204&amp;",   "&amp;E204&amp;"},"</f>
        <v>//           {ITM_FPX,   "FP(X)"},</v>
      </c>
      <c r="H204" t="b">
        <f>ISNA(VLOOKUP(J204,J205:J$823,1,0))</f>
        <v>1</v>
      </c>
      <c r="I204" s="27">
        <f>VLOOKUP(C204,SOURCE!S$6:Y$10018,7,0)</f>
        <v>1223</v>
      </c>
      <c r="J204" s="28" t="str">
        <f>VLOOKUP(C204,SOURCE!S$6:Y$10018,6,0)</f>
        <v>FP(X)</v>
      </c>
      <c r="K204" s="29" t="str">
        <f t="shared" si="17"/>
        <v>Fp(x)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"F" STD_SUB_p "(x)"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ITM_FX</v>
      </c>
      <c r="E205" s="26" t="str">
        <f>CHAR(34)&amp;VLOOKUP(C205,SOURCE!$S$3:$Z$2839,6,0)&amp;CHAR(34)</f>
        <v>"FGAUSS_BLACK_LGAUSS_WHITE_R(X)"</v>
      </c>
      <c r="F205" s="22" t="str">
        <f>VLOOKUP(C205,SOURCE!$S$3:$AA$2839,9,0)&amp;"           {"&amp;D205&amp;",   "&amp;E205&amp;"},"</f>
        <v>//           {ITM_FX,   "FGAUSS_BLACK_LGAUSS_WHITE_R(X)"},</v>
      </c>
      <c r="H205" t="b">
        <f>ISNA(VLOOKUP(J205,J206:J$823,1,0))</f>
        <v>1</v>
      </c>
      <c r="I205" s="27">
        <f>VLOOKUP(C205,SOURCE!S$6:Y$10018,7,0)</f>
        <v>1224</v>
      </c>
      <c r="J205" s="28" t="str">
        <f>VLOOKUP(C205,SOURCE!S$6:Y$10018,6,0)</f>
        <v>FGAUSS_BLACK_LGAUSS_WHITE_R(X)</v>
      </c>
      <c r="K205" s="29" t="str">
        <f t="shared" si="17"/>
        <v>FGAUSS_BLACK_LGAUSS_WHITE_R(x)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STD_GAUSS_BLACK_L STD_GAUSS_WHITE_R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ITM_FUX</v>
      </c>
      <c r="E206" s="26" t="str">
        <f>CHAR(34)&amp;VLOOKUP(C206,SOURCE!$S$3:$Z$2839,6,0)&amp;CHAR(34)</f>
        <v>"FGAUSS_WHITE_LGAUSS_BLACK_R(X)"</v>
      </c>
      <c r="F206" s="22" t="str">
        <f>VLOOKUP(C206,SOURCE!$S$3:$AA$2839,9,0)&amp;"           {"&amp;D206&amp;",   "&amp;E206&amp;"},"</f>
        <v>//           {ITM_FUX,   "FGAUSS_WHITE_LGAUSS_BLACK_R(X)"},</v>
      </c>
      <c r="H206" t="b">
        <f>ISNA(VLOOKUP(J206,J207:J$823,1,0))</f>
        <v>1</v>
      </c>
      <c r="I206" s="27">
        <f>VLOOKUP(C206,SOURCE!S$6:Y$10018,7,0)</f>
        <v>1225</v>
      </c>
      <c r="J206" s="28" t="str">
        <f>VLOOKUP(C206,SOURCE!S$6:Y$10018,6,0)</f>
        <v>FGAUSS_WHITE_LGAUSS_BLACK_R(X)</v>
      </c>
      <c r="K206" s="29" t="str">
        <f t="shared" si="17"/>
        <v>FGAUSS_WHITE_LGAUSS_BLACK_R(x)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STD_GAUSS_WHITE_L STD_GAUSS_BLACK_R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ITM_FM1P</v>
      </c>
      <c r="E207" s="26" t="str">
        <f>CHAR(34)&amp;VLOOKUP(C207,SOURCE!$S$3:$Z$2839,6,0)&amp;CHAR(34)</f>
        <v>"F^MINUS_1(P)"</v>
      </c>
      <c r="F207" s="22" t="str">
        <f>VLOOKUP(C207,SOURCE!$S$3:$AA$2839,9,0)&amp;"           {"&amp;D207&amp;",   "&amp;E207&amp;"},"</f>
        <v>//           {ITM_FM1P,   "F^MINUS_1(P)"},</v>
      </c>
      <c r="H207" t="b">
        <f>ISNA(VLOOKUP(J207,J208:J$823,1,0))</f>
        <v>1</v>
      </c>
      <c r="I207" s="27">
        <f>VLOOKUP(C207,SOURCE!S$6:Y$10018,7,0)</f>
        <v>1226</v>
      </c>
      <c r="J207" s="28" t="str">
        <f>VLOOKUP(C207,SOURCE!S$6:Y$10018,6,0)</f>
        <v>F^MINUS_1(P)</v>
      </c>
      <c r="K207" s="29" t="str">
        <f t="shared" si="17"/>
        <v>F^MINUS_1(p)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STD_SUP_MINUS_1 "(p)"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ITM_GEOMP</v>
      </c>
      <c r="E208" s="26" t="str">
        <f>CHAR(34)&amp;VLOOKUP(C208,SOURCE!$S$3:$Z$2839,6,0)&amp;CHAR(34)</f>
        <v>"GEOMP"</v>
      </c>
      <c r="F208" s="22" t="str">
        <f>VLOOKUP(C208,SOURCE!$S$3:$AA$2839,9,0)&amp;"           {"&amp;D208&amp;",   "&amp;E208&amp;"},"</f>
        <v>//           {ITM_GEOMP,   "GEOMP"},</v>
      </c>
      <c r="H208" t="b">
        <f>ISNA(VLOOKUP(J208,J209:J$823,1,0))</f>
        <v>1</v>
      </c>
      <c r="I208" s="27">
        <f>VLOOKUP(C208,SOURCE!S$6:Y$10018,7,0)</f>
        <v>1228</v>
      </c>
      <c r="J208" s="28" t="str">
        <f>VLOOKUP(C208,SOURCE!S$6:Y$10018,6,0)</f>
        <v>GEOMP</v>
      </c>
      <c r="K208" s="29" t="str">
        <f t="shared" si="17"/>
        <v>Geomp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"Geom" STD_SUB_p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</v>
      </c>
      <c r="E209" s="26" t="str">
        <f>CHAR(34)&amp;VLOOKUP(C209,SOURCE!$S$3:$Z$2839,6,0)&amp;CHAR(34)</f>
        <v>"GEOMGAUSS_BLACK_LGAUSS_WHITE_R"</v>
      </c>
      <c r="F209" s="22" t="str">
        <f>VLOOKUP(C209,SOURCE!$S$3:$AA$2839,9,0)&amp;"           {"&amp;D209&amp;",   "&amp;E209&amp;"},"</f>
        <v>//           {ITM_GEOM,   "GEOMGAUSS_BLACK_LGAUSS_WHITE_R"},</v>
      </c>
      <c r="H209" t="b">
        <f>ISNA(VLOOKUP(J209,J210:J$823,1,0))</f>
        <v>1</v>
      </c>
      <c r="I209" s="27">
        <f>VLOOKUP(C209,SOURCE!S$6:Y$10018,7,0)</f>
        <v>1229</v>
      </c>
      <c r="J209" s="28" t="str">
        <f>VLOOKUP(C209,SOURCE!S$6:Y$10018,6,0)</f>
        <v>GEOMGAUSS_BLACK_LGAUSS_WHITE_R</v>
      </c>
      <c r="K209" s="29" t="str">
        <f t="shared" si="17"/>
        <v>GeomGAUSS_BLACK_LGAUSS_WHITE_R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STD_GAUSS_BLACK_L STD_GAUSS_WHITE_R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ITM_GEOMU</v>
      </c>
      <c r="E210" s="26" t="str">
        <f>CHAR(34)&amp;VLOOKUP(C210,SOURCE!$S$3:$Z$2839,6,0)&amp;CHAR(34)</f>
        <v>"GEOMGAUSS_WHITE_LGAUSS_BLACK_R"</v>
      </c>
      <c r="F210" s="22" t="str">
        <f>VLOOKUP(C210,SOURCE!$S$3:$AA$2839,9,0)&amp;"           {"&amp;D210&amp;",   "&amp;E210&amp;"},"</f>
        <v>//           {ITM_GEOMU,   "GEOMGAUSS_WHITE_LGAUSS_BLACK_R"},</v>
      </c>
      <c r="H210" t="b">
        <f>ISNA(VLOOKUP(J210,J211:J$823,1,0))</f>
        <v>1</v>
      </c>
      <c r="I210" s="27">
        <f>VLOOKUP(C210,SOURCE!S$6:Y$10018,7,0)</f>
        <v>1230</v>
      </c>
      <c r="J210" s="28" t="str">
        <f>VLOOKUP(C210,SOURCE!S$6:Y$10018,6,0)</f>
        <v>GEOMGAUSS_WHITE_LGAUSS_BLACK_R</v>
      </c>
      <c r="K210" s="29" t="str">
        <f t="shared" si="17"/>
        <v>GeomGAUSS_WHITE_LGAUSS_BLACK_R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STD_GAUSS_WHITE_L STD_GAUSS_BLACK_R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ITM_GEOMM1</v>
      </c>
      <c r="E211" s="26" t="str">
        <f>CHAR(34)&amp;VLOOKUP(C211,SOURCE!$S$3:$Z$2839,6,0)&amp;CHAR(34)</f>
        <v>"GEOM^MINUS_1"</v>
      </c>
      <c r="F211" s="22" t="str">
        <f>VLOOKUP(C211,SOURCE!$S$3:$AA$2839,9,0)&amp;"           {"&amp;D211&amp;",   "&amp;E211&amp;"},"</f>
        <v>//           {ITM_GEOMM1,   "GEOM^MINUS_1"},</v>
      </c>
      <c r="H211" t="b">
        <f>ISNA(VLOOKUP(J211,J212:J$823,1,0))</f>
        <v>1</v>
      </c>
      <c r="I211" s="27">
        <f>VLOOKUP(C211,SOURCE!S$6:Y$10018,7,0)</f>
        <v>1231</v>
      </c>
      <c r="J211" s="28" t="str">
        <f>VLOOKUP(C211,SOURCE!S$6:Y$10018,6,0)</f>
        <v>GEOM^MINUS_1</v>
      </c>
      <c r="K211" s="29" t="str">
        <f t="shared" si="17"/>
        <v>Geom^MINUS_1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STD_SUP_MINUS_1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ITM_HYPERP</v>
      </c>
      <c r="E212" s="26" t="str">
        <f>CHAR(34)&amp;VLOOKUP(C212,SOURCE!$S$3:$Z$2839,6,0)&amp;CHAR(34)</f>
        <v>"HYPERP"</v>
      </c>
      <c r="F212" s="22" t="str">
        <f>VLOOKUP(C212,SOURCE!$S$3:$AA$2839,9,0)&amp;"           {"&amp;D212&amp;",   "&amp;E212&amp;"},"</f>
        <v>//           {ITM_HYPERP,   "HYPERP"},</v>
      </c>
      <c r="H212" t="b">
        <f>ISNA(VLOOKUP(J212,J213:J$823,1,0))</f>
        <v>1</v>
      </c>
      <c r="I212" s="27">
        <f>VLOOKUP(C212,SOURCE!S$6:Y$10018,7,0)</f>
        <v>1233</v>
      </c>
      <c r="J212" s="28" t="str">
        <f>VLOOKUP(C212,SOURCE!S$6:Y$10018,6,0)</f>
        <v>HYPERP</v>
      </c>
      <c r="K212" s="29" t="str">
        <f t="shared" si="17"/>
        <v>Hyperp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"Hyper" STD_SUB_p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</v>
      </c>
      <c r="E213" s="26" t="str">
        <f>CHAR(34)&amp;VLOOKUP(C213,SOURCE!$S$3:$Z$2839,6,0)&amp;CHAR(34)</f>
        <v>"HYPERGAUSS_BLACK_LGAUSS_WHITE_R"</v>
      </c>
      <c r="F213" s="22" t="str">
        <f>VLOOKUP(C213,SOURCE!$S$3:$AA$2839,9,0)&amp;"           {"&amp;D213&amp;",   "&amp;E213&amp;"},"</f>
        <v>//           {ITM_HYPER,   "HYPERGAUSS_BLACK_LGAUSS_WHITE_R"},</v>
      </c>
      <c r="H213" t="b">
        <f>ISNA(VLOOKUP(J213,J214:J$823,1,0))</f>
        <v>1</v>
      </c>
      <c r="I213" s="27">
        <f>VLOOKUP(C213,SOURCE!S$6:Y$10018,7,0)</f>
        <v>1234</v>
      </c>
      <c r="J213" s="28" t="str">
        <f>VLOOKUP(C213,SOURCE!S$6:Y$10018,6,0)</f>
        <v>HYPERGAUSS_BLACK_LGAUSS_WHITE_R</v>
      </c>
      <c r="K213" s="29" t="str">
        <f t="shared" si="17"/>
        <v>HyperGAUSS_BLACK_LGAUSS_WHITE_R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STD_GAUSS_BLACK_L STD_GAUSS_WHITE_R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ITM_HYPERU</v>
      </c>
      <c r="E214" s="26" t="str">
        <f>CHAR(34)&amp;VLOOKUP(C214,SOURCE!$S$3:$Z$2839,6,0)&amp;CHAR(34)</f>
        <v>"HYPERGAUSS_WHITE_LGAUSS_BLACK_R"</v>
      </c>
      <c r="F214" s="22" t="str">
        <f>VLOOKUP(C214,SOURCE!$S$3:$AA$2839,9,0)&amp;"           {"&amp;D214&amp;",   "&amp;E214&amp;"},"</f>
        <v>//           {ITM_HYPERU,   "HYPERGAUSS_WHITE_LGAUSS_BLACK_R"},</v>
      </c>
      <c r="H214" t="b">
        <f>ISNA(VLOOKUP(J214,J215:J$823,1,0))</f>
        <v>1</v>
      </c>
      <c r="I214" s="27">
        <f>VLOOKUP(C214,SOURCE!S$6:Y$10018,7,0)</f>
        <v>1235</v>
      </c>
      <c r="J214" s="28" t="str">
        <f>VLOOKUP(C214,SOURCE!S$6:Y$10018,6,0)</f>
        <v>HYPERGAUSS_WHITE_LGAUSS_BLACK_R</v>
      </c>
      <c r="K214" s="29" t="str">
        <f t="shared" si="17"/>
        <v>HyperGAUSS_WHITE_LGAUSS_BLACK_R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STD_GAUSS_WHITE_L STD_GAUSS_BLACK_R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ITM_HYPERM1</v>
      </c>
      <c r="E215" s="26" t="str">
        <f>CHAR(34)&amp;VLOOKUP(C215,SOURCE!$S$3:$Z$2839,6,0)&amp;CHAR(34)</f>
        <v>"HYPER^MINUS_1"</v>
      </c>
      <c r="F215" s="22" t="str">
        <f>VLOOKUP(C215,SOURCE!$S$3:$AA$2839,9,0)&amp;"           {"&amp;D215&amp;",   "&amp;E215&amp;"},"</f>
        <v>//           {ITM_HYPERM1,   "HYPER^MINUS_1"},</v>
      </c>
      <c r="H215" t="b">
        <f>ISNA(VLOOKUP(J215,J216:J$823,1,0))</f>
        <v>1</v>
      </c>
      <c r="I215" s="27">
        <f>VLOOKUP(C215,SOURCE!S$6:Y$10018,7,0)</f>
        <v>1236</v>
      </c>
      <c r="J215" s="28" t="str">
        <f>VLOOKUP(C215,SOURCE!S$6:Y$10018,6,0)</f>
        <v>HYPER^MINUS_1</v>
      </c>
      <c r="K215" s="29" t="str">
        <f t="shared" si="17"/>
        <v>Hyper^MINUS_1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STD_SUP_MINUS_1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ITM_LGNRMP</v>
      </c>
      <c r="E216" s="26" t="str">
        <f>CHAR(34)&amp;VLOOKUP(C216,SOURCE!$S$3:$Z$2839,6,0)&amp;CHAR(34)</f>
        <v>"LGNRMP"</v>
      </c>
      <c r="F216" s="22" t="str">
        <f>VLOOKUP(C216,SOURCE!$S$3:$AA$2839,9,0)&amp;"           {"&amp;D216&amp;",   "&amp;E216&amp;"},"</f>
        <v>//           {ITM_LGNRMP,   "LGNRMP"},</v>
      </c>
      <c r="H216" t="b">
        <f>ISNA(VLOOKUP(J216,J217:J$823,1,0))</f>
        <v>1</v>
      </c>
      <c r="I216" s="27">
        <f>VLOOKUP(C216,SOURCE!S$6:Y$10018,7,0)</f>
        <v>1238</v>
      </c>
      <c r="J216" s="28" t="str">
        <f>VLOOKUP(C216,SOURCE!S$6:Y$10018,6,0)</f>
        <v>LGNRMP</v>
      </c>
      <c r="K216" s="29" t="str">
        <f t="shared" si="17"/>
        <v>LgNrmp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"LgNrm" STD_SUB_p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</v>
      </c>
      <c r="E217" s="26" t="str">
        <f>CHAR(34)&amp;VLOOKUP(C217,SOURCE!$S$3:$Z$2839,6,0)&amp;CHAR(34)</f>
        <v>"LGNRMGAUSS_BLACK_LGAUSS_WHITE_R"</v>
      </c>
      <c r="F217" s="22" t="str">
        <f>VLOOKUP(C217,SOURCE!$S$3:$AA$2839,9,0)&amp;"           {"&amp;D217&amp;",   "&amp;E217&amp;"},"</f>
        <v>//           {ITM_LGNRM,   "LGNRMGAUSS_BLACK_LGAUSS_WHITE_R"},</v>
      </c>
      <c r="H217" t="b">
        <f>ISNA(VLOOKUP(J217,J218:J$823,1,0))</f>
        <v>1</v>
      </c>
      <c r="I217" s="27">
        <f>VLOOKUP(C217,SOURCE!S$6:Y$10018,7,0)</f>
        <v>1239</v>
      </c>
      <c r="J217" s="28" t="str">
        <f>VLOOKUP(C217,SOURCE!S$6:Y$10018,6,0)</f>
        <v>LGNRMGAUSS_BLACK_LGAUSS_WHITE_R</v>
      </c>
      <c r="K217" s="29" t="str">
        <f t="shared" si="17"/>
        <v>LgNrmGAUSS_BLACK_LGAUSS_WHITE_R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STD_GAUSS_BLACK_L STD_GAUSS_WHITE_R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ITM_LGNRMU</v>
      </c>
      <c r="E218" s="26" t="str">
        <f>CHAR(34)&amp;VLOOKUP(C218,SOURCE!$S$3:$Z$2839,6,0)&amp;CHAR(34)</f>
        <v>"LGNRMGAUSS_WHITE_LGAUSS_BLACK_R"</v>
      </c>
      <c r="F218" s="22" t="str">
        <f>VLOOKUP(C218,SOURCE!$S$3:$AA$2839,9,0)&amp;"           {"&amp;D218&amp;",   "&amp;E218&amp;"},"</f>
        <v>//           {ITM_LGNRMU,   "LGNRMGAUSS_WHITE_LGAUSS_BLACK_R"},</v>
      </c>
      <c r="H218" t="b">
        <f>ISNA(VLOOKUP(J218,J219:J$823,1,0))</f>
        <v>1</v>
      </c>
      <c r="I218" s="27">
        <f>VLOOKUP(C218,SOURCE!S$6:Y$10018,7,0)</f>
        <v>1240</v>
      </c>
      <c r="J218" s="28" t="str">
        <f>VLOOKUP(C218,SOURCE!S$6:Y$10018,6,0)</f>
        <v>LGNRMGAUSS_WHITE_LGAUSS_BLACK_R</v>
      </c>
      <c r="K218" s="29" t="str">
        <f t="shared" si="17"/>
        <v>LgNrmGAUSS_WHITE_LGAUSS_BLACK_R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STD_GAUSS_WHITE_L STD_GAUSS_BLACK_R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ITM_LGNRMM1</v>
      </c>
      <c r="E219" s="26" t="str">
        <f>CHAR(34)&amp;VLOOKUP(C219,SOURCE!$S$3:$Z$2839,6,0)&amp;CHAR(34)</f>
        <v>"LGNRM^MINUS_1"</v>
      </c>
      <c r="F219" s="22" t="str">
        <f>VLOOKUP(C219,SOURCE!$S$3:$AA$2839,9,0)&amp;"           {"&amp;D219&amp;",   "&amp;E219&amp;"},"</f>
        <v>//           {ITM_LGNRMM1,   "LGNRM^MINUS_1"},</v>
      </c>
      <c r="H219" t="b">
        <f>ISNA(VLOOKUP(J219,J220:J$823,1,0))</f>
        <v>1</v>
      </c>
      <c r="I219" s="27">
        <f>VLOOKUP(C219,SOURCE!S$6:Y$10018,7,0)</f>
        <v>1241</v>
      </c>
      <c r="J219" s="28" t="str">
        <f>VLOOKUP(C219,SOURCE!S$6:Y$10018,6,0)</f>
        <v>LGNRM^MINUS_1</v>
      </c>
      <c r="K219" s="29" t="str">
        <f t="shared" si="17"/>
        <v>LgNrm^MINUS_1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STD_SUP_MINUS_1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ITM_LOGISP</v>
      </c>
      <c r="E220" s="26" t="str">
        <f>CHAR(34)&amp;VLOOKUP(C220,SOURCE!$S$3:$Z$2839,6,0)&amp;CHAR(34)</f>
        <v>"LOGISP"</v>
      </c>
      <c r="F220" s="22" t="str">
        <f>VLOOKUP(C220,SOURCE!$S$3:$AA$2839,9,0)&amp;"           {"&amp;D220&amp;",   "&amp;E220&amp;"},"</f>
        <v>//           {ITM_LOGISP,   "LOGISP"},</v>
      </c>
      <c r="H220" t="b">
        <f>ISNA(VLOOKUP(J220,J221:J$823,1,0))</f>
        <v>1</v>
      </c>
      <c r="I220" s="27">
        <f>VLOOKUP(C220,SOURCE!S$6:Y$10018,7,0)</f>
        <v>1243</v>
      </c>
      <c r="J220" s="28" t="str">
        <f>VLOOKUP(C220,SOURCE!S$6:Y$10018,6,0)</f>
        <v>LOGISP</v>
      </c>
      <c r="K220" s="29" t="str">
        <f t="shared" si="17"/>
        <v>Logisp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"Logis" STD_SUB_p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</v>
      </c>
      <c r="E221" s="26" t="str">
        <f>CHAR(34)&amp;VLOOKUP(C221,SOURCE!$S$3:$Z$2839,6,0)&amp;CHAR(34)</f>
        <v>"LOGISGAUSS_BLACK_LGAUSS_WHITE_R"</v>
      </c>
      <c r="F221" s="22" t="str">
        <f>VLOOKUP(C221,SOURCE!$S$3:$AA$2839,9,0)&amp;"           {"&amp;D221&amp;",   "&amp;E221&amp;"},"</f>
        <v>//           {ITM_LOGIS,   "LOGISGAUSS_BLACK_LGAUSS_WHITE_R"},</v>
      </c>
      <c r="H221" t="b">
        <f>ISNA(VLOOKUP(J221,J222:J$823,1,0))</f>
        <v>1</v>
      </c>
      <c r="I221" s="27">
        <f>VLOOKUP(C221,SOURCE!S$6:Y$10018,7,0)</f>
        <v>1244</v>
      </c>
      <c r="J221" s="28" t="str">
        <f>VLOOKUP(C221,SOURCE!S$6:Y$10018,6,0)</f>
        <v>LOGISGAUSS_BLACK_LGAUSS_WHITE_R</v>
      </c>
      <c r="K221" s="29" t="str">
        <f t="shared" si="17"/>
        <v>LogisGAUSS_BLACK_LGAUSS_WHITE_R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STD_GAUSS_BLACK_L STD_GAUSS_WHITE_R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ITM_LOGISU</v>
      </c>
      <c r="E222" s="26" t="str">
        <f>CHAR(34)&amp;VLOOKUP(C222,SOURCE!$S$3:$Z$2839,6,0)&amp;CHAR(34)</f>
        <v>"LOGISGAUSS_WHITE_LGAUSS_BLACK_R"</v>
      </c>
      <c r="F222" s="22" t="str">
        <f>VLOOKUP(C222,SOURCE!$S$3:$AA$2839,9,0)&amp;"           {"&amp;D222&amp;",   "&amp;E222&amp;"},"</f>
        <v>//           {ITM_LOGISU,   "LOGISGAUSS_WHITE_LGAUSS_BLACK_R"},</v>
      </c>
      <c r="H222" t="b">
        <f>ISNA(VLOOKUP(J222,J223:J$823,1,0))</f>
        <v>1</v>
      </c>
      <c r="I222" s="27">
        <f>VLOOKUP(C222,SOURCE!S$6:Y$10018,7,0)</f>
        <v>1245</v>
      </c>
      <c r="J222" s="28" t="str">
        <f>VLOOKUP(C222,SOURCE!S$6:Y$10018,6,0)</f>
        <v>LOGISGAUSS_WHITE_LGAUSS_BLACK_R</v>
      </c>
      <c r="K222" s="29" t="str">
        <f t="shared" si="17"/>
        <v>LogisGAUSS_WHITE_LGAUSS_BLACK_R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STD_GAUSS_WHITE_L STD_GAUSS_BLACK_R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ITM_LOGISM1</v>
      </c>
      <c r="E223" s="26" t="str">
        <f>CHAR(34)&amp;VLOOKUP(C223,SOURCE!$S$3:$Z$2839,6,0)&amp;CHAR(34)</f>
        <v>"LOGIS^MINUS_1"</v>
      </c>
      <c r="F223" s="22" t="str">
        <f>VLOOKUP(C223,SOURCE!$S$3:$AA$2839,9,0)&amp;"           {"&amp;D223&amp;",   "&amp;E223&amp;"},"</f>
        <v>//           {ITM_LOGISM1,   "LOGIS^MINUS_1"},</v>
      </c>
      <c r="H223" t="b">
        <f>ISNA(VLOOKUP(J223,J224:J$823,1,0))</f>
        <v>1</v>
      </c>
      <c r="I223" s="27">
        <f>VLOOKUP(C223,SOURCE!S$6:Y$10018,7,0)</f>
        <v>1246</v>
      </c>
      <c r="J223" s="28" t="str">
        <f>VLOOKUP(C223,SOURCE!S$6:Y$10018,6,0)</f>
        <v>LOGIS^MINUS_1</v>
      </c>
      <c r="K223" s="29" t="str">
        <f t="shared" si="17"/>
        <v>Logis^MINUS_1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STD_SUP_MINUS_1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ITM_NBINP</v>
      </c>
      <c r="E224" s="26" t="str">
        <f>CHAR(34)&amp;VLOOKUP(C224,SOURCE!$S$3:$Z$2839,6,0)&amp;CHAR(34)</f>
        <v>"NBINP"</v>
      </c>
      <c r="F224" s="22" t="str">
        <f>VLOOKUP(C224,SOURCE!$S$3:$AA$2839,9,0)&amp;"           {"&amp;D224&amp;",   "&amp;E224&amp;"},"</f>
        <v>//           {ITM_NBINP,   "NBINP"},</v>
      </c>
      <c r="H224" t="b">
        <f>ISNA(VLOOKUP(J224,J225:J$823,1,0))</f>
        <v>1</v>
      </c>
      <c r="I224" s="27">
        <f>VLOOKUP(C224,SOURCE!S$6:Y$10018,7,0)</f>
        <v>1248</v>
      </c>
      <c r="J224" s="28" t="str">
        <f>VLOOKUP(C224,SOURCE!S$6:Y$10018,6,0)</f>
        <v>NBINP</v>
      </c>
      <c r="K224" s="29" t="str">
        <f t="shared" si="17"/>
        <v>NBinp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"NBin" STD_SUB_p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</v>
      </c>
      <c r="E225" s="26" t="str">
        <f>CHAR(34)&amp;VLOOKUP(C225,SOURCE!$S$3:$Z$2839,6,0)&amp;CHAR(34)</f>
        <v>"NBINGAUSS_BLACK_LGAUSS_WHITE_R"</v>
      </c>
      <c r="F225" s="22" t="str">
        <f>VLOOKUP(C225,SOURCE!$S$3:$AA$2839,9,0)&amp;"           {"&amp;D225&amp;",   "&amp;E225&amp;"},"</f>
        <v>//           {ITM_NBIN,   "NBINGAUSS_BLACK_LGAUSS_WHITE_R"},</v>
      </c>
      <c r="H225" t="b">
        <f>ISNA(VLOOKUP(J225,J226:J$823,1,0))</f>
        <v>1</v>
      </c>
      <c r="I225" s="27">
        <f>VLOOKUP(C225,SOURCE!S$6:Y$10018,7,0)</f>
        <v>1249</v>
      </c>
      <c r="J225" s="28" t="str">
        <f>VLOOKUP(C225,SOURCE!S$6:Y$10018,6,0)</f>
        <v>NBINGAUSS_BLACK_LGAUSS_WHITE_R</v>
      </c>
      <c r="K225" s="29" t="str">
        <f t="shared" si="17"/>
        <v>NBinGAUSS_BLACK_LGAUSS_WHITE_R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STD_GAUSS_BLACK_L STD_GAUSS_WHITE_R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ITM_NBINU</v>
      </c>
      <c r="E226" s="26" t="str">
        <f>CHAR(34)&amp;VLOOKUP(C226,SOURCE!$S$3:$Z$2839,6,0)&amp;CHAR(34)</f>
        <v>"NBINGAUSS_WHITE_LGAUSS_BLACK_R"</v>
      </c>
      <c r="F226" s="22" t="str">
        <f>VLOOKUP(C226,SOURCE!$S$3:$AA$2839,9,0)&amp;"           {"&amp;D226&amp;",   "&amp;E226&amp;"},"</f>
        <v>//           {ITM_NBINU,   "NBINGAUSS_WHITE_LGAUSS_BLACK_R"},</v>
      </c>
      <c r="H226" t="b">
        <f>ISNA(VLOOKUP(J226,J227:J$823,1,0))</f>
        <v>1</v>
      </c>
      <c r="I226" s="27">
        <f>VLOOKUP(C226,SOURCE!S$6:Y$10018,7,0)</f>
        <v>1250</v>
      </c>
      <c r="J226" s="28" t="str">
        <f>VLOOKUP(C226,SOURCE!S$6:Y$10018,6,0)</f>
        <v>NBINGAUSS_WHITE_LGAUSS_BLACK_R</v>
      </c>
      <c r="K226" s="29" t="str">
        <f t="shared" si="17"/>
        <v>NBinGAUSS_WHITE_LGAUSS_BLACK_R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STD_GAUSS_WHITE_L STD_GAUSS_BLACK_R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ITM_NBINM1</v>
      </c>
      <c r="E227" s="26" t="str">
        <f>CHAR(34)&amp;VLOOKUP(C227,SOURCE!$S$3:$Z$2839,6,0)&amp;CHAR(34)</f>
        <v>"NBIN^MINUS_1"</v>
      </c>
      <c r="F227" s="22" t="str">
        <f>VLOOKUP(C227,SOURCE!$S$3:$AA$2839,9,0)&amp;"           {"&amp;D227&amp;",   "&amp;E227&amp;"},"</f>
        <v>//           {ITM_NBINM1,   "NBIN^MINUS_1"},</v>
      </c>
      <c r="H227" t="b">
        <f>ISNA(VLOOKUP(J227,J228:J$823,1,0))</f>
        <v>1</v>
      </c>
      <c r="I227" s="27">
        <f>VLOOKUP(C227,SOURCE!S$6:Y$10018,7,0)</f>
        <v>1251</v>
      </c>
      <c r="J227" s="28" t="str">
        <f>VLOOKUP(C227,SOURCE!S$6:Y$10018,6,0)</f>
        <v>NBIN^MINUS_1</v>
      </c>
      <c r="K227" s="29" t="str">
        <f t="shared" si="17"/>
        <v>NBin^MINUS_1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STD_SUP_MINUS_1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ITM_NORMLP</v>
      </c>
      <c r="E228" s="26" t="str">
        <f>CHAR(34)&amp;VLOOKUP(C228,SOURCE!$S$3:$Z$2839,6,0)&amp;CHAR(34)</f>
        <v>"NORMLP"</v>
      </c>
      <c r="F228" s="22" t="str">
        <f>VLOOKUP(C228,SOURCE!$S$3:$AA$2839,9,0)&amp;"           {"&amp;D228&amp;",   "&amp;E228&amp;"},"</f>
        <v>//           {ITM_NORMLP,   "NORMLP"},</v>
      </c>
      <c r="H228" t="b">
        <f>ISNA(VLOOKUP(J228,J229:J$823,1,0))</f>
        <v>1</v>
      </c>
      <c r="I228" s="27">
        <f>VLOOKUP(C228,SOURCE!S$6:Y$10018,7,0)</f>
        <v>1253</v>
      </c>
      <c r="J228" s="28" t="str">
        <f>VLOOKUP(C228,SOURCE!S$6:Y$10018,6,0)</f>
        <v>NORMLP</v>
      </c>
      <c r="K228" s="29" t="str">
        <f t="shared" si="17"/>
        <v>Normlp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"Norml" STD_SUB_p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</v>
      </c>
      <c r="E229" s="26" t="str">
        <f>CHAR(34)&amp;VLOOKUP(C229,SOURCE!$S$3:$Z$2839,6,0)&amp;CHAR(34)</f>
        <v>"NORMLGAUSS_BLACK_LGAUSS_WHITE_R"</v>
      </c>
      <c r="F229" s="22" t="str">
        <f>VLOOKUP(C229,SOURCE!$S$3:$AA$2839,9,0)&amp;"           {"&amp;D229&amp;",   "&amp;E229&amp;"},"</f>
        <v>//           {ITM_NORML,   "NORMLGAUSS_BLACK_LGAUSS_WHITE_R"},</v>
      </c>
      <c r="H229" t="b">
        <f>ISNA(VLOOKUP(J229,J230:J$823,1,0))</f>
        <v>1</v>
      </c>
      <c r="I229" s="27">
        <f>VLOOKUP(C229,SOURCE!S$6:Y$10018,7,0)</f>
        <v>1254</v>
      </c>
      <c r="J229" s="28" t="str">
        <f>VLOOKUP(C229,SOURCE!S$6:Y$10018,6,0)</f>
        <v>NORMLGAUSS_BLACK_LGAUSS_WHITE_R</v>
      </c>
      <c r="K229" s="29" t="str">
        <f t="shared" si="17"/>
        <v>NormlGAUSS_BLACK_LGAUSS_WHITE_R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STD_GAUSS_BLACK_L STD_GAUSS_WHITE_R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ITM_NORMLU</v>
      </c>
      <c r="E230" s="26" t="str">
        <f>CHAR(34)&amp;VLOOKUP(C230,SOURCE!$S$3:$Z$2839,6,0)&amp;CHAR(34)</f>
        <v>"NORMLGAUSS_WHITE_LGAUSS_BLACK_R"</v>
      </c>
      <c r="F230" s="22" t="str">
        <f>VLOOKUP(C230,SOURCE!$S$3:$AA$2839,9,0)&amp;"           {"&amp;D230&amp;",   "&amp;E230&amp;"},"</f>
        <v>//           {ITM_NORMLU,   "NORMLGAUSS_WHITE_LGAUSS_BLACK_R"},</v>
      </c>
      <c r="H230" t="b">
        <f>ISNA(VLOOKUP(J230,J231:J$823,1,0))</f>
        <v>1</v>
      </c>
      <c r="I230" s="27">
        <f>VLOOKUP(C230,SOURCE!S$6:Y$10018,7,0)</f>
        <v>1255</v>
      </c>
      <c r="J230" s="28" t="str">
        <f>VLOOKUP(C230,SOURCE!S$6:Y$10018,6,0)</f>
        <v>NORMLGAUSS_WHITE_LGAUSS_BLACK_R</v>
      </c>
      <c r="K230" s="29" t="str">
        <f t="shared" si="17"/>
        <v>NormlGAUSS_WHITE_LGAUSS_BLACK_R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STD_GAUSS_WHITE_L STD_GAUSS_BLACK_R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ITM_NORMLM1</v>
      </c>
      <c r="E231" s="26" t="str">
        <f>CHAR(34)&amp;VLOOKUP(C231,SOURCE!$S$3:$Z$2839,6,0)&amp;CHAR(34)</f>
        <v>"NORML^MINUS_1"</v>
      </c>
      <c r="F231" s="22" t="str">
        <f>VLOOKUP(C231,SOURCE!$S$3:$AA$2839,9,0)&amp;"           {"&amp;D231&amp;",   "&amp;E231&amp;"},"</f>
        <v>//           {ITM_NORMLM1,   "NORML^MINUS_1"},</v>
      </c>
      <c r="H231" t="b">
        <f>ISNA(VLOOKUP(J231,J232:J$823,1,0))</f>
        <v>1</v>
      </c>
      <c r="I231" s="27">
        <f>VLOOKUP(C231,SOURCE!S$6:Y$10018,7,0)</f>
        <v>1256</v>
      </c>
      <c r="J231" s="28" t="str">
        <f>VLOOKUP(C231,SOURCE!S$6:Y$10018,6,0)</f>
        <v>NORML^MINUS_1</v>
      </c>
      <c r="K231" s="29" t="str">
        <f t="shared" si="17"/>
        <v>Norml^MINUS_1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STD_SUP_MINUS_1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ITM_POISSP</v>
      </c>
      <c r="E232" s="26" t="str">
        <f>CHAR(34)&amp;VLOOKUP(C232,SOURCE!$S$3:$Z$2839,6,0)&amp;CHAR(34)</f>
        <v>"POISSP"</v>
      </c>
      <c r="F232" s="22" t="str">
        <f>VLOOKUP(C232,SOURCE!$S$3:$AA$2839,9,0)&amp;"           {"&amp;D232&amp;",   "&amp;E232&amp;"},"</f>
        <v>//           {ITM_POISSP,   "POISSP"},</v>
      </c>
      <c r="H232" t="b">
        <f>ISNA(VLOOKUP(J232,J233:J$823,1,0))</f>
        <v>1</v>
      </c>
      <c r="I232" s="27">
        <f>VLOOKUP(C232,SOURCE!S$6:Y$10018,7,0)</f>
        <v>1258</v>
      </c>
      <c r="J232" s="28" t="str">
        <f>VLOOKUP(C232,SOURCE!S$6:Y$10018,6,0)</f>
        <v>POISSP</v>
      </c>
      <c r="K232" s="29" t="str">
        <f t="shared" si="17"/>
        <v>Poissp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"Poiss" STD_SUB_p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</v>
      </c>
      <c r="E233" s="26" t="str">
        <f>CHAR(34)&amp;VLOOKUP(C233,SOURCE!$S$3:$Z$2839,6,0)&amp;CHAR(34)</f>
        <v>"POISSGAUSS_BLACK_LGAUSS_WHITE_R"</v>
      </c>
      <c r="F233" s="22" t="str">
        <f>VLOOKUP(C233,SOURCE!$S$3:$AA$2839,9,0)&amp;"           {"&amp;D233&amp;",   "&amp;E233&amp;"},"</f>
        <v>//           {ITM_POISS,   "POISSGAUSS_BLACK_LGAUSS_WHITE_R"},</v>
      </c>
      <c r="H233" t="b">
        <f>ISNA(VLOOKUP(J233,J234:J$823,1,0))</f>
        <v>1</v>
      </c>
      <c r="I233" s="27">
        <f>VLOOKUP(C233,SOURCE!S$6:Y$10018,7,0)</f>
        <v>1259</v>
      </c>
      <c r="J233" s="28" t="str">
        <f>VLOOKUP(C233,SOURCE!S$6:Y$10018,6,0)</f>
        <v>POISSGAUSS_BLACK_LGAUSS_WHITE_R</v>
      </c>
      <c r="K233" s="29" t="str">
        <f t="shared" si="17"/>
        <v>PoissGAUSS_BLACK_LGAUSS_WHITE_R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STD_GAUSS_BLACK_L STD_GAUSS_WHITE_R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ITM_POISSU</v>
      </c>
      <c r="E234" s="26" t="str">
        <f>CHAR(34)&amp;VLOOKUP(C234,SOURCE!$S$3:$Z$2839,6,0)&amp;CHAR(34)</f>
        <v>"POISSGAUSS_WHITE_LGAUSS_BLACK_R"</v>
      </c>
      <c r="F234" s="22" t="str">
        <f>VLOOKUP(C234,SOURCE!$S$3:$AA$2839,9,0)&amp;"           {"&amp;D234&amp;",   "&amp;E234&amp;"},"</f>
        <v>//           {ITM_POISSU,   "POISSGAUSS_WHITE_LGAUSS_BLACK_R"},</v>
      </c>
      <c r="H234" t="b">
        <f>ISNA(VLOOKUP(J234,J235:J$823,1,0))</f>
        <v>1</v>
      </c>
      <c r="I234" s="27">
        <f>VLOOKUP(C234,SOURCE!S$6:Y$10018,7,0)</f>
        <v>1260</v>
      </c>
      <c r="J234" s="28" t="str">
        <f>VLOOKUP(C234,SOURCE!S$6:Y$10018,6,0)</f>
        <v>POISSGAUSS_WHITE_LGAUSS_BLACK_R</v>
      </c>
      <c r="K234" s="29" t="str">
        <f t="shared" si="17"/>
        <v>PoissGAUSS_WHITE_LGAUSS_BLACK_R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STD_GAUSS_WHITE_L STD_GAUSS_BLACK_R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ITM_POISSM1</v>
      </c>
      <c r="E235" s="26" t="str">
        <f>CHAR(34)&amp;VLOOKUP(C235,SOURCE!$S$3:$Z$2839,6,0)&amp;CHAR(34)</f>
        <v>"POISS^MINUS_1"</v>
      </c>
      <c r="F235" s="22" t="str">
        <f>VLOOKUP(C235,SOURCE!$S$3:$AA$2839,9,0)&amp;"           {"&amp;D235&amp;",   "&amp;E235&amp;"},"</f>
        <v>//           {ITM_POISSM1,   "POISS^MINUS_1"},</v>
      </c>
      <c r="H235" t="b">
        <f>ISNA(VLOOKUP(J235,J236:J$823,1,0))</f>
        <v>1</v>
      </c>
      <c r="I235" s="27">
        <f>VLOOKUP(C235,SOURCE!S$6:Y$10018,7,0)</f>
        <v>1261</v>
      </c>
      <c r="J235" s="28" t="str">
        <f>VLOOKUP(C235,SOURCE!S$6:Y$10018,6,0)</f>
        <v>POISS^MINUS_1</v>
      </c>
      <c r="K235" s="29" t="str">
        <f t="shared" si="17"/>
        <v>Poiss^MINUS_1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STD_SUP_MINUS_1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ITM_TPX</v>
      </c>
      <c r="E236" s="26" t="str">
        <f>CHAR(34)&amp;VLOOKUP(C236,SOURCE!$S$3:$Z$2839,6,0)&amp;CHAR(34)</f>
        <v>"TP(X)"</v>
      </c>
      <c r="F236" s="22" t="str">
        <f>VLOOKUP(C236,SOURCE!$S$3:$AA$2839,9,0)&amp;"           {"&amp;D236&amp;",   "&amp;E236&amp;"},"</f>
        <v>//           {ITM_TPX,   "TP(X)"},</v>
      </c>
      <c r="H236" t="b">
        <f>ISNA(VLOOKUP(J236,J237:J$823,1,0))</f>
        <v>1</v>
      </c>
      <c r="I236" s="27">
        <f>VLOOKUP(C236,SOURCE!S$6:Y$10018,7,0)</f>
        <v>1263</v>
      </c>
      <c r="J236" s="28" t="str">
        <f>VLOOKUP(C236,SOURCE!S$6:Y$10018,6,0)</f>
        <v>TP(X)</v>
      </c>
      <c r="K236" s="29" t="str">
        <f t="shared" si="17"/>
        <v>tp(x)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"t" STD_SUB_p "(x)"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ITM_TX</v>
      </c>
      <c r="E237" s="26" t="str">
        <f>CHAR(34)&amp;VLOOKUP(C237,SOURCE!$S$3:$Z$2839,6,0)&amp;CHAR(34)</f>
        <v>"TGAUSS_BLACK_LGAUSS_WHITE_R(X)"</v>
      </c>
      <c r="F237" s="22" t="str">
        <f>VLOOKUP(C237,SOURCE!$S$3:$AA$2839,9,0)&amp;"           {"&amp;D237&amp;",   "&amp;E237&amp;"},"</f>
        <v>//           {ITM_TX,   "TGAUSS_BLACK_LGAUSS_WHITE_R(X)"},</v>
      </c>
      <c r="H237" t="b">
        <f>ISNA(VLOOKUP(J237,J238:J$823,1,0))</f>
        <v>1</v>
      </c>
      <c r="I237" s="27">
        <f>VLOOKUP(C237,SOURCE!S$6:Y$10018,7,0)</f>
        <v>1264</v>
      </c>
      <c r="J237" s="28" t="str">
        <f>VLOOKUP(C237,SOURCE!S$6:Y$10018,6,0)</f>
        <v>TGAUSS_BLACK_LGAUSS_WHITE_R(X)</v>
      </c>
      <c r="K237" s="29" t="str">
        <f t="shared" si="17"/>
        <v>tGAUSS_BLACK_LGAUSS_WHITE_R(x)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STD_GAUSS_BLACK_L STD_GAUSS_WHITE_R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ITM_TUX</v>
      </c>
      <c r="E238" s="26" t="str">
        <f>CHAR(34)&amp;VLOOKUP(C238,SOURCE!$S$3:$Z$2839,6,0)&amp;CHAR(34)</f>
        <v>"TGAUSS_WHITE_LGAUSS_BLACK_R(X)"</v>
      </c>
      <c r="F238" s="22" t="str">
        <f>VLOOKUP(C238,SOURCE!$S$3:$AA$2839,9,0)&amp;"           {"&amp;D238&amp;",   "&amp;E238&amp;"},"</f>
        <v>//           {ITM_TUX,   "TGAUSS_WHITE_LGAUSS_BLACK_R(X)"},</v>
      </c>
      <c r="H238" t="b">
        <f>ISNA(VLOOKUP(J238,J239:J$823,1,0))</f>
        <v>1</v>
      </c>
      <c r="I238" s="27">
        <f>VLOOKUP(C238,SOURCE!S$6:Y$10018,7,0)</f>
        <v>1265</v>
      </c>
      <c r="J238" s="28" t="str">
        <f>VLOOKUP(C238,SOURCE!S$6:Y$10018,6,0)</f>
        <v>TGAUSS_WHITE_LGAUSS_BLACK_R(X)</v>
      </c>
      <c r="K238" s="29" t="str">
        <f t="shared" si="17"/>
        <v>tGAUSS_WHITE_LGAUSS_BLACK_R(x)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STD_GAUSS_WHITE_L STD_GAUSS_BLACK_R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ITM_TM1P</v>
      </c>
      <c r="E239" s="26" t="str">
        <f>CHAR(34)&amp;VLOOKUP(C239,SOURCE!$S$3:$Z$2839,6,0)&amp;CHAR(34)</f>
        <v>"T^MINUS_1(P)"</v>
      </c>
      <c r="F239" s="22" t="str">
        <f>VLOOKUP(C239,SOURCE!$S$3:$AA$2839,9,0)&amp;"           {"&amp;D239&amp;",   "&amp;E239&amp;"},"</f>
        <v>//           {ITM_TM1P,   "T^MINUS_1(P)"},</v>
      </c>
      <c r="H239" t="b">
        <f>ISNA(VLOOKUP(J239,J240:J$823,1,0))</f>
        <v>1</v>
      </c>
      <c r="I239" s="27">
        <f>VLOOKUP(C239,SOURCE!S$6:Y$10018,7,0)</f>
        <v>1266</v>
      </c>
      <c r="J239" s="28" t="str">
        <f>VLOOKUP(C239,SOURCE!S$6:Y$10018,6,0)</f>
        <v>T^MINUS_1(P)</v>
      </c>
      <c r="K239" s="29" t="str">
        <f t="shared" si="17"/>
        <v>t^MINUS_1(p)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STD_SUP_MINUS_1 "(p)"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ITM_WEIBLP</v>
      </c>
      <c r="E240" s="26" t="str">
        <f>CHAR(34)&amp;VLOOKUP(C240,SOURCE!$S$3:$Z$2839,6,0)&amp;CHAR(34)</f>
        <v>"WEIBLP"</v>
      </c>
      <c r="F240" s="22" t="str">
        <f>VLOOKUP(C240,SOURCE!$S$3:$AA$2839,9,0)&amp;"           {"&amp;D240&amp;",   "&amp;E240&amp;"},"</f>
        <v>//           {ITM_WEIBLP,   "WEIBLP"},</v>
      </c>
      <c r="H240" t="b">
        <f>ISNA(VLOOKUP(J240,J241:J$823,1,0))</f>
        <v>1</v>
      </c>
      <c r="I240" s="27">
        <f>VLOOKUP(C240,SOURCE!S$6:Y$10018,7,0)</f>
        <v>1268</v>
      </c>
      <c r="J240" s="28" t="str">
        <f>VLOOKUP(C240,SOURCE!S$6:Y$10018,6,0)</f>
        <v>WEIBLP</v>
      </c>
      <c r="K240" s="29" t="str">
        <f t="shared" si="17"/>
        <v>Weiblp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"Weibl" STD_SUB_p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</v>
      </c>
      <c r="E241" s="26" t="str">
        <f>CHAR(34)&amp;VLOOKUP(C241,SOURCE!$S$3:$Z$2839,6,0)&amp;CHAR(34)</f>
        <v>"WEIBLGAUSS_BLACK_LGAUSS_WHITE_R"</v>
      </c>
      <c r="F241" s="22" t="str">
        <f>VLOOKUP(C241,SOURCE!$S$3:$AA$2839,9,0)&amp;"           {"&amp;D241&amp;",   "&amp;E241&amp;"},"</f>
        <v>//           {ITM_WEIBL,   "WEIBLGAUSS_BLACK_LGAUSS_WHITE_R"},</v>
      </c>
      <c r="H241" t="b">
        <f>ISNA(VLOOKUP(J241,J242:J$823,1,0))</f>
        <v>1</v>
      </c>
      <c r="I241" s="27">
        <f>VLOOKUP(C241,SOURCE!S$6:Y$10018,7,0)</f>
        <v>1269</v>
      </c>
      <c r="J241" s="28" t="str">
        <f>VLOOKUP(C241,SOURCE!S$6:Y$10018,6,0)</f>
        <v>WEIBLGAUSS_BLACK_LGAUSS_WHITE_R</v>
      </c>
      <c r="K241" s="29" t="str">
        <f t="shared" si="17"/>
        <v>WeiblGAUSS_BLACK_LGAUSS_WHITE_R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STD_GAUSS_BLACK_L STD_GAUSS_WHITE_R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ITM_WEIBLU</v>
      </c>
      <c r="E242" s="26" t="str">
        <f>CHAR(34)&amp;VLOOKUP(C242,SOURCE!$S$3:$Z$2839,6,0)&amp;CHAR(34)</f>
        <v>"WEIBLGAUSS_WHITE_LGAUSS_BLACK_R"</v>
      </c>
      <c r="F242" s="22" t="str">
        <f>VLOOKUP(C242,SOURCE!$S$3:$AA$2839,9,0)&amp;"           {"&amp;D242&amp;",   "&amp;E242&amp;"},"</f>
        <v>//           {ITM_WEIBLU,   "WEIBLGAUSS_WHITE_LGAUSS_BLACK_R"},</v>
      </c>
      <c r="H242" t="b">
        <f>ISNA(VLOOKUP(J242,J243:J$823,1,0))</f>
        <v>1</v>
      </c>
      <c r="I242" s="27">
        <f>VLOOKUP(C242,SOURCE!S$6:Y$10018,7,0)</f>
        <v>1270</v>
      </c>
      <c r="J242" s="28" t="str">
        <f>VLOOKUP(C242,SOURCE!S$6:Y$10018,6,0)</f>
        <v>WEIBLGAUSS_WHITE_LGAUSS_BLACK_R</v>
      </c>
      <c r="K242" s="29" t="str">
        <f t="shared" si="17"/>
        <v>WeiblGAUSS_WHITE_LGAUSS_BLACK_R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STD_GAUSS_WHITE_L STD_GAUSS_BLACK_R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ITM_WEIBLM1</v>
      </c>
      <c r="E243" s="26" t="str">
        <f>CHAR(34)&amp;VLOOKUP(C243,SOURCE!$S$3:$Z$2839,6,0)&amp;CHAR(34)</f>
        <v>"WEIBL^MINUS_1"</v>
      </c>
      <c r="F243" s="22" t="str">
        <f>VLOOKUP(C243,SOURCE!$S$3:$AA$2839,9,0)&amp;"           {"&amp;D243&amp;",   "&amp;E243&amp;"},"</f>
        <v>//           {ITM_WEIBLM1,   "WEIBL^MINUS_1"},</v>
      </c>
      <c r="H243" t="b">
        <f>ISNA(VLOOKUP(J243,J244:J$823,1,0))</f>
        <v>1</v>
      </c>
      <c r="I243" s="27">
        <f>VLOOKUP(C243,SOURCE!S$6:Y$10018,7,0)</f>
        <v>1271</v>
      </c>
      <c r="J243" s="28" t="str">
        <f>VLOOKUP(C243,SOURCE!S$6:Y$10018,6,0)</f>
        <v>WEIBL^MINUS_1</v>
      </c>
      <c r="K243" s="29" t="str">
        <f t="shared" si="17"/>
        <v>Weibl^MINUS_1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STD_SUP_MINUS_1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ITM_chi2Px</v>
      </c>
      <c r="E244" s="26" t="str">
        <f>CHAR(34)&amp;VLOOKUP(C244,SOURCE!$S$3:$Z$2839,6,0)&amp;CHAR(34)</f>
        <v>"CHI^2P(X)"</v>
      </c>
      <c r="F244" s="22" t="str">
        <f>VLOOKUP(C244,SOURCE!$S$3:$AA$2839,9,0)&amp;"           {"&amp;D244&amp;",   "&amp;E244&amp;"},"</f>
        <v>//           {ITM_chi2Px,   "CHI^2P(X)"},</v>
      </c>
      <c r="H244" t="b">
        <f>ISNA(VLOOKUP(J244,J245:J$823,1,0))</f>
        <v>1</v>
      </c>
      <c r="I244" s="27">
        <f>VLOOKUP(C244,SOURCE!S$6:Y$10018,7,0)</f>
        <v>1273</v>
      </c>
      <c r="J244" s="28" t="str">
        <f>VLOOKUP(C244,SOURCE!S$6:Y$10018,6,0)</f>
        <v>CHI^2P(X)</v>
      </c>
      <c r="K244" s="29" t="str">
        <f t="shared" si="17"/>
        <v>chi^2p(x)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STD_chi STD_SUP_2 STD_SUB_p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ITM_chi2x</v>
      </c>
      <c r="E245" s="26" t="str">
        <f>CHAR(34)&amp;VLOOKUP(C245,SOURCE!$S$3:$Z$2839,6,0)&amp;CHAR(34)</f>
        <v>"CHI^2GAUSS_BLACK_LGAUSS_WHITE_R(X)"</v>
      </c>
      <c r="F245" s="22" t="str">
        <f>VLOOKUP(C245,SOURCE!$S$3:$AA$2839,9,0)&amp;"           {"&amp;D245&amp;",   "&amp;E245&amp;"},"</f>
        <v>//           {ITM_chi2x,   "CHI^2GAUSS_BLACK_LGAUSS_WHITE_R(X)"},</v>
      </c>
      <c r="H245" t="b">
        <f>ISNA(VLOOKUP(J245,J246:J$823,1,0))</f>
        <v>1</v>
      </c>
      <c r="I245" s="27">
        <f>VLOOKUP(C245,SOURCE!S$6:Y$10018,7,0)</f>
        <v>1274</v>
      </c>
      <c r="J245" s="28" t="str">
        <f>VLOOKUP(C245,SOURCE!S$6:Y$10018,6,0)</f>
        <v>CHI^2GAUSS_BLACK_LGAUSS_WHITE_R(X)</v>
      </c>
      <c r="K245" s="29" t="str">
        <f t="shared" si="17"/>
        <v>chi^2GAUSS_BLACK_LGAUSS_WHITE_R(x)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STD_GAUSS_BLACK_L STD_GAUSS_WHITE_R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ITM_chi2ux</v>
      </c>
      <c r="E246" s="26" t="str">
        <f>CHAR(34)&amp;VLOOKUP(C246,SOURCE!$S$3:$Z$2839,6,0)&amp;CHAR(34)</f>
        <v>"CHI^2GAUSS_WHITE_LGAUSS_BLACK_R(X)"</v>
      </c>
      <c r="F246" s="22" t="str">
        <f>VLOOKUP(C246,SOURCE!$S$3:$AA$2839,9,0)&amp;"           {"&amp;D246&amp;",   "&amp;E246&amp;"},"</f>
        <v>//           {ITM_chi2ux,   "CHI^2GAUSS_WHITE_LGAUSS_BLACK_R(X)"},</v>
      </c>
      <c r="H246" t="b">
        <f>ISNA(VLOOKUP(J246,J247:J$823,1,0))</f>
        <v>1</v>
      </c>
      <c r="I246" s="27">
        <f>VLOOKUP(C246,SOURCE!S$6:Y$10018,7,0)</f>
        <v>1275</v>
      </c>
      <c r="J246" s="28" t="str">
        <f>VLOOKUP(C246,SOURCE!S$6:Y$10018,6,0)</f>
        <v>CHI^2GAUSS_WHITE_LGAUSS_BLACK_R(X)</v>
      </c>
      <c r="K246" s="29" t="str">
        <f t="shared" si="17"/>
        <v>chi^2GAUSS_WHITE_LGAUSS_BLACK_R(x)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STD_GAUSS_WHITE_L STD_GAUSS_BLACK_R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ITM_chi2M1</v>
      </c>
      <c r="E247" s="26" t="str">
        <f>CHAR(34)&amp;VLOOKUP(C247,SOURCE!$S$3:$Z$2839,6,0)&amp;CHAR(34)</f>
        <v>"(CHI^2)^MINUS_1"</v>
      </c>
      <c r="F247" s="22" t="str">
        <f>VLOOKUP(C247,SOURCE!$S$3:$AA$2839,9,0)&amp;"           {"&amp;D247&amp;",   "&amp;E247&amp;"},"</f>
        <v>//           {ITM_chi2M1,   "(CHI^2)^MINUS_1"},</v>
      </c>
      <c r="H247" t="b">
        <f>ISNA(VLOOKUP(J247,J248:J$823,1,0))</f>
        <v>1</v>
      </c>
      <c r="I247" s="27">
        <f>VLOOKUP(C247,SOURCE!S$6:Y$10018,7,0)</f>
        <v>1276</v>
      </c>
      <c r="J247" s="28" t="str">
        <f>VLOOKUP(C247,SOURCE!S$6:Y$10018,6,0)</f>
        <v>(CHI^2)^MINUS_1</v>
      </c>
      <c r="K247" s="29" t="str">
        <f t="shared" si="17"/>
        <v>(chi^2)^MINUS_1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"(" STD_chi STD_SUP_2 ")" STD_SUP_MINUS_1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ITM_BESTF</v>
      </c>
      <c r="E248" s="26" t="str">
        <f>CHAR(34)&amp;VLOOKUP(C248,SOURCE!$S$3:$Z$2839,6,0)&amp;CHAR(34)</f>
        <v>"BESTF"</v>
      </c>
      <c r="F248" s="22" t="str">
        <f>VLOOKUP(C248,SOURCE!$S$3:$AA$2839,9,0)&amp;"           {"&amp;D248&amp;",   "&amp;E248&amp;"},"</f>
        <v>//           {ITM_BESTF,   "BESTF"},</v>
      </c>
      <c r="H248" t="b">
        <f>ISNA(VLOOKUP(J248,J249:J$823,1,0))</f>
        <v>1</v>
      </c>
      <c r="I248" s="27">
        <f>VLOOKUP(C248,SOURCE!S$6:Y$10018,7,0)</f>
        <v>1297</v>
      </c>
      <c r="J248" s="28" t="str">
        <f>VLOOKUP(C248,SOURCE!S$6:Y$10018,6,0)</f>
        <v>BESTF</v>
      </c>
      <c r="K248" s="29" t="str">
        <f t="shared" si="17"/>
        <v>BestF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"BestF"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VLOOKUP(C249,SOURCE!$S$3:$Z$2839,8,0)</f>
        <v>ITM_EXPF</v>
      </c>
      <c r="E249" s="26" t="str">
        <f>CHAR(34)&amp;VLOOKUP(C249,SOURCE!$S$3:$Z$2839,6,0)&amp;CHAR(34)</f>
        <v>"EXPF"</v>
      </c>
      <c r="F249" s="22" t="str">
        <f>VLOOKUP(C249,SOURCE!$S$3:$AA$2839,9,0)&amp;"           {"&amp;D249&amp;",   "&amp;E249&amp;"},"</f>
        <v>//           {ITM_EXPF,   "EXPF"},</v>
      </c>
      <c r="H249" t="b">
        <f>ISNA(VLOOKUP(J249,J250:J$823,1,0))</f>
        <v>0</v>
      </c>
      <c r="I249" s="27">
        <f>VLOOKUP(C249,SOURCE!S$6:Y$10018,7,0)</f>
        <v>1298</v>
      </c>
      <c r="J249" s="28" t="str">
        <f>VLOOKUP(C249,SOURCE!S$6:Y$10018,6,0)</f>
        <v>EXPF</v>
      </c>
      <c r="K249" s="29" t="str">
        <f t="shared" si="17"/>
        <v>ExpF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"ExpF"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ITM_LINF</v>
      </c>
      <c r="E250" s="26" t="str">
        <f>CHAR(34)&amp;VLOOKUP(C250,SOURCE!$S$3:$Z$2839,6,0)&amp;CHAR(34)</f>
        <v>"LINF"</v>
      </c>
      <c r="F250" s="22" t="str">
        <f>VLOOKUP(C250,SOURCE!$S$3:$AA$2839,9,0)&amp;"           {"&amp;D250&amp;",   "&amp;E250&amp;"},"</f>
        <v>//           {ITM_LINF,   "LINF"},</v>
      </c>
      <c r="H250" t="b">
        <f>ISNA(VLOOKUP(J250,J251:J$823,1,0))</f>
        <v>0</v>
      </c>
      <c r="I250" s="27">
        <f>VLOOKUP(C250,SOURCE!S$6:Y$10018,7,0)</f>
        <v>1299</v>
      </c>
      <c r="J250" s="28" t="str">
        <f>VLOOKUP(C250,SOURCE!S$6:Y$10018,6,0)</f>
        <v>LINF</v>
      </c>
      <c r="K250" s="29" t="str">
        <f t="shared" si="17"/>
        <v>LinF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"LinF"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ITM_LOGF</v>
      </c>
      <c r="E251" s="26" t="str">
        <f>CHAR(34)&amp;VLOOKUP(C251,SOURCE!$S$3:$Z$2839,6,0)&amp;CHAR(34)</f>
        <v>"LOGF"</v>
      </c>
      <c r="F251" s="22" t="str">
        <f>VLOOKUP(C251,SOURCE!$S$3:$AA$2839,9,0)&amp;"           {"&amp;D251&amp;",   "&amp;E251&amp;"},"</f>
        <v>//           {ITM_LOGF,   "LOGF"},</v>
      </c>
      <c r="H251" t="b">
        <f>ISNA(VLOOKUP(J251,J252:J$823,1,0))</f>
        <v>0</v>
      </c>
      <c r="I251" s="27">
        <f>VLOOKUP(C251,SOURCE!S$6:Y$10018,7,0)</f>
        <v>1300</v>
      </c>
      <c r="J251" s="28" t="str">
        <f>VLOOKUP(C251,SOURCE!S$6:Y$10018,6,0)</f>
        <v>LOGF</v>
      </c>
      <c r="K251" s="29" t="str">
        <f t="shared" si="17"/>
        <v>LogF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"LogF"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ITM_ORTHOF</v>
      </c>
      <c r="E252" s="26" t="str">
        <f>CHAR(34)&amp;VLOOKUP(C252,SOURCE!$S$3:$Z$2839,6,0)&amp;CHAR(34)</f>
        <v>"ORTHOF"</v>
      </c>
      <c r="F252" s="22" t="str">
        <f>VLOOKUP(C252,SOURCE!$S$3:$AA$2839,9,0)&amp;"           {"&amp;D252&amp;",   "&amp;E252&amp;"},"</f>
        <v>//           {ITM_ORTHOF,   "ORTHOF"},</v>
      </c>
      <c r="H252" t="b">
        <f>ISNA(VLOOKUP(J252,J253:J$823,1,0))</f>
        <v>0</v>
      </c>
      <c r="I252" s="27">
        <f>VLOOKUP(C252,SOURCE!S$6:Y$10018,7,0)</f>
        <v>1301</v>
      </c>
      <c r="J252" s="28" t="str">
        <f>VLOOKUP(C252,SOURCE!S$6:Y$10018,6,0)</f>
        <v>ORTHOF</v>
      </c>
      <c r="K252" s="29" t="str">
        <f t="shared" si="17"/>
        <v>OrthoF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"OrthoF"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ITM_POWERF</v>
      </c>
      <c r="E253" s="26" t="str">
        <f>CHAR(34)&amp;VLOOKUP(C253,SOURCE!$S$3:$Z$2839,6,0)&amp;CHAR(34)</f>
        <v>"POWERF"</v>
      </c>
      <c r="F253" s="22" t="str">
        <f>VLOOKUP(C253,SOURCE!$S$3:$AA$2839,9,0)&amp;"           {"&amp;D253&amp;",   "&amp;E253&amp;"},"</f>
        <v>//           {ITM_POWERF,   "POWERF"},</v>
      </c>
      <c r="H253" t="b">
        <f>ISNA(VLOOKUP(J253,J254:J$823,1,0))</f>
        <v>0</v>
      </c>
      <c r="I253" s="27">
        <f>VLOOKUP(C253,SOURCE!S$6:Y$10018,7,0)</f>
        <v>1302</v>
      </c>
      <c r="J253" s="28" t="str">
        <f>VLOOKUP(C253,SOURCE!S$6:Y$10018,6,0)</f>
        <v>POWERF</v>
      </c>
      <c r="K253" s="29" t="str">
        <f t="shared" si="17"/>
        <v>PowerF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"PowerF"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ITM_GAUSSF</v>
      </c>
      <c r="E254" s="26" t="str">
        <f>CHAR(34)&amp;VLOOKUP(C254,SOURCE!$S$3:$Z$2839,6,0)&amp;CHAR(34)</f>
        <v>"GAUSSF"</v>
      </c>
      <c r="F254" s="22" t="str">
        <f>VLOOKUP(C254,SOURCE!$S$3:$AA$2839,9,0)&amp;"           {"&amp;D254&amp;",   "&amp;E254&amp;"},"</f>
        <v>//           {ITM_GAUSSF,   "GAUSSF"},</v>
      </c>
      <c r="H254" t="b">
        <f>ISNA(VLOOKUP(J254,J255:J$823,1,0))</f>
        <v>0</v>
      </c>
      <c r="I254" s="27">
        <f>VLOOKUP(C254,SOURCE!S$6:Y$10018,7,0)</f>
        <v>1303</v>
      </c>
      <c r="J254" s="28" t="str">
        <f>VLOOKUP(C254,SOURCE!S$6:Y$10018,6,0)</f>
        <v>GAUSSF</v>
      </c>
      <c r="K254" s="29" t="str">
        <f t="shared" si="17"/>
        <v>GaussF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"GaussF"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ITM_CAUCHF</v>
      </c>
      <c r="E255" s="26" t="str">
        <f>CHAR(34)&amp;VLOOKUP(C255,SOURCE!$S$3:$Z$2839,6,0)&amp;CHAR(34)</f>
        <v>"CAUCHF"</v>
      </c>
      <c r="F255" s="22" t="str">
        <f>VLOOKUP(C255,SOURCE!$S$3:$AA$2839,9,0)&amp;"           {"&amp;D255&amp;",   "&amp;E255&amp;"},"</f>
        <v>//           {ITM_CAUCHF,   "CAUCHF"},</v>
      </c>
      <c r="H255" t="b">
        <f>ISNA(VLOOKUP(J255,J256:J$823,1,0))</f>
        <v>0</v>
      </c>
      <c r="I255" s="27">
        <f>VLOOKUP(C255,SOURCE!S$6:Y$10018,7,0)</f>
        <v>1304</v>
      </c>
      <c r="J255" s="28" t="str">
        <f>VLOOKUP(C255,SOURCE!S$6:Y$10018,6,0)</f>
        <v>CAUCHF</v>
      </c>
      <c r="K255" s="29" t="str">
        <f t="shared" si="17"/>
        <v>CauchF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"CauchF"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ITM_PARABF</v>
      </c>
      <c r="E256" s="26" t="str">
        <f>CHAR(34)&amp;VLOOKUP(C256,SOURCE!$S$3:$Z$2839,6,0)&amp;CHAR(34)</f>
        <v>"PARABF"</v>
      </c>
      <c r="F256" s="22" t="str">
        <f>VLOOKUP(C256,SOURCE!$S$3:$AA$2839,9,0)&amp;"           {"&amp;D256&amp;",   "&amp;E256&amp;"},"</f>
        <v>//           {ITM_PARABF,   "PARABF"},</v>
      </c>
      <c r="H256" t="b">
        <f>ISNA(VLOOKUP(J256,J257:J$823,1,0))</f>
        <v>0</v>
      </c>
      <c r="I256" s="27">
        <f>VLOOKUP(C256,SOURCE!S$6:Y$10018,7,0)</f>
        <v>1305</v>
      </c>
      <c r="J256" s="28" t="str">
        <f>VLOOKUP(C256,SOURCE!S$6:Y$10018,6,0)</f>
        <v>PARABF</v>
      </c>
      <c r="K256" s="29" t="str">
        <f t="shared" si="17"/>
        <v>ParabF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"ParabF"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ITM_HYPF</v>
      </c>
      <c r="E257" s="26" t="str">
        <f>CHAR(34)&amp;VLOOKUP(C257,SOURCE!$S$3:$Z$2839,6,0)&amp;CHAR(34)</f>
        <v>"HYPF"</v>
      </c>
      <c r="F257" s="22" t="str">
        <f>VLOOKUP(C257,SOURCE!$S$3:$AA$2839,9,0)&amp;"           {"&amp;D257&amp;",   "&amp;E257&amp;"},"</f>
        <v>//           {ITM_HYPF,   "HYPF"},</v>
      </c>
      <c r="H257" t="b">
        <f>ISNA(VLOOKUP(J257,J258:J$823,1,0))</f>
        <v>0</v>
      </c>
      <c r="I257" s="27">
        <f>VLOOKUP(C257,SOURCE!S$6:Y$10018,7,0)</f>
        <v>1306</v>
      </c>
      <c r="J257" s="28" t="str">
        <f>VLOOKUP(C257,SOURCE!S$6:Y$10018,6,0)</f>
        <v>HYPF</v>
      </c>
      <c r="K257" s="29" t="str">
        <f t="shared" si="17"/>
        <v>HypF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"HypF"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ITM_ROOTF</v>
      </c>
      <c r="E258" s="26" t="str">
        <f>CHAR(34)&amp;VLOOKUP(C258,SOURCE!$S$3:$Z$2839,6,0)&amp;CHAR(34)</f>
        <v>"ROOTF"</v>
      </c>
      <c r="F258" s="22" t="str">
        <f>VLOOKUP(C258,SOURCE!$S$3:$AA$2839,9,0)&amp;"           {"&amp;D258&amp;",   "&amp;E258&amp;"},"</f>
        <v>//           {ITM_ROOTF,   "ROOTF"},</v>
      </c>
      <c r="H258" t="b">
        <f>ISNA(VLOOKUP(J258,J259:J$823,1,0))</f>
        <v>0</v>
      </c>
      <c r="I258" s="27">
        <f>VLOOKUP(C258,SOURCE!S$6:Y$10018,7,0)</f>
        <v>1307</v>
      </c>
      <c r="J258" s="28" t="str">
        <f>VLOOKUP(C258,SOURCE!S$6:Y$10018,6,0)</f>
        <v>ROOTF</v>
      </c>
      <c r="K258" s="29" t="str">
        <f t="shared" si="17"/>
        <v>RootF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"RootF"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VLOOKUP(C259,SOURCE!$S$3:$Z$2839,8,0)</f>
        <v>ITM_1COMPL</v>
      </c>
      <c r="E259" s="26" t="str">
        <f>CHAR(34)&amp;VLOOKUP(C259,SOURCE!$S$3:$Z$2839,6,0)&amp;CHAR(34)</f>
        <v>"1COMPL"</v>
      </c>
      <c r="F259" s="22" t="str">
        <f>VLOOKUP(C259,SOURCE!$S$3:$AA$2839,9,0)&amp;"           {"&amp;D259&amp;",   "&amp;E259&amp;"},"</f>
        <v>//           {ITM_1COMPL,   "1COMPL"},</v>
      </c>
      <c r="H259" t="b">
        <f>ISNA(VLOOKUP(J259,J260:J$823,1,0))</f>
        <v>1</v>
      </c>
      <c r="I259" s="27">
        <f>VLOOKUP(C259,SOURCE!S$6:Y$10018,7,0)</f>
        <v>1404</v>
      </c>
      <c r="J259" s="28" t="str">
        <f>VLOOKUP(C259,SOURCE!S$6:Y$10018,6,0)</f>
        <v>1COMPL</v>
      </c>
      <c r="K259" s="29" t="str">
        <f t="shared" si="17"/>
        <v>1COMPL</v>
      </c>
      <c r="L259" s="39" t="str">
        <f>VLOOKUP(C259,SOURCE!S$6:Y$10018,2,0)</f>
        <v>INT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"1COMPL"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ITM_SNAP</v>
      </c>
      <c r="E260" s="26" t="str">
        <f>CHAR(34)&amp;VLOOKUP(C260,SOURCE!$S$3:$Z$2839,6,0)&amp;CHAR(34)</f>
        <v>"SNAP"</v>
      </c>
      <c r="F260" s="22" t="str">
        <f>VLOOKUP(C260,SOURCE!$S$3:$AA$2839,9,0)&amp;"           {"&amp;D260&amp;",   "&amp;E260&amp;"},"</f>
        <v xml:space="preserve">           {ITM_SNAP,   "SNAP"},</v>
      </c>
      <c r="H260" t="b">
        <f>ISNA(VLOOKUP(J260,J261:J$823,1,0))</f>
        <v>1</v>
      </c>
      <c r="I260" s="27">
        <f>VLOOKUP(C260,SOURCE!S$6:Y$10018,7,0)</f>
        <v>1405</v>
      </c>
      <c r="J260" s="28" t="str">
        <f>VLOOKUP(C260,SOURCE!S$6:Y$10018,6,0)</f>
        <v>SNAP</v>
      </c>
      <c r="K260" s="29" t="str">
        <f t="shared" si="17"/>
        <v>SNAP</v>
      </c>
      <c r="L260" s="39" t="str">
        <f>VLOOKUP(C260,SOURCE!S$6:Y$10018,2,0)</f>
        <v>INFO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"SNAP"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ITM_2COMPL</v>
      </c>
      <c r="E261" s="26" t="str">
        <f>CHAR(34)&amp;VLOOKUP(C261,SOURCE!$S$3:$Z$2839,6,0)&amp;CHAR(34)</f>
        <v>"2COMPL"</v>
      </c>
      <c r="F261" s="22" t="str">
        <f>VLOOKUP(C261,SOURCE!$S$3:$AA$2839,9,0)&amp;"           {"&amp;D261&amp;",   "&amp;E261&amp;"},"</f>
        <v>//           {ITM_2COMPL,   "2COMPL"},</v>
      </c>
      <c r="H261" t="b">
        <f>ISNA(VLOOKUP(J261,J262:J$823,1,0))</f>
        <v>1</v>
      </c>
      <c r="I261" s="27">
        <f>VLOOKUP(C261,SOURCE!S$6:Y$10018,7,0)</f>
        <v>1406</v>
      </c>
      <c r="J261" s="28" t="str">
        <f>VLOOKUP(C261,SOURCE!S$6:Y$10018,6,0)</f>
        <v>2COMPL</v>
      </c>
      <c r="K261" s="29" t="str">
        <f t="shared" si="17"/>
        <v>2COMPL</v>
      </c>
      <c r="L261" s="39" t="str">
        <f>VLOOKUP(C261,SOURCE!S$6:Y$10018,2,0)</f>
        <v>INT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"2COMPL"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ITM_ABS</v>
      </c>
      <c r="E262" s="26" t="str">
        <f>CHAR(34)&amp;VLOOKUP(C262,SOURCE!$S$3:$Z$2839,6,0)&amp;CHAR(34)</f>
        <v>"ABS"</v>
      </c>
      <c r="F262" s="22" t="str">
        <f>VLOOKUP(C262,SOURCE!$S$3:$AA$2839,9,0)&amp;"           {"&amp;D262&amp;",   "&amp;E262&amp;"},"</f>
        <v xml:space="preserve">           {ITM_ABS,   "ABS"},</v>
      </c>
      <c r="H262" t="b">
        <f>ISNA(VLOOKUP(J262,J263:J$823,1,0))</f>
        <v>1</v>
      </c>
      <c r="I262" s="27">
        <f>VLOOKUP(C262,SOURCE!S$6:Y$10018,7,0)</f>
        <v>1407</v>
      </c>
      <c r="J262" s="28" t="str">
        <f>VLOOKUP(C262,SOURCE!S$6:Y$10018,6,0)</f>
        <v>ABS</v>
      </c>
      <c r="K262" s="29" t="str">
        <f t="shared" si="17"/>
        <v>ABS</v>
      </c>
      <c r="L262" s="39" t="str">
        <f>VLOOKUP(C262,SOURCE!S$6:Y$10018,2,0)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VLOOKUP(I262,SOURCE!B:M,5,0)</f>
        <v>"ABS"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ITM_AGM</v>
      </c>
      <c r="E263" s="26" t="str">
        <f>CHAR(34)&amp;VLOOKUP(C263,SOURCE!$S$3:$Z$2839,6,0)&amp;CHAR(34)</f>
        <v>"AGM"</v>
      </c>
      <c r="F263" s="22" t="str">
        <f>VLOOKUP(C263,SOURCE!$S$3:$AA$2839,9,0)&amp;"           {"&amp;D263&amp;",   "&amp;E263&amp;"},"</f>
        <v>//           {ITM_AGM,   "AGM"},</v>
      </c>
      <c r="H263" t="b">
        <f>ISNA(VLOOKUP(J263,J264:J$823,1,0))</f>
        <v>1</v>
      </c>
      <c r="I263" s="27">
        <f>VLOOKUP(C263,SOURCE!S$6:Y$10018,7,0)</f>
        <v>1408</v>
      </c>
      <c r="J263" s="28" t="str">
        <f>VLOOKUP(C263,SOURCE!S$6:Y$10018,6,0)</f>
        <v>AGM</v>
      </c>
      <c r="K263" s="29" t="str">
        <f t="shared" si="17"/>
        <v>AGM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"AGM"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ITM_AGRAPH</v>
      </c>
      <c r="E264" s="26" t="str">
        <f>CHAR(34)&amp;VLOOKUP(C264,SOURCE!$S$3:$Z$2839,6,0)&amp;CHAR(34)</f>
        <v>"AGRAPH"</v>
      </c>
      <c r="F264" s="22" t="str">
        <f>VLOOKUP(C264,SOURCE!$S$3:$AA$2839,9,0)&amp;"           {"&amp;D264&amp;",   "&amp;E264&amp;"},"</f>
        <v>//           {ITM_AGRAPH,   "AGRAPH"},</v>
      </c>
      <c r="H264" t="b">
        <f>ISNA(VLOOKUP(J264,J265:J$823,1,0))</f>
        <v>1</v>
      </c>
      <c r="I264" s="27">
        <f>VLOOKUP(C264,SOURCE!S$6:Y$10018,7,0)</f>
        <v>1409</v>
      </c>
      <c r="J264" s="28" t="str">
        <f>VLOOKUP(C264,SOURCE!S$6:Y$10018,6,0)</f>
        <v>AGRAPH</v>
      </c>
      <c r="K264" s="29" t="str">
        <f t="shared" si="17"/>
        <v>AGRAPH</v>
      </c>
      <c r="L264" s="39" t="str">
        <f>VLOOKUP(C264,SOURCE!S$6:Y$10018,2,0)</f>
        <v/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"AGRAPH"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ITM_ALL</v>
      </c>
      <c r="E265" s="26" t="str">
        <f>CHAR(34)&amp;VLOOKUP(C265,SOURCE!$S$3:$Z$2839,6,0)&amp;CHAR(34)</f>
        <v>"ALL"</v>
      </c>
      <c r="F265" s="22" t="str">
        <f>VLOOKUP(C265,SOURCE!$S$3:$AA$2839,9,0)&amp;"           {"&amp;D265&amp;",   "&amp;E265&amp;"},"</f>
        <v xml:space="preserve">           {ITM_ALL,   "ALL"},</v>
      </c>
      <c r="H265" t="b">
        <f>ISNA(VLOOKUP(J265,J266:J$823,1,0))</f>
        <v>1</v>
      </c>
      <c r="I265" s="27">
        <f>VLOOKUP(C265,SOURCE!S$6:Y$10018,7,0)</f>
        <v>1410</v>
      </c>
      <c r="J265" s="28" t="str">
        <f>VLOOKUP(C265,SOURCE!S$6:Y$10018,6,0)</f>
        <v>ALL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ALL</v>
      </c>
      <c r="L265" s="39" t="str">
        <f>VLOOKUP(C265,SOURCE!S$6:Y$10018,2,0)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"ALL"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ITM_ASSIGN</v>
      </c>
      <c r="E266" s="26" t="str">
        <f>CHAR(34)&amp;VLOOKUP(C266,SOURCE!$S$3:$Z$2839,6,0)&amp;CHAR(34)</f>
        <v>"ASN"</v>
      </c>
      <c r="F266" s="22" t="str">
        <f>VLOOKUP(C266,SOURCE!$S$3:$AA$2839,9,0)&amp;"           {"&amp;D266&amp;",   "&amp;E266&amp;"},"</f>
        <v>//           {ITM_ASSIGN,   "ASN"},</v>
      </c>
      <c r="H266" t="b">
        <f>ISNA(VLOOKUP(J266,J267:J$823,1,0))</f>
        <v>1</v>
      </c>
      <c r="I266" s="27">
        <f>VLOOKUP(C266,SOURCE!S$6:Y$10018,7,0)</f>
        <v>1411</v>
      </c>
      <c r="J266" s="28" t="str">
        <f>VLOOKUP(C266,SOURCE!S$6:Y$10018,6,0)</f>
        <v>ASN</v>
      </c>
      <c r="K266" s="29" t="str">
        <f t="shared" si="21"/>
        <v>ASN</v>
      </c>
      <c r="L266" s="39" t="str">
        <f>VLOOKUP(C266,SOURCE!S$6:Y$10018,2,0)</f>
        <v/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"ASN"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ITM_BACK</v>
      </c>
      <c r="E267" s="26" t="str">
        <f>CHAR(34)&amp;VLOOKUP(C267,SOURCE!$S$3:$Z$2839,6,0)&amp;CHAR(34)</f>
        <v>"BACK"</v>
      </c>
      <c r="F267" s="22" t="str">
        <f>VLOOKUP(C267,SOURCE!$S$3:$AA$2839,9,0)&amp;"           {"&amp;D267&amp;",   "&amp;E267&amp;"},"</f>
        <v>//           {ITM_BACK,   "BACK"},</v>
      </c>
      <c r="H267" t="b">
        <f>ISNA(VLOOKUP(J267,J268:J$823,1,0))</f>
        <v>1</v>
      </c>
      <c r="I267" s="27">
        <f>VLOOKUP(C267,SOURCE!S$6:Y$10018,7,0)</f>
        <v>1412</v>
      </c>
      <c r="J267" s="28" t="str">
        <f>VLOOKUP(C267,SOURCE!S$6:Y$10018,6,0)</f>
        <v>BACK</v>
      </c>
      <c r="K267" s="29" t="str">
        <f t="shared" si="21"/>
        <v>BACK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"BACK"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ITM_BATT</v>
      </c>
      <c r="E268" s="26" t="str">
        <f>CHAR(34)&amp;VLOOKUP(C268,SOURCE!$S$3:$Z$2839,6,0)&amp;CHAR(34)</f>
        <v>"BATT?"</v>
      </c>
      <c r="F268" s="22" t="str">
        <f>VLOOKUP(C268,SOURCE!$S$3:$AA$2839,9,0)&amp;"           {"&amp;D268&amp;",   "&amp;E268&amp;"},"</f>
        <v xml:space="preserve">           {ITM_BATT,   "BATT?"},</v>
      </c>
      <c r="H268" t="b">
        <f>ISNA(VLOOKUP(J268,J269:J$823,1,0))</f>
        <v>1</v>
      </c>
      <c r="I268" s="27">
        <f>VLOOKUP(C268,SOURCE!S$6:Y$10018,7,0)</f>
        <v>1413</v>
      </c>
      <c r="J268" s="28" t="str">
        <f>VLOOKUP(C268,SOURCE!S$6:Y$10018,6,0)</f>
        <v>BATT?</v>
      </c>
      <c r="K268" s="29" t="str">
        <f t="shared" si="21"/>
        <v>BATT?</v>
      </c>
      <c r="L268" s="39" t="str">
        <f>VLOOKUP(C268,SOURCE!S$6:Y$10018,2,0)</f>
        <v>INFO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"BATT?"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ITM_BEEP</v>
      </c>
      <c r="E269" s="26" t="str">
        <f>CHAR(34)&amp;VLOOKUP(C269,SOURCE!$S$3:$Z$2839,6,0)&amp;CHAR(34)</f>
        <v>"BEEP"</v>
      </c>
      <c r="F269" s="22" t="str">
        <f>VLOOKUP(C269,SOURCE!$S$3:$AA$2839,9,0)&amp;"           {"&amp;D269&amp;",   "&amp;E269&amp;"},"</f>
        <v>//           {ITM_BEEP,   "BEEP"},</v>
      </c>
      <c r="H269" t="b">
        <f>ISNA(VLOOKUP(J269,J270:J$823,1,0))</f>
        <v>1</v>
      </c>
      <c r="I269" s="27">
        <f>VLOOKUP(C269,SOURCE!S$6:Y$10018,7,0)</f>
        <v>1414</v>
      </c>
      <c r="J269" s="28" t="str">
        <f>VLOOKUP(C269,SOURCE!S$6:Y$10018,6,0)</f>
        <v>BEEP</v>
      </c>
      <c r="K269" s="29" t="str">
        <f t="shared" si="21"/>
        <v>BEEP</v>
      </c>
      <c r="L269" s="39" t="str">
        <f>VLOOKUP(C269,SOURCE!S$6:Y$10018,2,0)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"BEEP"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ITM_BEGINP</v>
      </c>
      <c r="E270" s="26" t="str">
        <f>CHAR(34)&amp;VLOOKUP(C270,SOURCE!$S$3:$Z$2839,6,0)&amp;CHAR(34)</f>
        <v>"BEGINP"</v>
      </c>
      <c r="F270" s="22" t="str">
        <f>VLOOKUP(C270,SOURCE!$S$3:$AA$2839,9,0)&amp;"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VLOOKUP(C270,SOURCE!S$6:Y$10018,7,0)</f>
        <v>1415</v>
      </c>
      <c r="J270" s="28" t="str">
        <f>VLOOKUP(C270,SOURCE!S$6:Y$10018,6,0)</f>
        <v>BEGINP</v>
      </c>
      <c r="K270" s="29" t="str">
        <f t="shared" si="21"/>
        <v>Begin</v>
      </c>
      <c r="L270" s="39" t="str">
        <f>VLOOKUP(C270,SOURCE!S$6:Y$10018,2,0)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"Begin"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ITM_BN</v>
      </c>
      <c r="E271" s="26" t="str">
        <f>CHAR(34)&amp;VLOOKUP(C271,SOURCE!$S$3:$Z$2839,6,0)&amp;CHAR(34)</f>
        <v>"BN"</v>
      </c>
      <c r="F271" s="22" t="str">
        <f>VLOOKUP(C271,SOURCE!$S$3:$AA$2839,9,0)&amp;"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VLOOKUP(C271,SOURCE!S$6:Y$10018,7,0)</f>
        <v>1416</v>
      </c>
      <c r="J271" s="28" t="str">
        <f>VLOOKUP(C271,SOURCE!S$6:Y$10018,6,0)</f>
        <v>BN</v>
      </c>
      <c r="K271" s="29" t="str">
        <f t="shared" si="21"/>
        <v>Bn</v>
      </c>
      <c r="L271" s="39" t="str">
        <f>VLOOKUP(C271,SOURCE!S$6:Y$10018,2,0)</f>
        <v/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"B" STD_SUB_n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ITM_BNS</v>
      </c>
      <c r="E272" s="26" t="str">
        <f>CHAR(34)&amp;VLOOKUP(C272,SOURCE!$S$3:$Z$2839,6,0)&amp;CHAR(34)</f>
        <v>"BN^ASTERISK"</v>
      </c>
      <c r="F272" s="22" t="str">
        <f>VLOOKUP(C272,SOURCE!$S$3:$AA$2839,9,0)&amp;"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VLOOKUP(C272,SOURCE!S$6:Y$10018,7,0)</f>
        <v>1417</v>
      </c>
      <c r="J272" s="28" t="str">
        <f>VLOOKUP(C272,SOURCE!S$6:Y$10018,6,0)</f>
        <v>BN^ASTERISK</v>
      </c>
      <c r="K272" s="29" t="str">
        <f t="shared" si="21"/>
        <v>Bn^ASTERISK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 STD_SUP_ASTERISK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ITM_CASE</v>
      </c>
      <c r="E273" s="26" t="str">
        <f>CHAR(34)&amp;VLOOKUP(C273,SOURCE!$S$3:$Z$2839,6,0)&amp;CHAR(34)</f>
        <v>"CASE"</v>
      </c>
      <c r="F273" s="22" t="str">
        <f>VLOOKUP(C273,SOURCE!$S$3:$AA$2839,9,0)&amp;"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VLOOKUP(C273,SOURCE!S$6:Y$10018,7,0)</f>
        <v>1418</v>
      </c>
      <c r="J273" s="28" t="str">
        <f>VLOOKUP(C273,SOURCE!S$6:Y$10018,6,0)</f>
        <v>CASE</v>
      </c>
      <c r="K273" s="29" t="str">
        <f t="shared" si="21"/>
        <v>CASE</v>
      </c>
      <c r="L273" s="39" t="str">
        <f>VLOOKUP(C273,SOURCE!S$6:Y$10018,2,0)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"CASE"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ITM_CLALL</v>
      </c>
      <c r="E274" s="26" t="str">
        <f>CHAR(34)&amp;VLOOKUP(C274,SOURCE!$S$3:$Z$2839,6,0)&amp;CHAR(34)</f>
        <v>"CLALL"</v>
      </c>
      <c r="F274" s="22" t="str">
        <f>VLOOKUP(C274,SOURCE!$S$3:$AA$2839,9,0)&amp;"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VLOOKUP(C274,SOURCE!S$6:Y$10018,7,0)</f>
        <v>1419</v>
      </c>
      <c r="J274" s="28" t="str">
        <f>VLOOKUP(C274,SOURCE!S$6:Y$10018,6,0)</f>
        <v>CLALL</v>
      </c>
      <c r="K274" s="29" t="str">
        <f t="shared" si="21"/>
        <v>CLall</v>
      </c>
      <c r="L274" s="39" t="str">
        <f>VLOOKUP(C274,SOURCE!S$6:Y$10018,2,0)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"CLall"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ITM_CLCVAR</v>
      </c>
      <c r="E275" s="26" t="str">
        <f>CHAR(34)&amp;VLOOKUP(C275,SOURCE!$S$3:$Z$2839,6,0)&amp;CHAR(34)</f>
        <v>"CLCVAR"</v>
      </c>
      <c r="F275" s="22" t="str">
        <f>VLOOKUP(C275,SOURCE!$S$3:$AA$2839,9,0)&amp;"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VLOOKUP(C275,SOURCE!S$6:Y$10018,7,0)</f>
        <v>1420</v>
      </c>
      <c r="J275" s="28" t="str">
        <f>VLOOKUP(C275,SOURCE!S$6:Y$10018,6,0)</f>
        <v>CLCVAR</v>
      </c>
      <c r="K275" s="29" t="str">
        <f t="shared" si="21"/>
        <v>CLCVAR</v>
      </c>
      <c r="L275" s="39" t="str">
        <f>VLOOKUP(C275,SOURCE!S$6:Y$10018,2,0)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"CLCVAR"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ITM_CLFALL</v>
      </c>
      <c r="E276" s="26" t="str">
        <f>CHAR(34)&amp;VLOOKUP(C276,SOURCE!$S$3:$Z$2839,6,0)&amp;CHAR(34)</f>
        <v>"CLFALL"</v>
      </c>
      <c r="F276" s="22" t="str">
        <f>VLOOKUP(C276,SOURCE!$S$3:$AA$2839,9,0)&amp;"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VLOOKUP(C276,SOURCE!S$6:Y$10018,7,0)</f>
        <v>1421</v>
      </c>
      <c r="J276" s="28" t="str">
        <f>VLOOKUP(C276,SOURCE!S$6:Y$10018,6,0)</f>
        <v>CLFALL</v>
      </c>
      <c r="K276" s="29" t="str">
        <f t="shared" si="21"/>
        <v>CLFall</v>
      </c>
      <c r="L276" s="39" t="str">
        <f>VLOOKUP(C276,SOURCE!S$6:Y$10018,2,0)</f>
        <v>Clear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"CLFall"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ITM_CLLCD</v>
      </c>
      <c r="E277" s="26" t="str">
        <f>CHAR(34)&amp;VLOOKUP(C277,SOURCE!$S$3:$Z$2839,6,0)&amp;CHAR(34)</f>
        <v>"CLLCD"</v>
      </c>
      <c r="F277" s="22" t="str">
        <f>VLOOKUP(C277,SOURCE!$S$3:$AA$2839,9,0)&amp;"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VLOOKUP(C277,SOURCE!S$6:Y$10018,7,0)</f>
        <v>1423</v>
      </c>
      <c r="J277" s="28" t="str">
        <f>VLOOKUP(C277,SOURCE!S$6:Y$10018,6,0)</f>
        <v>CLLCD</v>
      </c>
      <c r="K277" s="29" t="str">
        <f t="shared" si="21"/>
        <v>CLLCD</v>
      </c>
      <c r="L277" s="39" t="str">
        <f>VLOOKUP(C277,SOURCE!S$6:Y$10018,2,0)</f>
        <v>Clear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"CLLCD"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ITM_CLMENU</v>
      </c>
      <c r="E278" s="26" t="str">
        <f>CHAR(34)&amp;VLOOKUP(C278,SOURCE!$S$3:$Z$2839,6,0)&amp;CHAR(34)</f>
        <v>"CLMENU"</v>
      </c>
      <c r="F278" s="22" t="str">
        <f>VLOOKUP(C278,SOURCE!$S$3:$AA$2839,9,0)&amp;"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VLOOKUP(C278,SOURCE!S$6:Y$10018,7,0)</f>
        <v>1424</v>
      </c>
      <c r="J278" s="28" t="str">
        <f>VLOOKUP(C278,SOURCE!S$6:Y$10018,6,0)</f>
        <v>CLMENU</v>
      </c>
      <c r="K278" s="29" t="str">
        <f t="shared" si="21"/>
        <v>CLMENU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"CLMENU"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ITM_CLP</v>
      </c>
      <c r="E279" s="26" t="str">
        <f>CHAR(34)&amp;VLOOKUP(C279,SOURCE!$S$3:$Z$2839,6,0)&amp;CHAR(34)</f>
        <v>"CLP"</v>
      </c>
      <c r="F279" s="22" t="str">
        <f>VLOOKUP(C279,SOURCE!$S$3:$AA$2839,9,0)&amp;"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VLOOKUP(C279,SOURCE!S$6:Y$10018,7,0)</f>
        <v>1425</v>
      </c>
      <c r="J279" s="28" t="str">
        <f>VLOOKUP(C279,SOURCE!S$6:Y$10018,6,0)</f>
        <v>CLP</v>
      </c>
      <c r="K279" s="29" t="str">
        <f t="shared" si="21"/>
        <v>CLP</v>
      </c>
      <c r="L279" s="39" t="str">
        <f>VLOOKUP(C279,SOURCE!S$6:Y$10018,2,0)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"CLP"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ITM_CLPALL</v>
      </c>
      <c r="E280" s="26" t="str">
        <f>CHAR(34)&amp;VLOOKUP(C280,SOURCE!$S$3:$Z$2839,6,0)&amp;CHAR(34)</f>
        <v>"CLPALL"</v>
      </c>
      <c r="F280" s="22" t="str">
        <f>VLOOKUP(C280,SOURCE!$S$3:$AA$2839,9,0)&amp;"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VLOOKUP(C280,SOURCE!S$6:Y$10018,7,0)</f>
        <v>1426</v>
      </c>
      <c r="J280" s="28" t="str">
        <f>VLOOKUP(C280,SOURCE!S$6:Y$10018,6,0)</f>
        <v>CLPALL</v>
      </c>
      <c r="K280" s="29" t="str">
        <f t="shared" si="21"/>
        <v>CLPall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ITM_CLREGS</v>
      </c>
      <c r="E281" s="26" t="str">
        <f>CHAR(34)&amp;VLOOKUP(C281,SOURCE!$S$3:$Z$2839,6,0)&amp;CHAR(34)</f>
        <v>"CLREGS"</v>
      </c>
      <c r="F281" s="22" t="str">
        <f>VLOOKUP(C281,SOURCE!$S$3:$AA$2839,9,0)&amp;"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VLOOKUP(C281,SOURCE!S$6:Y$10018,7,0)</f>
        <v>1427</v>
      </c>
      <c r="J281" s="28" t="str">
        <f>VLOOKUP(C281,SOURCE!S$6:Y$10018,6,0)</f>
        <v>CLREGS</v>
      </c>
      <c r="K281" s="29" t="str">
        <f t="shared" si="21"/>
        <v>CLREGS</v>
      </c>
      <c r="L281" s="39" t="str">
        <f>VLOOKUP(C281,SOURCE!S$6:Y$10018,2,0)</f>
        <v>Clear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"CLREGS"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ITM_CLSTK</v>
      </c>
      <c r="E282" s="26" t="str">
        <f>CHAR(34)&amp;VLOOKUP(C282,SOURCE!$S$3:$Z$2839,6,0)&amp;CHAR(34)</f>
        <v>"CLSTK"</v>
      </c>
      <c r="F282" s="22" t="str">
        <f>VLOOKUP(C282,SOURCE!$S$3:$AA$2839,9,0)&amp;"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VLOOKUP(C282,SOURCE!S$6:Y$10018,7,0)</f>
        <v>1428</v>
      </c>
      <c r="J282" s="28" t="str">
        <f>VLOOKUP(C282,SOURCE!S$6:Y$10018,6,0)</f>
        <v>CLSTK</v>
      </c>
      <c r="K282" s="29" t="str">
        <f t="shared" si="21"/>
        <v>CLSTK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"CLSTK"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ITM_CLSIGMA</v>
      </c>
      <c r="E283" s="26" t="str">
        <f>CHAR(34)&amp;VLOOKUP(C283,SOURCE!$S$3:$Z$2839,6,0)&amp;CHAR(34)</f>
        <v>"CLSUM"</v>
      </c>
      <c r="F283" s="22" t="str">
        <f>VLOOKUP(C283,SOURCE!$S$3:$AA$2839,9,0)&amp;"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VLOOKUP(C283,SOURCE!S$6:Y$10018,7,0)</f>
        <v>1429</v>
      </c>
      <c r="J283" s="28" t="str">
        <f>VLOOKUP(C283,SOURCE!S$6:Y$10018,6,0)</f>
        <v>CLSUM</v>
      </c>
      <c r="K283" s="29" t="str">
        <f t="shared" si="21"/>
        <v>CLSUM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"CL" STD_SIGMA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ITM_CONJ</v>
      </c>
      <c r="E284" s="26" t="str">
        <f>CHAR(34)&amp;VLOOKUP(C284,SOURCE!$S$3:$Z$2839,6,0)&amp;CHAR(34)</f>
        <v>"CONJ"</v>
      </c>
      <c r="F284" s="22" t="str">
        <f>VLOOKUP(C284,SOURCE!$S$3:$AA$2839,9,0)&amp;"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VLOOKUP(C284,SOURCE!S$6:Y$10018,7,0)</f>
        <v>1431</v>
      </c>
      <c r="J284" s="28" t="str">
        <f>VLOOKUP(C284,SOURCE!S$6:Y$10018,6,0)</f>
        <v>CONJ</v>
      </c>
      <c r="K284" s="29" t="str">
        <f t="shared" si="21"/>
        <v>conj</v>
      </c>
      <c r="L284" s="39" t="str">
        <f>VLOOKUP(C284,SOURCE!S$6:Y$10018,2,0)</f>
        <v>Complex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"conj"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ITM_CORR</v>
      </c>
      <c r="E285" s="26" t="str">
        <f>CHAR(34)&amp;VLOOKUP(C285,SOURCE!$S$3:$Z$2839,6,0)&amp;CHAR(34)</f>
        <v>"CORR"</v>
      </c>
      <c r="F285" s="22" t="str">
        <f>VLOOKUP(C285,SOURCE!$S$3:$AA$2839,9,0)&amp;"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VLOOKUP(C285,SOURCE!S$6:Y$10018,7,0)</f>
        <v>1433</v>
      </c>
      <c r="J285" s="28" t="str">
        <f>VLOOKUP(C285,SOURCE!S$6:Y$10018,6,0)</f>
        <v>CORR</v>
      </c>
      <c r="K285" s="29" t="str">
        <f t="shared" si="21"/>
        <v>r</v>
      </c>
      <c r="L285" s="39" t="str">
        <f>VLOOKUP(C285,SOURCE!S$6:Y$10018,2,0)</f>
        <v/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ITM_COV</v>
      </c>
      <c r="E286" s="26" t="str">
        <f>CHAR(34)&amp;VLOOKUP(C286,SOURCE!$S$3:$Z$2839,6,0)&amp;CHAR(34)</f>
        <v>"COV"</v>
      </c>
      <c r="F286" s="22" t="str">
        <f>VLOOKUP(C286,SOURCE!$S$3:$AA$2839,9,0)&amp;"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VLOOKUP(C286,SOURCE!S$6:Y$10018,7,0)</f>
        <v>1434</v>
      </c>
      <c r="J286" s="28" t="str">
        <f>VLOOKUP(C286,SOURCE!S$6:Y$10018,6,0)</f>
        <v>COV</v>
      </c>
      <c r="K286" s="29" t="str">
        <f t="shared" si="21"/>
        <v>cov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"cov"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ITM_BESTFQ</v>
      </c>
      <c r="E287" s="26" t="str">
        <f>CHAR(34)&amp;VLOOKUP(C287,SOURCE!$S$3:$Z$2839,6,0)&amp;CHAR(34)</f>
        <v>"BESTF?"</v>
      </c>
      <c r="F287" s="22" t="str">
        <f>VLOOKUP(C287,SOURCE!$S$3:$AA$2839,9,0)&amp;"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VLOOKUP(C287,SOURCE!S$6:Y$10018,7,0)</f>
        <v>1435</v>
      </c>
      <c r="J287" s="28" t="str">
        <f>VLOOKUP(C287,SOURCE!S$6:Y$10018,6,0)</f>
        <v>BESTF?</v>
      </c>
      <c r="K287" s="29" t="str">
        <f t="shared" si="21"/>
        <v>BestF?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"BestF?"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ITM_CROSS_PROD</v>
      </c>
      <c r="E288" s="26" t="str">
        <f>CHAR(34)&amp;VLOOKUP(C288,SOURCE!$S$3:$Z$2839,6,0)&amp;CHAR(34)</f>
        <v>"CROSS"</v>
      </c>
      <c r="F288" s="22" t="str">
        <f>VLOOKUP(C288,SOURCE!$S$3:$AA$2839,9,0)&amp;"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VLOOKUP(C288,SOURCE!S$6:Y$10018,7,0)</f>
        <v>1436</v>
      </c>
      <c r="J288" s="28" t="str">
        <f>VLOOKUP(C288,SOURCE!S$6:Y$10018,6,0)</f>
        <v>CROSS</v>
      </c>
      <c r="K288" s="29" t="str">
        <f t="shared" si="21"/>
        <v>cross</v>
      </c>
      <c r="L288" s="39">
        <f>VLOOKUP(C288,SOURCE!S$6:Y$10018,2,0)</f>
        <v>0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"cross"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ITM_CXtoRE</v>
      </c>
      <c r="E289" s="26" t="str">
        <f>CHAR(34)&amp;VLOOKUP(C289,SOURCE!$S$3:$Z$2839,6,0)&amp;CHAR(34)</f>
        <v>"CX&gt;RE"</v>
      </c>
      <c r="F289" s="22" t="str">
        <f>VLOOKUP(C289,SOURCE!$S$3:$AA$2839,9,0)&amp;"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VLOOKUP(C289,SOURCE!S$6:Y$10018,7,0)</f>
        <v>1437</v>
      </c>
      <c r="J289" s="28" t="str">
        <f>VLOOKUP(C289,SOURCE!S$6:Y$10018,6,0)</f>
        <v>CX&gt;RE</v>
      </c>
      <c r="K289" s="29" t="str">
        <f t="shared" si="21"/>
        <v>CX&gt;RE</v>
      </c>
      <c r="L289" s="39" t="str">
        <f>VLOOKUP(C289,SOURCE!S$6:Y$10018,2,0)</f>
        <v>Complex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"CX" STD_RIGHT_ARROW "RE"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ITM_DATE</v>
      </c>
      <c r="E290" s="26" t="str">
        <f>CHAR(34)&amp;VLOOKUP(C290,SOURCE!$S$3:$Z$2839,6,0)&amp;CHAR(34)</f>
        <v>"DATE"</v>
      </c>
      <c r="F290" s="22" t="str">
        <f>VLOOKUP(C290,SOURCE!$S$3:$AA$2839,9,0)&amp;"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VLOOKUP(C290,SOURCE!S$6:Y$10018,7,0)</f>
        <v>1438</v>
      </c>
      <c r="J290" s="28" t="str">
        <f>VLOOKUP(C290,SOURCE!S$6:Y$10018,6,0)</f>
        <v>DATE</v>
      </c>
      <c r="K290" s="29" t="str">
        <f t="shared" si="21"/>
        <v>DATE</v>
      </c>
      <c r="L290" s="39" t="str">
        <f>VLOOKUP(C290,SOURCE!S$6:Y$10018,2,0)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"DATE"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ITM_DATEto</v>
      </c>
      <c r="E291" s="26" t="str">
        <f>CHAR(34)&amp;VLOOKUP(C291,SOURCE!$S$3:$Z$2839,6,0)&amp;CHAR(34)</f>
        <v>"DATE&gt;"</v>
      </c>
      <c r="F291" s="22" t="str">
        <f>VLOOKUP(C291,SOURCE!$S$3:$AA$2839,9,0)&amp;"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VLOOKUP(C291,SOURCE!S$6:Y$10018,7,0)</f>
        <v>1439</v>
      </c>
      <c r="J291" s="28" t="str">
        <f>VLOOKUP(C291,SOURCE!S$6:Y$10018,6,0)</f>
        <v>DATE&gt;</v>
      </c>
      <c r="K291" s="29" t="str">
        <f t="shared" si="21"/>
        <v>DATE&gt;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 STD_RIGHT_ARROW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ITM_DAY</v>
      </c>
      <c r="E292" s="26" t="str">
        <f>CHAR(34)&amp;VLOOKUP(C292,SOURCE!$S$3:$Z$2839,6,0)&amp;CHAR(34)</f>
        <v>"DAY"</v>
      </c>
      <c r="F292" s="22" t="str">
        <f>VLOOKUP(C292,SOURCE!$S$3:$AA$2839,9,0)&amp;"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VLOOKUP(C292,SOURCE!S$6:Y$10018,7,0)</f>
        <v>1440</v>
      </c>
      <c r="J292" s="28" t="str">
        <f>VLOOKUP(C292,SOURCE!S$6:Y$10018,6,0)</f>
        <v>DAY</v>
      </c>
      <c r="K292" s="29" t="str">
        <f t="shared" si="21"/>
        <v>DAY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"DAY"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ITM_DBLR</v>
      </c>
      <c r="E293" s="26" t="str">
        <f>CHAR(34)&amp;VLOOKUP(C293,SOURCE!$S$3:$Z$2839,6,0)&amp;CHAR(34)</f>
        <v>"DBLR"</v>
      </c>
      <c r="F293" s="22" t="str">
        <f>VLOOKUP(C293,SOURCE!$S$3:$AA$2839,9,0)&amp;"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VLOOKUP(C293,SOURCE!S$6:Y$10018,7,0)</f>
        <v>1441</v>
      </c>
      <c r="J293" s="28" t="str">
        <f>VLOOKUP(C293,SOURCE!S$6:Y$10018,6,0)</f>
        <v>DBLR</v>
      </c>
      <c r="K293" s="29" t="str">
        <f t="shared" si="21"/>
        <v>DBLR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"DBLR"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ITM_DBLMULT</v>
      </c>
      <c r="E294" s="26" t="str">
        <f>CHAR(34)&amp;VLOOKUP(C294,SOURCE!$S$3:$Z$2839,6,0)&amp;CHAR(34)</f>
        <v>"DBLCROSS"</v>
      </c>
      <c r="F294" s="22" t="str">
        <f>VLOOKUP(C294,SOURCE!$S$3:$AA$2839,9,0)&amp;"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VLOOKUP(C294,SOURCE!S$6:Y$10018,7,0)</f>
        <v>1442</v>
      </c>
      <c r="J294" s="28" t="str">
        <f>VLOOKUP(C294,SOURCE!S$6:Y$10018,6,0)</f>
        <v>DBLCROSS</v>
      </c>
      <c r="K294" s="29" t="str">
        <f t="shared" si="21"/>
        <v>DBLCROSS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"DBL" STD_CROSS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ITM_DBLDIV</v>
      </c>
      <c r="E295" s="26" t="str">
        <f>CHAR(34)&amp;VLOOKUP(C295,SOURCE!$S$3:$Z$2839,6,0)&amp;CHAR(34)</f>
        <v>"DBL/"</v>
      </c>
      <c r="F295" s="22" t="str">
        <f>VLOOKUP(C295,SOURCE!$S$3:$AA$2839,9,0)&amp;"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VLOOKUP(C295,SOURCE!S$6:Y$10018,7,0)</f>
        <v>1443</v>
      </c>
      <c r="J295" s="28" t="str">
        <f>VLOOKUP(C295,SOURCE!S$6:Y$10018,6,0)</f>
        <v>DBL/</v>
      </c>
      <c r="K295" s="29" t="str">
        <f t="shared" si="21"/>
        <v>DBL/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"DBL/"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ITM_DECOMP</v>
      </c>
      <c r="E296" s="26" t="str">
        <f>CHAR(34)&amp;VLOOKUP(C296,SOURCE!$S$3:$Z$2839,6,0)&amp;CHAR(34)</f>
        <v>"DECOMP"</v>
      </c>
      <c r="F296" s="22" t="str">
        <f>VLOOKUP(C296,SOURCE!$S$3:$AA$2839,9,0)&amp;"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VLOOKUP(C296,SOURCE!S$6:Y$10018,7,0)</f>
        <v>1444</v>
      </c>
      <c r="J296" s="28" t="str">
        <f>VLOOKUP(C296,SOURCE!S$6:Y$10018,6,0)</f>
        <v>DECOMP</v>
      </c>
      <c r="K296" s="29" t="str">
        <f t="shared" si="21"/>
        <v>DECOMP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"DECOMP"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ITM_DEG</v>
      </c>
      <c r="E297" s="26" t="str">
        <f>CHAR(34)&amp;VLOOKUP(C297,SOURCE!$S$3:$Z$2839,6,0)&amp;CHAR(34)</f>
        <v>"DEG"</v>
      </c>
      <c r="F297" s="22" t="str">
        <f>VLOOKUP(C297,SOURCE!$S$3:$AA$2839,9,0)&amp;"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VLOOKUP(C297,SOURCE!S$6:Y$10018,7,0)</f>
        <v>1445</v>
      </c>
      <c r="J297" s="28" t="str">
        <f>VLOOKUP(C297,SOURCE!S$6:Y$10018,6,0)</f>
        <v>DEG</v>
      </c>
      <c r="K297" s="29" t="str">
        <f t="shared" si="21"/>
        <v>DEG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"DEG"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ITM_DEGto</v>
      </c>
      <c r="E298" s="26" t="str">
        <f>CHAR(34)&amp;VLOOKUP(C298,SOURCE!$S$3:$Z$2839,6,0)&amp;CHAR(34)</f>
        <v>"DEG&gt;"</v>
      </c>
      <c r="F298" s="22" t="str">
        <f>VLOOKUP(C298,SOURCE!$S$3:$AA$2839,9,0)&amp;"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VLOOKUP(C298,SOURCE!S$6:Y$10018,7,0)</f>
        <v>1446</v>
      </c>
      <c r="J298" s="28" t="str">
        <f>VLOOKUP(C298,SOURCE!S$6:Y$10018,6,0)</f>
        <v>DEG&gt;</v>
      </c>
      <c r="K298" s="29" t="str">
        <f t="shared" si="21"/>
        <v>DEG&gt;</v>
      </c>
      <c r="L298" s="39" t="str">
        <f>VLOOKUP(C298,SOURCE!S$6:Y$10018,2,0)</f>
        <v>Trig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ITM_SA</v>
      </c>
      <c r="E299" s="26" t="str">
        <f>CHAR(34)&amp;VLOOKUP(C299,SOURCE!$S$3:$Z$2839,6,0)&amp;CHAR(34)</f>
        <v>"S(A)"</v>
      </c>
      <c r="F299" s="22" t="str">
        <f>VLOOKUP(C299,SOURCE!$S$3:$AA$2839,9,0)&amp;"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VLOOKUP(C299,SOURCE!S$6:Y$10018,7,0)</f>
        <v>1447</v>
      </c>
      <c r="J299" s="28" t="str">
        <f>VLOOKUP(C299,SOURCE!S$6:Y$10018,6,0)</f>
        <v>S(A)</v>
      </c>
      <c r="K299" s="29" t="str">
        <f t="shared" si="21"/>
        <v>s(a)</v>
      </c>
      <c r="L299" s="39" t="str">
        <f>VLOOKUP(C299,SOURCE!S$6:Y$10018,2,0)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"s(a)"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ITM_DENMAX</v>
      </c>
      <c r="E300" s="26" t="str">
        <f>CHAR(34)&amp;VLOOKUP(C300,SOURCE!$S$3:$Z$2839,6,0)&amp;CHAR(34)</f>
        <v>"DENMAX"</v>
      </c>
      <c r="F300" s="22" t="str">
        <f>VLOOKUP(C300,SOURCE!$S$3:$AA$2839,9,0)&amp;"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VLOOKUP(C300,SOURCE!S$6:Y$10018,7,0)</f>
        <v>1448</v>
      </c>
      <c r="J300" s="28" t="str">
        <f>VLOOKUP(C300,SOURCE!S$6:Y$10018,6,0)</f>
        <v>DENMAX</v>
      </c>
      <c r="K300" s="29" t="str">
        <f t="shared" si="21"/>
        <v>DENMAX</v>
      </c>
      <c r="L300" s="39" t="str">
        <f>VLOOKUP(C300,SOURCE!S$6:Y$10018,2,0)</f>
        <v>SYSFL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"DENMAX"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ITM_DOT_PROD</v>
      </c>
      <c r="E301" s="26" t="str">
        <f>CHAR(34)&amp;VLOOKUP(C301,SOURCE!$S$3:$Z$2839,6,0)&amp;CHAR(34)</f>
        <v>"DOT"</v>
      </c>
      <c r="F301" s="22" t="str">
        <f>VLOOKUP(C301,SOURCE!$S$3:$AA$2839,9,0)&amp;"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VLOOKUP(C301,SOURCE!S$6:Y$10018,7,0)</f>
        <v>1449</v>
      </c>
      <c r="J301" s="28" t="str">
        <f>VLOOKUP(C301,SOURCE!S$6:Y$10018,6,0)</f>
        <v>DOT</v>
      </c>
      <c r="K301" s="29" t="str">
        <f t="shared" si="21"/>
        <v>dot</v>
      </c>
      <c r="L301" s="39">
        <f>VLOOKUP(C301,SOURCE!S$6:Y$10018,2,0)</f>
        <v>0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"dot"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ITM_DSTACK</v>
      </c>
      <c r="E302" s="26" t="str">
        <f>CHAR(34)&amp;VLOOKUP(C302,SOURCE!$S$3:$Z$2839,6,0)&amp;CHAR(34)</f>
        <v>"DSTACK"</v>
      </c>
      <c r="F302" s="22" t="str">
        <f>VLOOKUP(C302,SOURCE!$S$3:$AA$2839,9,0)&amp;"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VLOOKUP(C302,SOURCE!S$6:Y$10018,7,0)</f>
        <v>1450</v>
      </c>
      <c r="J302" s="28" t="str">
        <f>VLOOKUP(C302,SOURCE!S$6:Y$10018,6,0)</f>
        <v>DSTACK</v>
      </c>
      <c r="K302" s="29" t="str">
        <f t="shared" si="21"/>
        <v>DSTACK</v>
      </c>
      <c r="L302" s="39" t="str">
        <f>VLOOKUP(C302,SOURCE!S$6:Y$10018,2,0)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"DSTACK"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ITM_DMS</v>
      </c>
      <c r="E303" s="26" t="str">
        <f>CHAR(34)&amp;VLOOKUP(C303,SOURCE!$S$3:$Z$2839,6,0)&amp;CHAR(34)</f>
        <v>"D.MS"</v>
      </c>
      <c r="F303" s="22" t="str">
        <f>VLOOKUP(C303,SOURCE!$S$3:$AA$2839,9,0)&amp;"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VLOOKUP(C303,SOURCE!S$6:Y$10018,7,0)</f>
        <v>1451</v>
      </c>
      <c r="J303" s="28" t="str">
        <f>VLOOKUP(C303,SOURCE!S$6:Y$10018,6,0)</f>
        <v>D.MS</v>
      </c>
      <c r="K303" s="29" t="str">
        <f t="shared" si="21"/>
        <v>D.MS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"D.MS"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ITM_DMSto</v>
      </c>
      <c r="E304" s="26" t="str">
        <f>CHAR(34)&amp;VLOOKUP(C304,SOURCE!$S$3:$Z$2839,6,0)&amp;CHAR(34)</f>
        <v>"D.MS&gt;"</v>
      </c>
      <c r="F304" s="22" t="str">
        <f>VLOOKUP(C304,SOURCE!$S$3:$AA$2839,9,0)&amp;"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VLOOKUP(C304,SOURCE!S$6:Y$10018,7,0)</f>
        <v>1452</v>
      </c>
      <c r="J304" s="28" t="str">
        <f>VLOOKUP(C304,SOURCE!S$6:Y$10018,6,0)</f>
        <v>D.MS&gt;</v>
      </c>
      <c r="K304" s="29" t="str">
        <f t="shared" si="21"/>
        <v>D.MS&gt;</v>
      </c>
      <c r="L304" s="39" t="str">
        <f>VLOOKUP(C304,SOURCE!S$6:Y$10018,2,0)</f>
        <v>Trig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 STD_RIGHT_ARROW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ITM_DMY</v>
      </c>
      <c r="E305" s="26" t="str">
        <f>CHAR(34)&amp;VLOOKUP(C305,SOURCE!$S$3:$Z$2839,6,0)&amp;CHAR(34)</f>
        <v>"D.MY"</v>
      </c>
      <c r="F305" s="22" t="str">
        <f>VLOOKUP(C305,SOURCE!$S$3:$AA$2839,9,0)&amp;"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VLOOKUP(C305,SOURCE!S$6:Y$10018,7,0)</f>
        <v>1453</v>
      </c>
      <c r="J305" s="28" t="str">
        <f>VLOOKUP(C305,SOURCE!S$6:Y$10018,6,0)</f>
        <v>D.MY</v>
      </c>
      <c r="K305" s="29" t="str">
        <f t="shared" si="21"/>
        <v>D.MY</v>
      </c>
      <c r="L305" s="39" t="str">
        <f>VLOOKUP(C305,SOURCE!S$6:Y$10018,2,0)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"D.MY"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ITM_DtoJ</v>
      </c>
      <c r="E306" s="26" t="str">
        <f>CHAR(34)&amp;VLOOKUP(C306,SOURCE!$S$3:$Z$2839,6,0)&amp;CHAR(34)</f>
        <v>"D&gt;J"</v>
      </c>
      <c r="F306" s="22" t="str">
        <f>VLOOKUP(C306,SOURCE!$S$3:$AA$2839,9,0)&amp;"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VLOOKUP(C306,SOURCE!S$6:Y$10018,7,0)</f>
        <v>1454</v>
      </c>
      <c r="J306" s="28" t="str">
        <f>VLOOKUP(C306,SOURCE!S$6:Y$10018,6,0)</f>
        <v>D&gt;J</v>
      </c>
      <c r="K306" s="29" t="str">
        <f t="shared" si="21"/>
        <v>D&gt;J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"D" STD_RIGHT_ARROW "J"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ITM_DELITM</v>
      </c>
      <c r="E307" s="26" t="str">
        <f>CHAR(34)&amp;VLOOKUP(C307,SOURCE!$S$3:$Z$2839,6,0)&amp;CHAR(34)</f>
        <v>"DELITM"</v>
      </c>
      <c r="F307" s="22" t="str">
        <f>VLOOKUP(C307,SOURCE!$S$3:$AA$2839,9,0)&amp;"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VLOOKUP(C307,SOURCE!S$6:Y$10018,7,0)</f>
        <v>1455</v>
      </c>
      <c r="J307" s="28" t="str">
        <f>VLOOKUP(C307,SOURCE!S$6:Y$10018,6,0)</f>
        <v>DELITM</v>
      </c>
      <c r="K307" s="29" t="str">
        <f t="shared" si="21"/>
        <v>DELITM</v>
      </c>
      <c r="L307" s="39" t="str">
        <f>VLOOKUP(C307,SOURCE!S$6:Y$10018,2,0)</f>
        <v/>
      </c>
      <c r="M307" t="str">
        <f>IF(VLOOKUP(I307,SOURCE!B:M,2,0)="/  { itemToBeCoded","To be coded","")</f>
        <v>To be coded</v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"DELITM"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ITM_EIGVAL</v>
      </c>
      <c r="E308" s="26" t="str">
        <f>CHAR(34)&amp;VLOOKUP(C308,SOURCE!$S$3:$Z$2839,6,0)&amp;CHAR(34)</f>
        <v>"EIGVAL"</v>
      </c>
      <c r="F308" s="22" t="str">
        <f>VLOOKUP(C308,SOURCE!$S$3:$AA$2839,9,0)&amp;"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VLOOKUP(C308,SOURCE!S$6:Y$10018,7,0)</f>
        <v>1456</v>
      </c>
      <c r="J308" s="28" t="str">
        <f>VLOOKUP(C308,SOURCE!S$6:Y$10018,6,0)</f>
        <v>EIGVAL</v>
      </c>
      <c r="K308" s="29" t="str">
        <f t="shared" si="21"/>
        <v>EIGVAL</v>
      </c>
      <c r="L308" s="39" t="str">
        <f>VLOOKUP(C308,SOURCE!S$6:Y$10018,2,0)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"EIGVAL"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ITM_EIGVEC</v>
      </c>
      <c r="E309" s="26" t="str">
        <f>CHAR(34)&amp;VLOOKUP(C309,SOURCE!$S$3:$Z$2839,6,0)&amp;CHAR(34)</f>
        <v>"EIGVEC"</v>
      </c>
      <c r="F309" s="22" t="str">
        <f>VLOOKUP(C309,SOURCE!$S$3:$AA$2839,9,0)&amp;"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VLOOKUP(C309,SOURCE!S$6:Y$10018,7,0)</f>
        <v>1457</v>
      </c>
      <c r="J309" s="28" t="str">
        <f>VLOOKUP(C309,SOURCE!S$6:Y$10018,6,0)</f>
        <v>EIGVEC</v>
      </c>
      <c r="K309" s="29" t="str">
        <f t="shared" si="21"/>
        <v>EIGVEC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"EIGVEC"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ITM_ENDP</v>
      </c>
      <c r="E310" s="26" t="str">
        <f>CHAR(34)&amp;VLOOKUP(C310,SOURCE!$S$3:$Z$2839,6,0)&amp;CHAR(34)</f>
        <v>"ENDP"</v>
      </c>
      <c r="F310" s="22" t="str">
        <f>VLOOKUP(C310,SOURCE!$S$3:$AA$2839,9,0)&amp;"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VLOOKUP(C310,SOURCE!S$6:Y$10018,7,0)</f>
        <v>1459</v>
      </c>
      <c r="J310" s="28" t="str">
        <f>VLOOKUP(C310,SOURCE!S$6:Y$10018,6,0)</f>
        <v>ENDP</v>
      </c>
      <c r="K310" s="29" t="str">
        <f t="shared" si="21"/>
        <v>End</v>
      </c>
      <c r="L310" s="39" t="str">
        <f>VLOOKUP(C310,SOURCE!S$6:Y$10018,2,0)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"End"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ITM_ENG</v>
      </c>
      <c r="E311" s="26" t="str">
        <f>CHAR(34)&amp;VLOOKUP(C311,SOURCE!$S$3:$Z$2839,6,0)&amp;CHAR(34)</f>
        <v>"ENG"</v>
      </c>
      <c r="F311" s="22" t="str">
        <f>VLOOKUP(C311,SOURCE!$S$3:$AA$2839,9,0)&amp;"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VLOOKUP(C311,SOURCE!S$6:Y$10018,7,0)</f>
        <v>1460</v>
      </c>
      <c r="J311" s="28" t="str">
        <f>VLOOKUP(C311,SOURCE!S$6:Y$10018,6,0)</f>
        <v>ENG</v>
      </c>
      <c r="K311" s="29" t="str">
        <f t="shared" si="21"/>
        <v>ENG</v>
      </c>
      <c r="L311" s="39" t="str">
        <f>VLOOKUP(C311,SOURCE!S$6:Y$10018,2,0)</f>
        <v>DISP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"ENG"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ITM_ENORM</v>
      </c>
      <c r="E312" s="26" t="str">
        <f>CHAR(34)&amp;VLOOKUP(C312,SOURCE!$S$3:$Z$2839,6,0)&amp;CHAR(34)</f>
        <v>"ENORM"</v>
      </c>
      <c r="F312" s="22" t="str">
        <f>VLOOKUP(C312,SOURCE!$S$3:$AA$2839,9,0)&amp;"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VLOOKUP(C312,SOURCE!S$6:Y$10018,7,0)</f>
        <v>1461</v>
      </c>
      <c r="J312" s="28" t="str">
        <f>VLOOKUP(C312,SOURCE!S$6:Y$10018,6,0)</f>
        <v>ENORM</v>
      </c>
      <c r="K312" s="29" t="str">
        <f t="shared" si="21"/>
        <v>ENORM</v>
      </c>
      <c r="L312" s="39" t="str">
        <f>VLOOKUP(C312,SOURCE!S$6:Y$10018,2,0)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"ENORM"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ITM_EQ_DEL</v>
      </c>
      <c r="E313" s="26" t="str">
        <f>CHAR(34)&amp;VLOOKUP(C313,SOURCE!$S$3:$Z$2839,6,0)&amp;CHAR(34)</f>
        <v>"EQ.DEL"</v>
      </c>
      <c r="F313" s="22" t="str">
        <f>VLOOKUP(C313,SOURCE!$S$3:$AA$2839,9,0)&amp;"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VLOOKUP(C313,SOURCE!S$6:Y$10018,7,0)</f>
        <v>1463</v>
      </c>
      <c r="J313" s="28" t="str">
        <f>VLOOKUP(C313,SOURCE!S$6:Y$10018,6,0)</f>
        <v>EQ.DEL</v>
      </c>
      <c r="K313" s="29" t="str">
        <f t="shared" si="21"/>
        <v>DELETE</v>
      </c>
      <c r="L313" s="39" t="str">
        <f>VLOOKUP(C313,SOURCE!S$6:Y$10018,2,0)</f>
        <v/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"DELETE"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ITM_EQ_EDI</v>
      </c>
      <c r="E314" s="26" t="str">
        <f>CHAR(34)&amp;VLOOKUP(C314,SOURCE!$S$3:$Z$2839,6,0)&amp;CHAR(34)</f>
        <v>"EQ.EDI"</v>
      </c>
      <c r="F314" s="22" t="str">
        <f>VLOOKUP(C314,SOURCE!$S$3:$AA$2839,9,0)&amp;"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VLOOKUP(C314,SOURCE!S$6:Y$10018,7,0)</f>
        <v>1464</v>
      </c>
      <c r="J314" s="28" t="str">
        <f>VLOOKUP(C314,SOURCE!S$6:Y$10018,6,0)</f>
        <v>EQ.EDI</v>
      </c>
      <c r="K314" s="29" t="str">
        <f t="shared" si="21"/>
        <v>EDIT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"EDIT"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ITM_EQ_NEW</v>
      </c>
      <c r="E315" s="26" t="str">
        <f>CHAR(34)&amp;VLOOKUP(C315,SOURCE!$S$3:$Z$2839,6,0)&amp;CHAR(34)</f>
        <v>"EQ.NEW"</v>
      </c>
      <c r="F315" s="22" t="str">
        <f>VLOOKUP(C315,SOURCE!$S$3:$AA$2839,9,0)&amp;"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VLOOKUP(C315,SOURCE!S$6:Y$10018,7,0)</f>
        <v>1465</v>
      </c>
      <c r="J315" s="28" t="str">
        <f>VLOOKUP(C315,SOURCE!S$6:Y$10018,6,0)</f>
        <v>EQ.NEW</v>
      </c>
      <c r="K315" s="29" t="str">
        <f t="shared" si="21"/>
        <v>NEW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"NEW"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ITM_ERF</v>
      </c>
      <c r="E316" s="26" t="str">
        <f>CHAR(34)&amp;VLOOKUP(C316,SOURCE!$S$3:$Z$2839,6,0)&amp;CHAR(34)</f>
        <v>"ERF"</v>
      </c>
      <c r="F316" s="22" t="str">
        <f>VLOOKUP(C316,SOURCE!$S$3:$AA$2839,9,0)&amp;"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VLOOKUP(C316,SOURCE!S$6:Y$10018,7,0)</f>
        <v>1466</v>
      </c>
      <c r="J316" s="28" t="str">
        <f>VLOOKUP(C316,SOURCE!S$6:Y$10018,6,0)</f>
        <v>ERF</v>
      </c>
      <c r="K316" s="29" t="str">
        <f t="shared" si="21"/>
        <v>erf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"erf"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ITM_ERFC</v>
      </c>
      <c r="E317" s="26" t="str">
        <f>CHAR(34)&amp;VLOOKUP(C317,SOURCE!$S$3:$Z$2839,6,0)&amp;CHAR(34)</f>
        <v>"ERFC"</v>
      </c>
      <c r="F317" s="22" t="str">
        <f>VLOOKUP(C317,SOURCE!$S$3:$AA$2839,9,0)&amp;"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VLOOKUP(C317,SOURCE!S$6:Y$10018,7,0)</f>
        <v>1467</v>
      </c>
      <c r="J317" s="28" t="str">
        <f>VLOOKUP(C317,SOURCE!S$6:Y$10018,6,0)</f>
        <v>ERFC</v>
      </c>
      <c r="K317" s="29" t="str">
        <f t="shared" si="21"/>
        <v>erfc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"erfc"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ITM_ERR</v>
      </c>
      <c r="E318" s="26" t="str">
        <f>CHAR(34)&amp;VLOOKUP(C318,SOURCE!$S$3:$Z$2839,6,0)&amp;CHAR(34)</f>
        <v>"ERR"</v>
      </c>
      <c r="F318" s="22" t="str">
        <f>VLOOKUP(C318,SOURCE!$S$3:$AA$2839,9,0)&amp;"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VLOOKUP(C318,SOURCE!S$6:Y$10018,7,0)</f>
        <v>1468</v>
      </c>
      <c r="J318" s="28" t="str">
        <f>VLOOKUP(C318,SOURCE!S$6:Y$10018,6,0)</f>
        <v>ERR</v>
      </c>
      <c r="K318" s="30" t="str">
        <f t="shared" si="21"/>
        <v>ERR</v>
      </c>
      <c r="L318" s="40" t="str">
        <f>VLOOKUP(C318,SOURCE!S$6:Y$10018,2,0)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"ERR"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ITM_EXITALL</v>
      </c>
      <c r="E319" s="26" t="str">
        <f>CHAR(34)&amp;VLOOKUP(C319,SOURCE!$S$3:$Z$2839,6,0)&amp;CHAR(34)</f>
        <v>"EXITALL"</v>
      </c>
      <c r="F319" s="22" t="str">
        <f>VLOOKUP(C319,SOURCE!$S$3:$AA$2839,9,0)&amp;"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VLOOKUP(C319,SOURCE!S$6:Y$10018,7,0)</f>
        <v>1469</v>
      </c>
      <c r="J319" s="28" t="str">
        <f>VLOOKUP(C319,SOURCE!S$6:Y$10018,6,0)</f>
        <v>EXITALL</v>
      </c>
      <c r="K319" s="29" t="str">
        <f t="shared" si="21"/>
        <v>EXITall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"EXITall"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ITM_EXPT</v>
      </c>
      <c r="E320" s="26" t="str">
        <f>CHAR(34)&amp;VLOOKUP(C320,SOURCE!$S$3:$Z$2839,6,0)&amp;CHAR(34)</f>
        <v>"EXPT"</v>
      </c>
      <c r="F320" s="22" t="str">
        <f>VLOOKUP(C320,SOURCE!$S$3:$AA$2839,9,0)&amp;"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VLOOKUP(C320,SOURCE!S$6:Y$10018,7,0)</f>
        <v>1470</v>
      </c>
      <c r="J320" s="28" t="str">
        <f>VLOOKUP(C320,SOURCE!S$6:Y$10018,6,0)</f>
        <v>EXPT</v>
      </c>
      <c r="K320" s="30" t="str">
        <f t="shared" si="21"/>
        <v>EXPT</v>
      </c>
      <c r="L320" s="40" t="str">
        <f>VLOOKUP(C320,SOURCE!S$6:Y$10018,2,0)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"EXPT"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ITM_GET_JUL_GREG</v>
      </c>
      <c r="E321" s="26" t="str">
        <f>CHAR(34)&amp;VLOOKUP(C321,SOURCE!$S$3:$Z$2839,6,0)&amp;CHAR(34)</f>
        <v>"J/G?"</v>
      </c>
      <c r="F321" s="22" t="str">
        <f>VLOOKUP(C321,SOURCE!$S$3:$AA$2839,9,0)&amp;"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VLOOKUP(C321,SOURCE!S$6:Y$10018,7,0)</f>
        <v>1471</v>
      </c>
      <c r="J321" s="28" t="str">
        <f>VLOOKUP(C321,SOURCE!S$6:Y$10018,6,0)</f>
        <v>J/G?</v>
      </c>
      <c r="K321" s="29" t="str">
        <f t="shared" si="21"/>
        <v>J/G?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"J/G?"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ITM_FIB</v>
      </c>
      <c r="E322" s="26" t="str">
        <f>CHAR(34)&amp;VLOOKUP(C322,SOURCE!$S$3:$Z$2839,6,0)&amp;CHAR(34)</f>
        <v>"FIB"</v>
      </c>
      <c r="F322" s="22" t="str">
        <f>VLOOKUP(C322,SOURCE!$S$3:$AA$2839,9,0)&amp;"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VLOOKUP(C322,SOURCE!S$6:Y$10018,7,0)</f>
        <v>1472</v>
      </c>
      <c r="J322" s="28" t="str">
        <f>VLOOKUP(C322,SOURCE!S$6:Y$10018,6,0)</f>
        <v>FIB</v>
      </c>
      <c r="K322" s="30" t="str">
        <f t="shared" si="21"/>
        <v>FIB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"FIB"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ITM_FIX</v>
      </c>
      <c r="E323" s="26" t="str">
        <f>CHAR(34)&amp;VLOOKUP(C323,SOURCE!$S$3:$Z$2839,6,0)&amp;CHAR(34)</f>
        <v>"FIX"</v>
      </c>
      <c r="F323" s="22" t="str">
        <f>VLOOKUP(C323,SOURCE!$S$3:$AA$2839,9,0)&amp;"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VLOOKUP(C323,SOURCE!S$6:Y$10018,7,0)</f>
        <v>1473</v>
      </c>
      <c r="J323" s="28" t="str">
        <f>VLOOKUP(C323,SOURCE!S$6:Y$10018,6,0)</f>
        <v>FIX</v>
      </c>
      <c r="K323" s="29" t="str">
        <f t="shared" si="21"/>
        <v>FIX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"FIX"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ITM_FLASH</v>
      </c>
      <c r="E324" s="26" t="str">
        <f>CHAR(34)&amp;VLOOKUP(C324,SOURCE!$S$3:$Z$2839,6,0)&amp;CHAR(34)</f>
        <v>"FLASH?"</v>
      </c>
      <c r="F324" s="22" t="str">
        <f>VLOOKUP(C324,SOURCE!$S$3:$AA$2839,9,0)&amp;"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VLOOKUP(C324,SOURCE!S$6:Y$10018,7,0)</f>
        <v>1474</v>
      </c>
      <c r="J324" s="28" t="str">
        <f>VLOOKUP(C324,SOURCE!S$6:Y$10018,6,0)</f>
        <v>FLASH?</v>
      </c>
      <c r="K324" s="30" t="str">
        <f t="shared" si="21"/>
        <v>FLASH?</v>
      </c>
      <c r="L324" s="40" t="str">
        <f>VLOOKUP(C324,SOURCE!S$6:Y$10018,2,0)</f>
        <v>INFO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"FLASH?"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ITM_FQX</v>
      </c>
      <c r="E325" s="26" t="str">
        <f>CHAR(34)&amp;VLOOKUP(C325,SOURCE!$S$3:$Z$2839,6,0)&amp;CHAR(34)</f>
        <v>"F'(X)"</v>
      </c>
      <c r="F325" s="22" t="str">
        <f>VLOOKUP(C325,SOURCE!$S$3:$AA$2839,9,0)&amp;"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VLOOKUP(C325,SOURCE!S$6:Y$10018,7,0)</f>
        <v>1475</v>
      </c>
      <c r="J325" s="28" t="str">
        <f>VLOOKUP(C325,SOURCE!S$6:Y$10018,6,0)</f>
        <v>F'(X)</v>
      </c>
      <c r="K325" s="29" t="str">
        <f t="shared" si="21"/>
        <v>f'(x)</v>
      </c>
      <c r="L325" s="39" t="str">
        <f>VLOOKUP(C325,SOURCE!S$6:Y$10018,2,0)</f>
        <v/>
      </c>
      <c r="M325" t="str">
        <f>IF(VLOOKUP(I325,SOURCE!B:M,2,0)="/  { itemToBeCoded","To be coded","")</f>
        <v>To be coded</v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"f'(x)"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ITM_FDQX</v>
      </c>
      <c r="E326" s="26" t="str">
        <f>CHAR(34)&amp;VLOOKUP(C326,SOURCE!$S$3:$Z$2839,6,0)&amp;CHAR(34)</f>
        <v>"F\(X)"</v>
      </c>
      <c r="F326" s="22" t="str">
        <f>VLOOKUP(C326,SOURCE!$S$3:$AA$2839,9,0)&amp;"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VLOOKUP(C326,SOURCE!S$6:Y$10018,7,0)</f>
        <v>1476</v>
      </c>
      <c r="J326" s="28" t="str">
        <f>VLOOKUP(C326,SOURCE!S$6:Y$10018,6,0)</f>
        <v>F\(X)</v>
      </c>
      <c r="K326" s="30" t="str">
        <f t="shared" si="21"/>
        <v>f\(x)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"f\"(x)"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ITM_GAP</v>
      </c>
      <c r="E327" s="26" t="str">
        <f>CHAR(34)&amp;VLOOKUP(C327,SOURCE!$S$3:$Z$2839,6,0)&amp;CHAR(34)</f>
        <v>"GAP"</v>
      </c>
      <c r="F327" s="22" t="str">
        <f>VLOOKUP(C327,SOURCE!$S$3:$AA$2839,9,0)&amp;"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VLOOKUP(C327,SOURCE!S$6:Y$10018,7,0)</f>
        <v>1477</v>
      </c>
      <c r="J327" s="28" t="str">
        <f>VLOOKUP(C327,SOURCE!S$6:Y$10018,6,0)</f>
        <v>GAP</v>
      </c>
      <c r="K327" s="29" t="str">
        <f t="shared" si="21"/>
        <v>GAP</v>
      </c>
      <c r="L327" s="39" t="str">
        <f>VLOOKUP(C327,SOURCE!S$6:Y$10018,2,0)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"GAP"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ITM_GD</v>
      </c>
      <c r="E328" s="26" t="str">
        <f>CHAR(34)&amp;VLOOKUP(C328,SOURCE!$S$3:$Z$2839,6,0)&amp;CHAR(34)</f>
        <v>"GD"</v>
      </c>
      <c r="F328" s="22" t="str">
        <f>VLOOKUP(C328,SOURCE!$S$3:$AA$2839,9,0)&amp;"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VLOOKUP(C328,SOURCE!S$6:Y$10018,7,0)</f>
        <v>1478</v>
      </c>
      <c r="J328" s="28" t="str">
        <f>VLOOKUP(C328,SOURCE!S$6:Y$10018,6,0)</f>
        <v>GD</v>
      </c>
      <c r="K328" s="30" t="str">
        <f t="shared" si="21"/>
        <v>gd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"g" STD_SUB_d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ITM_GDM1</v>
      </c>
      <c r="E329" s="26" t="str">
        <f>CHAR(34)&amp;VLOOKUP(C329,SOURCE!$S$3:$Z$2839,6,0)&amp;CHAR(34)</f>
        <v>"GD^-1"</v>
      </c>
      <c r="F329" s="22" t="str">
        <f>VLOOKUP(C329,SOURCE!$S$3:$AA$2839,9,0)&amp;"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VLOOKUP(C329,SOURCE!S$6:Y$10018,7,0)</f>
        <v>1479</v>
      </c>
      <c r="J329" s="28" t="str">
        <f>VLOOKUP(C329,SOURCE!S$6:Y$10018,6,0)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 STD_SUP_MINUS_1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ITM_GRAD</v>
      </c>
      <c r="E330" s="26" t="str">
        <f>CHAR(34)&amp;VLOOKUP(C330,SOURCE!$S$3:$Z$2839,6,0)&amp;CHAR(34)</f>
        <v>"GRAD"</v>
      </c>
      <c r="F330" s="22" t="str">
        <f>VLOOKUP(C330,SOURCE!$S$3:$AA$2839,9,0)&amp;"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VLOOKUP(C330,SOURCE!S$6:Y$10018,7,0)</f>
        <v>1480</v>
      </c>
      <c r="J330" s="28" t="str">
        <f>VLOOKUP(C330,SOURCE!S$6:Y$10018,6,0)</f>
        <v>GRAD</v>
      </c>
      <c r="K330" s="30" t="str">
        <f t="shared" si="25"/>
        <v>GRAD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"GRAD"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ITM_GRADto</v>
      </c>
      <c r="E331" s="26" t="str">
        <f>CHAR(34)&amp;VLOOKUP(C331,SOURCE!$S$3:$Z$2839,6,0)&amp;CHAR(34)</f>
        <v>"GRAD&gt;"</v>
      </c>
      <c r="F331" s="22" t="str">
        <f>VLOOKUP(C331,SOURCE!$S$3:$AA$2839,9,0)&amp;"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VLOOKUP(C331,SOURCE!S$6:Y$10018,7,0)</f>
        <v>1481</v>
      </c>
      <c r="J331" s="28" t="str">
        <f>VLOOKUP(C331,SOURCE!S$6:Y$10018,6,0)</f>
        <v>GRAD&gt;</v>
      </c>
      <c r="K331" s="29" t="str">
        <f t="shared" si="25"/>
        <v>GRAD&gt;</v>
      </c>
      <c r="L331" s="39" t="str">
        <f>VLOOKUP(C331,SOURCE!S$6:Y$10018,2,0)</f>
        <v>Trig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 STD_RIGHT_ARROW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ITM_GTOP</v>
      </c>
      <c r="E332" s="26" t="str">
        <f>CHAR(34)&amp;VLOOKUP(C332,SOURCE!$S$3:$Z$2839,6,0)&amp;CHAR(34)</f>
        <v>"GTO."</v>
      </c>
      <c r="F332" s="22" t="str">
        <f>VLOOKUP(C332,SOURCE!$S$3:$AA$2839,9,0)&amp;"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VLOOKUP(C332,SOURCE!S$6:Y$10018,7,0)</f>
        <v>1482</v>
      </c>
      <c r="J332" s="28" t="str">
        <f>VLOOKUP(C332,SOURCE!S$6:Y$10018,6,0)</f>
        <v>GTO.</v>
      </c>
      <c r="K332" s="30" t="str">
        <f t="shared" si="25"/>
        <v>GTO.</v>
      </c>
      <c r="L332" s="40" t="str">
        <f>VLOOKUP(C332,SOURCE!S$6:Y$10018,2,0)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"GTO."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ITM_HN</v>
      </c>
      <c r="E333" s="26" t="str">
        <f>CHAR(34)&amp;VLOOKUP(C333,SOURCE!$S$3:$Z$2839,6,0)&amp;CHAR(34)</f>
        <v>"HN"</v>
      </c>
      <c r="F333" s="22" t="str">
        <f>VLOOKUP(C333,SOURCE!$S$3:$AA$2839,9,0)&amp;"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VLOOKUP(C333,SOURCE!S$6:Y$10018,7,0)</f>
        <v>1483</v>
      </c>
      <c r="J333" s="28" t="str">
        <f>VLOOKUP(C333,SOURCE!S$6:Y$10018,6,0)</f>
        <v>HN</v>
      </c>
      <c r="K333" s="29" t="str">
        <f t="shared" si="25"/>
        <v>Hn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"H" STD_SUB_n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ITM_HNP</v>
      </c>
      <c r="E334" s="26" t="str">
        <f>CHAR(34)&amp;VLOOKUP(C334,SOURCE!$S$3:$Z$2839,6,0)&amp;CHAR(34)</f>
        <v>"HNP"</v>
      </c>
      <c r="F334" s="22" t="str">
        <f>VLOOKUP(C334,SOURCE!$S$3:$AA$2839,9,0)&amp;"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VLOOKUP(C334,SOURCE!S$6:Y$10018,7,0)</f>
        <v>1484</v>
      </c>
      <c r="J334" s="28" t="str">
        <f>VLOOKUP(C334,SOURCE!S$6:Y$10018,6,0)</f>
        <v>HNP</v>
      </c>
      <c r="K334" s="30" t="str">
        <f t="shared" si="25"/>
        <v>HnP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 STD_SUB_P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ITM_IM</v>
      </c>
      <c r="E335" s="26" t="str">
        <f>CHAR(34)&amp;VLOOKUP(C335,SOURCE!$S$3:$Z$2839,6,0)&amp;CHAR(34)</f>
        <v>"IM"</v>
      </c>
      <c r="F335" s="22" t="str">
        <f>VLOOKUP(C335,SOURCE!$S$3:$AA$2839,9,0)&amp;"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VLOOKUP(C335,SOURCE!S$6:Y$10018,7,0)</f>
        <v>1485</v>
      </c>
      <c r="J335" s="28" t="str">
        <f>VLOOKUP(C335,SOURCE!S$6:Y$10018,6,0)</f>
        <v>IM</v>
      </c>
      <c r="K335" s="29" t="str">
        <f t="shared" si="25"/>
        <v>Im</v>
      </c>
      <c r="L335" s="39" t="str">
        <f>VLOOKUP(C335,SOURCE!S$6:Y$10018,2,0)</f>
        <v>Complex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"Im"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ITM_INDEX</v>
      </c>
      <c r="E336" s="26" t="str">
        <f>CHAR(34)&amp;VLOOKUP(C336,SOURCE!$S$3:$Z$2839,6,0)&amp;CHAR(34)</f>
        <v>"INDEX"</v>
      </c>
      <c r="F336" s="22" t="str">
        <f>VLOOKUP(C336,SOURCE!$S$3:$AA$2839,9,0)&amp;"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VLOOKUP(C336,SOURCE!S$6:Y$10018,7,0)</f>
        <v>1486</v>
      </c>
      <c r="J336" s="28" t="str">
        <f>VLOOKUP(C336,SOURCE!S$6:Y$10018,6,0)</f>
        <v>INDEX</v>
      </c>
      <c r="K336" s="30" t="str">
        <f t="shared" si="25"/>
        <v>INDEX</v>
      </c>
      <c r="L336" s="40" t="str">
        <f>VLOOKUP(C336,SOURCE!S$6:Y$10018,2,0)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"INDEX"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>//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>To be coded</v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>To be coded</v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ITM_Fphik</v>
      </c>
      <c r="E569" s="26" t="str">
        <f>CHAR(34)&amp;VLOOKUP(C569,SOURCE!$S$3:$Z$2839,6,0)&amp;CHAR(34)</f>
        <v>"F(PHI,M)"</v>
      </c>
      <c r="F569" s="22" t="str">
        <f>VLOOKUP(C569,SOURCE!$S$3:$AA$2839,9,0)&amp;"           {"&amp;D569&amp;",   "&amp;E569&amp;"},"</f>
        <v>//           {ITM_Fphik,   "F(PHI,M)"},</v>
      </c>
      <c r="H569" t="b">
        <f>ISNA(VLOOKUP(J569,J$823:J893,1,0))</f>
        <v>1</v>
      </c>
      <c r="I569" s="27">
        <f>VLOOKUP(C569,SOURCE!S$6:Y$10018,7,0)</f>
        <v>1763</v>
      </c>
      <c r="J569" s="28" t="str">
        <f>VLOOKUP(C569,SOURCE!S$6:Y$10018,6,0)</f>
        <v>F(PHI,M)</v>
      </c>
      <c r="K569" s="30" t="str">
        <f t="shared" si="40"/>
        <v>F(phi,m)</v>
      </c>
      <c r="L569" s="40" t="str">
        <f>VLOOKUP(C569,SOURCE!S$6:Y$10018,2,0)</f>
        <v/>
      </c>
      <c r="M569" t="str">
        <f>IF(VLOOKUP(I569,SOURCE!B:M,2,0)="/  { itemToBeCoded","To be coded","")</f>
        <v/>
      </c>
      <c r="N569" s="22"/>
      <c r="Q569" s="26" t="str">
        <f>VLOOKUP(I569,SOURCE!B:M,5,0)</f>
        <v>"F(" STD_phi ",m)"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ITM_Ephik</v>
      </c>
      <c r="E570" s="26" t="str">
        <f>CHAR(34)&amp;VLOOKUP(C570,SOURCE!$S$3:$Z$2839,6,0)&amp;CHAR(34)</f>
        <v>"E(PHI,M)"</v>
      </c>
      <c r="F570" s="22" t="str">
        <f>VLOOKUP(C570,SOURCE!$S$3:$AA$2839,9,0)&amp;"           {"&amp;D570&amp;",   "&amp;E570&amp;"},"</f>
        <v>//           {ITM_Ephik,   "E(PHI,M)"},</v>
      </c>
      <c r="H570" t="b">
        <f>ISNA(VLOOKUP(J570,J$823:J894,1,0))</f>
        <v>1</v>
      </c>
      <c r="I570" s="27">
        <f>VLOOKUP(C570,SOURCE!S$6:Y$10018,7,0)</f>
        <v>1764</v>
      </c>
      <c r="J570" s="28" t="str">
        <f>VLOOKUP(C570,SOURCE!S$6:Y$10018,6,0)</f>
        <v>E(PHI,M)</v>
      </c>
      <c r="K570" s="30" t="str">
        <f t="shared" si="40"/>
        <v>E(phi,m)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"E("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ITM_ZETAphik</v>
      </c>
      <c r="E571" s="26" t="str">
        <f>CHAR(34)&amp;VLOOKUP(C571,SOURCE!$S$3:$Z$2839,6,0)&amp;CHAR(34)</f>
        <v>"ZETA(PHI,M)"</v>
      </c>
      <c r="F571" s="22" t="str">
        <f>VLOOKUP(C571,SOURCE!$S$3:$AA$2839,9,0)&amp;"           {"&amp;D571&amp;",   "&amp;E571&amp;"},"</f>
        <v>//           {ITM_ZETAphik,   "ZETA(PHI,M)"},</v>
      </c>
      <c r="H571" t="b">
        <f>ISNA(VLOOKUP(J571,J$823:J895,1,0))</f>
        <v>1</v>
      </c>
      <c r="I571" s="27">
        <f>VLOOKUP(C571,SOURCE!S$6:Y$10018,7,0)</f>
        <v>1765</v>
      </c>
      <c r="J571" s="28" t="str">
        <f>VLOOKUP(C571,SOURCE!S$6:Y$10018,6,0)</f>
        <v>ZETA(PHI,M)</v>
      </c>
      <c r="K571" s="30" t="str">
        <f t="shared" si="40"/>
        <v>ZETA(phi,m)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STD_ZETA "("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ITM_EE_D2Y</v>
      </c>
      <c r="E572" s="26" t="str">
        <f>CHAR(34)&amp;VLOOKUP(C572,SOURCE!$S$3:$Z$2839,6,0)&amp;CHAR(34)</f>
        <v>"D&gt;Y"</v>
      </c>
      <c r="F572" s="22" t="str">
        <f>VLOOKUP(C572,SOURCE!$S$3:$AA$2839,9,0)&amp;"           {"&amp;D572&amp;",   "&amp;E572&amp;"},"</f>
        <v>//           {ITM_EE_D2Y,   "D&gt;Y"},</v>
      </c>
      <c r="H572" t="b">
        <f>ISNA(VLOOKUP(J572,J$823:J896,1,0))</f>
        <v>1</v>
      </c>
      <c r="I572" s="27">
        <f>VLOOKUP(C572,SOURCE!S$6:Y$10018,7,0)</f>
        <v>1786</v>
      </c>
      <c r="J572" s="28" t="str">
        <f>VLOOKUP(C572,SOURCE!S$6:Y$10018,6,0)</f>
        <v>D&gt;Y</v>
      </c>
      <c r="K572" s="30" t="str">
        <f t="shared" si="40"/>
        <v>Y&gt;DELTA</v>
      </c>
      <c r="L572" s="40" t="str">
        <f>VLOOKUP(C572,SOURCE!S$6:Y$10018,2,0)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"Y" STD_SPACE_3_PER_EM STD_RIGHT_ARROW STD_SPACE_3_PER_EM STD_DELTA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ITM_EE_Y2D</v>
      </c>
      <c r="E573" s="26" t="str">
        <f>CHAR(34)&amp;VLOOKUP(C573,SOURCE!$S$3:$Z$2839,6,0)&amp;CHAR(34)</f>
        <v>"Y&gt;D"</v>
      </c>
      <c r="F573" s="22" t="str">
        <f>VLOOKUP(C573,SOURCE!$S$3:$AA$2839,9,0)&amp;"           {"&amp;D573&amp;",   "&amp;E573&amp;"},"</f>
        <v>//           {ITM_EE_Y2D,   "Y&gt;D"},</v>
      </c>
      <c r="H573" t="b">
        <f>ISNA(VLOOKUP(J573,J$823:J897,1,0))</f>
        <v>1</v>
      </c>
      <c r="I573" s="27">
        <f>VLOOKUP(C573,SOURCE!S$6:Y$10018,7,0)</f>
        <v>1787</v>
      </c>
      <c r="J573" s="28" t="str">
        <f>VLOOKUP(C573,SOURCE!S$6:Y$10018,6,0)</f>
        <v>Y&gt;D</v>
      </c>
      <c r="K573" s="30" t="str">
        <f t="shared" si="40"/>
        <v>DELTA&gt;Y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STD_DELTA STD_SPACE_3_PER_EM STD_RIGHT_ARROW STD_SPACE_3_PER_EM "Y"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ITM_EE_A2S</v>
      </c>
      <c r="E574" s="26" t="str">
        <f>CHAR(34)&amp;VLOOKUP(C574,SOURCE!$S$3:$Z$2839,6,0)&amp;CHAR(34)</f>
        <v>"ATOSYM"</v>
      </c>
      <c r="F574" s="22" t="str">
        <f>VLOOKUP(C574,SOURCE!$S$3:$AA$2839,9,0)&amp;"           {"&amp;D574&amp;",   "&amp;E574&amp;"},"</f>
        <v>//           {ITM_EE_A2S,   "ATOSYM"},</v>
      </c>
      <c r="H574" t="b">
        <f>ISNA(VLOOKUP(J574,J$823:J898,1,0))</f>
        <v>1</v>
      </c>
      <c r="I574" s="27">
        <f>VLOOKUP(C574,SOURCE!S$6:Y$10018,7,0)</f>
        <v>1788</v>
      </c>
      <c r="J574" s="28" t="str">
        <f>VLOOKUP(C574,SOURCE!S$6:Y$10018,6,0)</f>
        <v>ATOSYM</v>
      </c>
      <c r="K574" s="30" t="str">
        <f t="shared" si="40"/>
        <v>&gt;012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STD_RIGHT_ARROW STD_SPACE_3_PER_EM "012"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ITM_EE_S2A</v>
      </c>
      <c r="E575" s="26" t="str">
        <f>CHAR(34)&amp;VLOOKUP(C575,SOURCE!$S$3:$Z$2839,6,0)&amp;CHAR(34)</f>
        <v>"SYMTOA"</v>
      </c>
      <c r="F575" s="22" t="str">
        <f>VLOOKUP(C575,SOURCE!$S$3:$AA$2839,9,0)&amp;"           {"&amp;D575&amp;",   "&amp;E575&amp;"},"</f>
        <v>//           {ITM_EE_S2A,   "SYMTOA"},</v>
      </c>
      <c r="H575" t="b">
        <f>ISNA(VLOOKUP(J575,J$823:J899,1,0))</f>
        <v>1</v>
      </c>
      <c r="I575" s="27">
        <f>VLOOKUP(C575,SOURCE!S$6:Y$10018,7,0)</f>
        <v>1789</v>
      </c>
      <c r="J575" s="28" t="str">
        <f>VLOOKUP(C575,SOURCE!S$6:Y$10018,6,0)</f>
        <v>SYMTOA</v>
      </c>
      <c r="K575" s="30" t="str">
        <f t="shared" si="40"/>
        <v>&gt;abc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"abc"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ITM_EE_EXP_TH</v>
      </c>
      <c r="E576" s="26" t="str">
        <f>CHAR(34)&amp;VLOOKUP(C576,SOURCE!$S$3:$Z$2839,6,0)&amp;CHAR(34)</f>
        <v>"E^THETAJ"</v>
      </c>
      <c r="F576" s="22" t="str">
        <f>VLOOKUP(C576,SOURCE!$S$3:$AA$2839,9,0)&amp;"           {"&amp;D576&amp;",   "&amp;E576&amp;"},"</f>
        <v>//           {ITM_EE_EXP_TH,   "E^THETAJ"},</v>
      </c>
      <c r="H576" t="b">
        <f>ISNA(VLOOKUP(J576,J$823:J900,1,0))</f>
        <v>1</v>
      </c>
      <c r="I576" s="27">
        <f>VLOOKUP(C576,SOURCE!S$6:Y$10018,7,0)</f>
        <v>1790</v>
      </c>
      <c r="J576" s="28" t="str">
        <f>VLOOKUP(C576,SOURCE!S$6:Y$10018,6,0)</f>
        <v>E^THETAJ</v>
      </c>
      <c r="K576" s="30" t="str">
        <f t="shared" si="40"/>
        <v>e^THETAj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"e^" STD_THETA "j"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ITM_EE_STO_Z</v>
      </c>
      <c r="E577" s="26" t="str">
        <f>CHAR(34)&amp;VLOOKUP(C577,SOURCE!$S$3:$Z$2839,6,0)&amp;CHAR(34)</f>
        <v>"STO3Z"</v>
      </c>
      <c r="F577" s="22" t="str">
        <f>VLOOKUP(C577,SOURCE!$S$3:$AA$2839,9,0)&amp;"           {"&amp;D577&amp;",   "&amp;E577&amp;"},"</f>
        <v>//           {ITM_EE_STO_Z,   "STO3Z"},</v>
      </c>
      <c r="H577" t="b">
        <f>ISNA(VLOOKUP(J577,J$823:J901,1,0))</f>
        <v>1</v>
      </c>
      <c r="I577" s="27">
        <f>VLOOKUP(C577,SOURCE!S$6:Y$10018,7,0)</f>
        <v>1791</v>
      </c>
      <c r="J577" s="28" t="str">
        <f>VLOOKUP(C577,SOURCE!S$6:Y$10018,6,0)</f>
        <v>STO3Z</v>
      </c>
      <c r="K577" s="30" t="str">
        <f t="shared" si="40"/>
        <v>STO3Z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"STO" STD_SPACE_3_PER_EM "3Z"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ITM_EE_RCL_Z</v>
      </c>
      <c r="E578" s="26" t="str">
        <f>CHAR(34)&amp;VLOOKUP(C578,SOURCE!$S$3:$Z$2839,6,0)&amp;CHAR(34)</f>
        <v>"RCL3Z"</v>
      </c>
      <c r="F578" s="22" t="str">
        <f>VLOOKUP(C578,SOURCE!$S$3:$AA$2839,9,0)&amp;"           {"&amp;D578&amp;",   "&amp;E578&amp;"},"</f>
        <v>//           {ITM_EE_RCL_Z,   "RCL3Z"},</v>
      </c>
      <c r="H578" t="b">
        <f>ISNA(VLOOKUP(J578,J$823:J902,1,0))</f>
        <v>1</v>
      </c>
      <c r="I578" s="27">
        <f>VLOOKUP(C578,SOURCE!S$6:Y$10018,7,0)</f>
        <v>1792</v>
      </c>
      <c r="J578" s="28" t="str">
        <f>VLOOKUP(C578,SOURCE!S$6:Y$10018,6,0)</f>
        <v>RCL3Z</v>
      </c>
      <c r="K578" s="30" t="str">
        <f t="shared" si="40"/>
        <v>RCL3Z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"RCL"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ITM_EE_STO_V</v>
      </c>
      <c r="E579" s="26" t="str">
        <f>CHAR(34)&amp;VLOOKUP(C579,SOURCE!$S$3:$Z$2839,6,0)&amp;CHAR(34)</f>
        <v>"STO3V"</v>
      </c>
      <c r="F579" s="22" t="str">
        <f>VLOOKUP(C579,SOURCE!$S$3:$AA$2839,9,0)&amp;"           {"&amp;D579&amp;",   "&amp;E579&amp;"},"</f>
        <v>//           {ITM_EE_STO_V,   "STO3V"},</v>
      </c>
      <c r="H579" t="b">
        <f>ISNA(VLOOKUP(J579,J$823:J903,1,0))</f>
        <v>1</v>
      </c>
      <c r="I579" s="27">
        <f>VLOOKUP(C579,SOURCE!S$6:Y$10018,7,0)</f>
        <v>1793</v>
      </c>
      <c r="J579" s="28" t="str">
        <f>VLOOKUP(C579,SOURCE!S$6:Y$10018,6,0)</f>
        <v>STO3V</v>
      </c>
      <c r="K579" s="30" t="str">
        <f t="shared" si="40"/>
        <v>STO3V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"STO" STD_SPACE_3_PER_EM "3V"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ITM_EE_RCL_V</v>
      </c>
      <c r="E580" s="26" t="str">
        <f>CHAR(34)&amp;VLOOKUP(C580,SOURCE!$S$3:$Z$2839,6,0)&amp;CHAR(34)</f>
        <v>"RCL3V"</v>
      </c>
      <c r="F580" s="22" t="str">
        <f>VLOOKUP(C580,SOURCE!$S$3:$AA$2839,9,0)&amp;"           {"&amp;D580&amp;",   "&amp;E580&amp;"},"</f>
        <v>//           {ITM_EE_RCL_V,   "RCL3V"},</v>
      </c>
      <c r="H580" t="b">
        <f>ISNA(VLOOKUP(J580,J$823:J904,1,0))</f>
        <v>1</v>
      </c>
      <c r="I580" s="27">
        <f>VLOOKUP(C580,SOURCE!S$6:Y$10018,7,0)</f>
        <v>1794</v>
      </c>
      <c r="J580" s="28" t="str">
        <f>VLOOKUP(C580,SOURCE!S$6:Y$10018,6,0)</f>
        <v>RCL3V</v>
      </c>
      <c r="K580" s="30" t="str">
        <f t="shared" si="40"/>
        <v>RCL3V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"RCL"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ITM_EE_STO_I</v>
      </c>
      <c r="E581" s="26" t="str">
        <f>CHAR(34)&amp;VLOOKUP(C581,SOURCE!$S$3:$Z$2839,6,0)&amp;CHAR(34)</f>
        <v>"STO3I"</v>
      </c>
      <c r="F581" s="22" t="str">
        <f>VLOOKUP(C581,SOURCE!$S$3:$AA$2839,9,0)&amp;"           {"&amp;D581&amp;",   "&amp;E581&amp;"},"</f>
        <v>//           {ITM_EE_STO_I,   "STO3I"},</v>
      </c>
      <c r="H581" t="b">
        <f>ISNA(VLOOKUP(J581,J$823:J905,1,0))</f>
        <v>1</v>
      </c>
      <c r="I581" s="27">
        <f>VLOOKUP(C581,SOURCE!S$6:Y$10018,7,0)</f>
        <v>1795</v>
      </c>
      <c r="J581" s="28" t="str">
        <f>VLOOKUP(C581,SOURCE!S$6:Y$10018,6,0)</f>
        <v>STO3I</v>
      </c>
      <c r="K581" s="30" t="str">
        <f t="shared" si="40"/>
        <v>STO3I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"3I"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ITM_EE_RCL_I</v>
      </c>
      <c r="E582" s="26" t="str">
        <f>CHAR(34)&amp;VLOOKUP(C582,SOURCE!$S$3:$Z$2839,6,0)&amp;CHAR(34)</f>
        <v>"RCL3I"</v>
      </c>
      <c r="F582" s="22" t="str">
        <f>VLOOKUP(C582,SOURCE!$S$3:$AA$2839,9,0)&amp;"           {"&amp;D582&amp;",   "&amp;E582&amp;"},"</f>
        <v>//           {ITM_EE_RCL_I,   "RCL3I"},</v>
      </c>
      <c r="H582" t="b">
        <f>ISNA(VLOOKUP(J582,J$823:J906,1,0))</f>
        <v>1</v>
      </c>
      <c r="I582" s="27">
        <f>VLOOKUP(C582,SOURCE!S$6:Y$10018,7,0)</f>
        <v>1796</v>
      </c>
      <c r="J582" s="28" t="str">
        <f>VLOOKUP(C582,SOURCE!S$6:Y$10018,6,0)</f>
        <v>RCL3I</v>
      </c>
      <c r="K582" s="30" t="str">
        <f t="shared" si="40"/>
        <v>RCL3I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ITM_EE_STO_V_I</v>
      </c>
      <c r="E583" s="26" t="str">
        <f>CHAR(34)&amp;VLOOKUP(C583,SOURCE!$S$3:$Z$2839,6,0)&amp;CHAR(34)</f>
        <v>"3V/3I"</v>
      </c>
      <c r="F583" s="22" t="str">
        <f>VLOOKUP(C583,SOURCE!$S$3:$AA$2839,9,0)&amp;"           {"&amp;D583&amp;",   "&amp;E583&amp;"},"</f>
        <v>//           {ITM_EE_STO_V_I,   "3V/3I"},</v>
      </c>
      <c r="H583" t="b">
        <f>ISNA(VLOOKUP(J583,J$823:J907,1,0))</f>
        <v>1</v>
      </c>
      <c r="I583" s="27">
        <f>VLOOKUP(C583,SOURCE!S$6:Y$10018,7,0)</f>
        <v>1797</v>
      </c>
      <c r="J583" s="28" t="str">
        <f>VLOOKUP(C583,SOURCE!S$6:Y$10018,6,0)</f>
        <v>3V/3I</v>
      </c>
      <c r="K583" s="30" t="str">
        <f t="shared" si="40"/>
        <v>V/I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"V" STD_DIVIDE "I"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ITM_EE_STO_IR</v>
      </c>
      <c r="E584" s="26" t="str">
        <f>CHAR(34)&amp;VLOOKUP(C584,SOURCE!$S$3:$Z$2839,6,0)&amp;CHAR(34)</f>
        <v>"3Ix3Z"</v>
      </c>
      <c r="F584" s="22" t="str">
        <f>VLOOKUP(C584,SOURCE!$S$3:$AA$2839,9,0)&amp;"           {"&amp;D584&amp;",   "&amp;E584&amp;"},"</f>
        <v>//           {ITM_EE_STO_IR,   "3Ix3Z"},</v>
      </c>
      <c r="H584" t="b">
        <f>ISNA(VLOOKUP(J584,J$823:J908,1,0))</f>
        <v>1</v>
      </c>
      <c r="I584" s="27">
        <f>VLOOKUP(C584,SOURCE!S$6:Y$10018,7,0)</f>
        <v>1798</v>
      </c>
      <c r="J584" s="28" t="str">
        <f>VLOOKUP(C584,SOURCE!S$6:Y$10018,6,0)</f>
        <v>3Ix3Z</v>
      </c>
      <c r="K584" s="30" t="str">
        <f t="shared" si="40"/>
        <v>ICROSSZ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"I" STD_CROSS "Z"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ITM_EE_STO_V_Z</v>
      </c>
      <c r="E585" s="26" t="str">
        <f>CHAR(34)&amp;VLOOKUP(C585,SOURCE!$S$3:$Z$2839,6,0)&amp;CHAR(34)</f>
        <v>"3V/3Z"</v>
      </c>
      <c r="F585" s="22" t="str">
        <f>VLOOKUP(C585,SOURCE!$S$3:$AA$2839,9,0)&amp;"           {"&amp;D585&amp;",   "&amp;E585&amp;"},"</f>
        <v>//           {ITM_EE_STO_V_Z,   "3V/3Z"},</v>
      </c>
      <c r="H585" t="b">
        <f>ISNA(VLOOKUP(J585,J$823:J909,1,0))</f>
        <v>1</v>
      </c>
      <c r="I585" s="27">
        <f>VLOOKUP(C585,SOURCE!S$6:Y$10018,7,0)</f>
        <v>1799</v>
      </c>
      <c r="J585" s="28" t="str">
        <f>VLOOKUP(C585,SOURCE!S$6:Y$10018,6,0)</f>
        <v>3V/3Z</v>
      </c>
      <c r="K585" s="30" t="str">
        <f t="shared" si="40"/>
        <v>V/Z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"V" STD_DIVIDE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ITM_EE_X2BAL</v>
      </c>
      <c r="E586" s="26" t="str">
        <f>CHAR(34)&amp;VLOOKUP(C586,SOURCE!$S$3:$Z$2839,6,0)&amp;CHAR(34)</f>
        <v>"X&gt;BAL"</v>
      </c>
      <c r="F586" s="22" t="str">
        <f>VLOOKUP(C586,SOURCE!$S$3:$AA$2839,9,0)&amp;"           {"&amp;D586&amp;",   "&amp;E586&amp;"},"</f>
        <v>//           {ITM_EE_X2BAL,   "X&gt;BAL"},</v>
      </c>
      <c r="H586" t="b">
        <f>ISNA(VLOOKUP(J586,J$823:J910,1,0))</f>
        <v>1</v>
      </c>
      <c r="I586" s="27">
        <f>VLOOKUP(C586,SOURCE!S$6:Y$10018,7,0)</f>
        <v>1800</v>
      </c>
      <c r="J586" s="28" t="str">
        <f>VLOOKUP(C586,SOURCE!S$6:Y$10018,6,0)</f>
        <v>X&gt;BAL</v>
      </c>
      <c r="K586" s="30" t="str">
        <f t="shared" si="40"/>
        <v>X&gt;BAL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"X" STD_SPACE_3_PER_EM STD_RIGHT_ARROW STD_SPACE_3_PER_EM "BAL"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ITM_PGMTST</v>
      </c>
      <c r="E587" s="26" t="str">
        <f>CHAR(34)&amp;VLOOKUP(C587,SOURCE!$S$3:$Z$2839,6,0)&amp;CHAR(34)</f>
        <v>"TEST_45"</v>
      </c>
      <c r="F587" s="22" t="str">
        <f>VLOOKUP(C587,SOURCE!$S$3:$AA$2839,9,0)&amp;"           {"&amp;D587&amp;",   "&amp;E587&amp;"},"</f>
        <v xml:space="preserve">           {ITM_PGMTST,   "TEST_45"},</v>
      </c>
      <c r="H587" t="b">
        <f>ISNA(VLOOKUP(J587,J$823:J911,1,0))</f>
        <v>1</v>
      </c>
      <c r="I587" s="27">
        <f>VLOOKUP(C587,SOURCE!S$6:Y$10018,7,0)</f>
        <v>1801</v>
      </c>
      <c r="J587" s="28" t="str">
        <f>VLOOKUP(C587,SOURCE!S$6:Y$10018,6,0)</f>
        <v>TEST_45</v>
      </c>
      <c r="K587" s="30" t="str">
        <f t="shared" si="40"/>
        <v>TEST_45</v>
      </c>
      <c r="L587" s="40" t="str">
        <f>VLOOKUP(C587,SOURCE!S$6:Y$10018,2,0)</f>
        <v>CUSTOM TEMP</v>
      </c>
      <c r="M587" t="str">
        <f>IF(VLOOKUP(I587,SOURCE!B:M,2,0)="/  { itemToBeCoded","To be coded","")</f>
        <v/>
      </c>
      <c r="N587" s="22"/>
      <c r="Q587" s="26" t="str">
        <f>VLOOKUP(I587,SOURCE!B:M,5,0)</f>
        <v>"TEST_45"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ITM_op_a</v>
      </c>
      <c r="E588" s="26" t="str">
        <f>CHAR(34)&amp;VLOOKUP(C588,SOURCE!$S$3:$Z$2839,6,0)&amp;CHAR(34)</f>
        <v>"OP_A"</v>
      </c>
      <c r="F588" s="22" t="str">
        <f>VLOOKUP(C588,SOURCE!$S$3:$AA$2839,9,0)&amp;"           {"&amp;D588&amp;",   "&amp;E588&amp;"},"</f>
        <v>//           {ITM_op_a,   "OP_A"},</v>
      </c>
      <c r="H588" t="b">
        <f>ISNA(VLOOKUP(J588,J$823:J912,1,0))</f>
        <v>1</v>
      </c>
      <c r="I588" s="27">
        <f>VLOOKUP(C588,SOURCE!S$6:Y$10018,7,0)</f>
        <v>1802</v>
      </c>
      <c r="J588" s="28" t="str">
        <f>VLOOKUP(C588,SOURCE!S$6:Y$10018,6,0)</f>
        <v>OP_A</v>
      </c>
      <c r="K588" s="30" t="str">
        <f t="shared" si="40"/>
        <v>a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"a"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ITM_op_a2</v>
      </c>
      <c r="E589" s="26" t="str">
        <f>CHAR(34)&amp;VLOOKUP(C589,SOURCE!$S$3:$Z$2839,6,0)&amp;CHAR(34)</f>
        <v>"OP_A^2"</v>
      </c>
      <c r="F589" s="22" t="str">
        <f>VLOOKUP(C589,SOURCE!$S$3:$AA$2839,9,0)&amp;"           {"&amp;D589&amp;",   "&amp;E589&amp;"},"</f>
        <v>//           {ITM_op_a2,   "OP_A^2"},</v>
      </c>
      <c r="H589" t="b">
        <f>ISNA(VLOOKUP(J589,J$823:J913,1,0))</f>
        <v>1</v>
      </c>
      <c r="I589" s="27">
        <f>VLOOKUP(C589,SOURCE!S$6:Y$10018,7,0)</f>
        <v>1803</v>
      </c>
      <c r="J589" s="28" t="str">
        <f>VLOOKUP(C589,SOURCE!S$6:Y$10018,6,0)</f>
        <v>OP_A^2</v>
      </c>
      <c r="K589" s="30" t="str">
        <f t="shared" si="40"/>
        <v>a^2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 STD_SUP_2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ITM_op_j</v>
      </c>
      <c r="E590" s="26" t="str">
        <f>CHAR(34)&amp;VLOOKUP(C590,SOURCE!$S$3:$Z$2839,6,0)&amp;CHAR(34)</f>
        <v>"OP_J"</v>
      </c>
      <c r="F590" s="22" t="str">
        <f>VLOOKUP(C590,SOURCE!$S$3:$AA$2839,9,0)&amp;"           {"&amp;D590&amp;",   "&amp;E590&amp;"},"</f>
        <v>//           {ITM_op_j,   "OP_J"},</v>
      </c>
      <c r="H590" t="b">
        <f>ISNA(VLOOKUP(J590,J$823:J914,1,0))</f>
        <v>1</v>
      </c>
      <c r="I590" s="27">
        <f>VLOOKUP(C590,SOURCE!S$6:Y$10018,7,0)</f>
        <v>1804</v>
      </c>
      <c r="J590" s="28" t="str">
        <f>VLOOKUP(C590,SOURCE!S$6:Y$10018,6,0)</f>
        <v>OP_J</v>
      </c>
      <c r="K590" s="30" t="str">
        <f t="shared" si="40"/>
        <v>j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"j"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ITM_2BIN</v>
      </c>
      <c r="E591" s="26" t="str">
        <f>CHAR(34)&amp;VLOOKUP(C591,SOURCE!$S$3:$Z$2839,6,0)&amp;CHAR(34)</f>
        <v>"&gt;BIN"</v>
      </c>
      <c r="F591" s="22" t="str">
        <f>VLOOKUP(C591,SOURCE!$S$3:$AA$2839,9,0)&amp;"           {"&amp;D591&amp;",   "&amp;E591&amp;"},"</f>
        <v>//           {ITM_2BIN,   "&gt;BIN"},</v>
      </c>
      <c r="H591" t="b">
        <f>ISNA(VLOOKUP(J591,J$823:J915,1,0))</f>
        <v>1</v>
      </c>
      <c r="I591" s="27">
        <f>VLOOKUP(C591,SOURCE!S$6:Y$10018,7,0)</f>
        <v>1805</v>
      </c>
      <c r="J591" s="28" t="str">
        <f>VLOOKUP(C591,SOURCE!S$6:Y$10018,6,0)</f>
        <v>&gt;BIN</v>
      </c>
      <c r="K591" s="30" t="str">
        <f t="shared" si="40"/>
        <v>BIN</v>
      </c>
      <c r="L591" s="40" t="str">
        <f>VLOOKUP(C591,SOURCE!S$6:Y$10018,2,0)</f>
        <v>FN SH_INT</v>
      </c>
      <c r="M591" t="str">
        <f>IF(VLOOKUP(I591,SOURCE!B:M,2,0)="/  { itemToBeCoded","To be coded","")</f>
        <v/>
      </c>
      <c r="N591" s="22"/>
      <c r="Q591" s="26" t="str">
        <f>VLOOKUP(I591,SOURCE!B:M,5,0)</f>
        <v>"BIN"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ITM_2OCT</v>
      </c>
      <c r="E592" s="26" t="str">
        <f>CHAR(34)&amp;VLOOKUP(C592,SOURCE!$S$3:$Z$2839,6,0)&amp;CHAR(34)</f>
        <v>"&gt;OCT"</v>
      </c>
      <c r="F592" s="22" t="str">
        <f>VLOOKUP(C592,SOURCE!$S$3:$AA$2839,9,0)&amp;"           {"&amp;D592&amp;",   "&amp;E592&amp;"},"</f>
        <v>//           {ITM_2OCT,   "&gt;OCT"},</v>
      </c>
      <c r="H592" t="b">
        <f>ISNA(VLOOKUP(J592,J$823:J916,1,0))</f>
        <v>1</v>
      </c>
      <c r="I592" s="27">
        <f>VLOOKUP(C592,SOURCE!S$6:Y$10018,7,0)</f>
        <v>1806</v>
      </c>
      <c r="J592" s="28" t="str">
        <f>VLOOKUP(C592,SOURCE!S$6:Y$10018,6,0)</f>
        <v>&gt;OCT</v>
      </c>
      <c r="K592" s="30" t="str">
        <f t="shared" si="40"/>
        <v>OCT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"OCT"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ITM_2DEC</v>
      </c>
      <c r="E593" s="26" t="str">
        <f>CHAR(34)&amp;VLOOKUP(C593,SOURCE!$S$3:$Z$2839,6,0)&amp;CHAR(34)</f>
        <v>"&gt;DEC"</v>
      </c>
      <c r="F593" s="22" t="str">
        <f>VLOOKUP(C593,SOURCE!$S$3:$AA$2839,9,0)&amp;"           {"&amp;D593&amp;",   "&amp;E593&amp;"},"</f>
        <v>//           {ITM_2DEC,   "&gt;DEC"},</v>
      </c>
      <c r="H593" t="b">
        <f>ISNA(VLOOKUP(J593,J$823:J917,1,0))</f>
        <v>1</v>
      </c>
      <c r="I593" s="27">
        <f>VLOOKUP(C593,SOURCE!S$6:Y$10018,7,0)</f>
        <v>1807</v>
      </c>
      <c r="J593" s="28" t="str">
        <f>VLOOKUP(C593,SOURCE!S$6:Y$10018,6,0)</f>
        <v>&gt;DEC</v>
      </c>
      <c r="K593" s="30" t="str">
        <f t="shared" si="40"/>
        <v>DEC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"DEC"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ITM_2HEX</v>
      </c>
      <c r="E594" s="26" t="str">
        <f>CHAR(34)&amp;VLOOKUP(C594,SOURCE!$S$3:$Z$2839,6,0)&amp;CHAR(34)</f>
        <v>"&gt;HEX"</v>
      </c>
      <c r="F594" s="22" t="str">
        <f>VLOOKUP(C594,SOURCE!$S$3:$AA$2839,9,0)&amp;"           {"&amp;D594&amp;",   "&amp;E594&amp;"},"</f>
        <v>//           {ITM_2HEX,   "&gt;HEX"},</v>
      </c>
      <c r="H594" t="b">
        <f>ISNA(VLOOKUP(J594,J$823:J918,1,0))</f>
        <v>1</v>
      </c>
      <c r="I594" s="27">
        <f>VLOOKUP(C594,SOURCE!S$6:Y$10018,7,0)</f>
        <v>1808</v>
      </c>
      <c r="J594" s="28" t="str">
        <f>VLOOKUP(C594,SOURCE!S$6:Y$10018,6,0)</f>
        <v>&gt;HEX</v>
      </c>
      <c r="K594" s="30" t="str">
        <f t="shared" si="40"/>
        <v>HEX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"HEX"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ITM_HR_DEG</v>
      </c>
      <c r="E595" s="26" t="str">
        <f>CHAR(34)&amp;VLOOKUP(C595,SOURCE!$S$3:$Z$2839,6,0)&amp;CHAR(34)</f>
        <v>"HOUR"</v>
      </c>
      <c r="F595" s="22" t="str">
        <f>VLOOKUP(C595,SOURCE!$S$3:$AA$2839,9,0)&amp;"           {"&amp;D595&amp;",   "&amp;E595&amp;"},"</f>
        <v>//           {ITM_HR_DEG,   "HOUR"},</v>
      </c>
      <c r="H595" t="b">
        <f>ISNA(VLOOKUP(J595,J$823:J919,1,0))</f>
        <v>1</v>
      </c>
      <c r="I595" s="27">
        <f>VLOOKUP(C595,SOURCE!S$6:Y$10018,7,0)</f>
        <v>1813</v>
      </c>
      <c r="J595" s="28" t="str">
        <f>VLOOKUP(C595,SOURCE!S$6:Y$10018,6,0)</f>
        <v>HOUR</v>
      </c>
      <c r="K595" s="30" t="str">
        <f t="shared" si="40"/>
        <v>HOUR</v>
      </c>
      <c r="L595" s="40" t="str">
        <f>VLOOKUP(C595,SOURCE!S$6:Y$10018,2,0)</f>
        <v/>
      </c>
      <c r="M595" t="str">
        <f>IF(VLOOKUP(I595,SOURCE!B:M,2,0)="/  { itemToBeCoded","To be coded","")</f>
        <v/>
      </c>
      <c r="N595" s="22"/>
      <c r="Q595" s="26" t="str">
        <f>VLOOKUP(I595,SOURCE!B:M,5,0)</f>
        <v>"HOUR"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ITM_MINUTE</v>
      </c>
      <c r="E596" s="26" t="str">
        <f>CHAR(34)&amp;VLOOKUP(C596,SOURCE!$S$3:$Z$2839,6,0)&amp;CHAR(34)</f>
        <v>"MIN"</v>
      </c>
      <c r="F596" s="22" t="str">
        <f>VLOOKUP(C596,SOURCE!$S$3:$AA$2839,9,0)&amp;"           {"&amp;D596&amp;",   "&amp;E596&amp;"},"</f>
        <v xml:space="preserve">           {ITM_MINUTE,   "MIN"},</v>
      </c>
      <c r="H596" t="b">
        <f>ISNA(VLOOKUP(J596,J$823:J920,1,0))</f>
        <v>1</v>
      </c>
      <c r="I596" s="27">
        <f>VLOOKUP(C596,SOURCE!S$6:Y$10018,7,0)</f>
        <v>1814</v>
      </c>
      <c r="J596" s="28" t="str">
        <f>VLOOKUP(C596,SOURCE!S$6:Y$10018,6,0)</f>
        <v>MIN</v>
      </c>
      <c r="K596" s="30" t="str">
        <f t="shared" si="40"/>
        <v>MIN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"MIN"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ITM_SECOND</v>
      </c>
      <c r="E597" s="26" t="str">
        <f>CHAR(34)&amp;VLOOKUP(C597,SOURCE!$S$3:$Z$2839,6,0)&amp;CHAR(34)</f>
        <v>"SEC"</v>
      </c>
      <c r="F597" s="22" t="str">
        <f>VLOOKUP(C597,SOURCE!$S$3:$AA$2839,9,0)&amp;"           {"&amp;D597&amp;",   "&amp;E597&amp;"},"</f>
        <v>//           {ITM_SECOND,   "SEC"},</v>
      </c>
      <c r="H597" t="b">
        <f>ISNA(VLOOKUP(J597,J$823:J921,1,0))</f>
        <v>1</v>
      </c>
      <c r="I597" s="27">
        <f>VLOOKUP(C597,SOURCE!S$6:Y$10018,7,0)</f>
        <v>1815</v>
      </c>
      <c r="J597" s="28" t="str">
        <f>VLOOKUP(C597,SOURCE!S$6:Y$10018,6,0)</f>
        <v>SEC</v>
      </c>
      <c r="K597" s="30" t="str">
        <f t="shared" si="40"/>
        <v>SEC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"SEC"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ITM_toTIME</v>
      </c>
      <c r="E598" s="26" t="str">
        <f>CHAR(34)&amp;VLOOKUP(C598,SOURCE!$S$3:$Z$2839,6,0)&amp;CHAR(34)</f>
        <v>"&gt;TIME"</v>
      </c>
      <c r="F598" s="22" t="str">
        <f>VLOOKUP(C598,SOURCE!$S$3:$AA$2839,9,0)&amp;"           {"&amp;D598&amp;",   "&amp;E598&amp;"},"</f>
        <v>//           {ITM_toTIME,   "&gt;TIME"},</v>
      </c>
      <c r="H598" t="b">
        <f>ISNA(VLOOKUP(J598,J$823:J922,1,0))</f>
        <v>1</v>
      </c>
      <c r="I598" s="27">
        <f>VLOOKUP(C598,SOURCE!S$6:Y$10018,7,0)</f>
        <v>1816</v>
      </c>
      <c r="J598" s="28" t="str">
        <f>VLOOKUP(C598,SOURCE!S$6:Y$10018,6,0)</f>
        <v>&gt;TIME</v>
      </c>
      <c r="K598" s="30" t="str">
        <f t="shared" si="40"/>
        <v>&gt;TIME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STD_RIGHT_ARROW "TIME"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ITM_TIMEto</v>
      </c>
      <c r="E599" s="26" t="str">
        <f>CHAR(34)&amp;VLOOKUP(C599,SOURCE!$S$3:$Z$2839,6,0)&amp;CHAR(34)</f>
        <v>"TIME&gt;"</v>
      </c>
      <c r="F599" s="22" t="str">
        <f>VLOOKUP(C599,SOURCE!$S$3:$AA$2839,9,0)&amp;"           {"&amp;D599&amp;",   "&amp;E599&amp;"},"</f>
        <v>//           {ITM_TIMEto,   "TIME&gt;"},</v>
      </c>
      <c r="H599" t="b">
        <f>ISNA(VLOOKUP(J599,J$823:J923,1,0))</f>
        <v>1</v>
      </c>
      <c r="I599" s="27">
        <f>VLOOKUP(C599,SOURCE!S$6:Y$10018,7,0)</f>
        <v>1817</v>
      </c>
      <c r="J599" s="28" t="str">
        <f>VLOOKUP(C599,SOURCE!S$6:Y$10018,6,0)</f>
        <v>TIME&gt;</v>
      </c>
      <c r="K599" s="30" t="str">
        <f t="shared" si="40"/>
        <v>TIME&gt;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"TIME" STD_RIGHT_ARROW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KEY_COMPLEX</v>
      </c>
      <c r="E600" s="26" t="str">
        <f>CHAR(34)&amp;VLOOKUP(C600,SOURCE!$S$3:$Z$2839,6,0)&amp;CHAR(34)</f>
        <v>"COMPLEX"</v>
      </c>
      <c r="F600" s="22" t="str">
        <f>VLOOKUP(C600,SOURCE!$S$3:$AA$2839,9,0)&amp;"           {"&amp;D600&amp;",   "&amp;E600&amp;"},"</f>
        <v xml:space="preserve">           {KEY_COMPLEX,   "COMPLEX"},</v>
      </c>
      <c r="H600" t="b">
        <f>ISNA(VLOOKUP(J600,J$823:J924,1,0))</f>
        <v>1</v>
      </c>
      <c r="I600" s="27">
        <f>VLOOKUP(C600,SOURCE!S$6:Y$10018,7,0)</f>
        <v>1822</v>
      </c>
      <c r="J600" s="28" t="str">
        <f>VLOOKUP(C600,SOURCE!S$6:Y$10018,6,0)</f>
        <v>COMPLEX</v>
      </c>
      <c r="K600" s="30" t="str">
        <f t="shared" si="40"/>
        <v>COMPLEX</v>
      </c>
      <c r="L600" s="40" t="str">
        <f>VLOOKUP(C600,SOURCE!S$6:Y$10018,2,0)</f>
        <v>Complex</v>
      </c>
      <c r="M600" t="str">
        <f>IF(VLOOKUP(I600,SOURCE!B:M,2,0)="/  { itemToBeCoded","To be coded","")</f>
        <v/>
      </c>
      <c r="N600" s="22"/>
      <c r="Q600" s="26" t="str">
        <f>VLOOKUP(I600,SOURCE!B:M,5,0)</f>
        <v>"COMPLEX"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ITM_toPOL2</v>
      </c>
      <c r="E601" s="26" t="str">
        <f>CHAR(34)&amp;VLOOKUP(C601,SOURCE!$S$3:$Z$2839,6,0)&amp;CHAR(34)</f>
        <v>"&gt;POLAR"</v>
      </c>
      <c r="F601" s="22" t="str">
        <f>VLOOKUP(C601,SOURCE!$S$3:$AA$2839,9,0)&amp;"           {"&amp;D601&amp;",   "&amp;E601&amp;"},"</f>
        <v xml:space="preserve">           {ITM_toPOL2,   "&gt;POLAR"},</v>
      </c>
      <c r="H601" t="b">
        <f>ISNA(VLOOKUP(J601,J$823:J925,1,0))</f>
        <v>1</v>
      </c>
      <c r="I601" s="27">
        <f>VLOOKUP(C601,SOURCE!S$6:Y$10018,7,0)</f>
        <v>1823</v>
      </c>
      <c r="J601" s="28" t="str">
        <f>VLOOKUP(C601,SOURCE!S$6:Y$10018,6,0)</f>
        <v>&gt;POLAR</v>
      </c>
      <c r="K601" s="30" t="str">
        <f t="shared" si="40"/>
        <v>&gt;P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"P"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ITM_toREC2</v>
      </c>
      <c r="E602" s="26" t="str">
        <f>CHAR(34)&amp;VLOOKUP(C602,SOURCE!$S$3:$Z$2839,6,0)&amp;CHAR(34)</f>
        <v>"&gt;RECT"</v>
      </c>
      <c r="F602" s="22" t="str">
        <f>VLOOKUP(C602,SOURCE!$S$3:$AA$2839,9,0)&amp;"           {"&amp;D602&amp;",   "&amp;E602&amp;"},"</f>
        <v xml:space="preserve">           {ITM_toREC2,   "&gt;RECT"},</v>
      </c>
      <c r="H602" t="b">
        <f>ISNA(VLOOKUP(J602,J$823:J926,1,0))</f>
        <v>1</v>
      </c>
      <c r="I602" s="27">
        <f>VLOOKUP(C602,SOURCE!S$6:Y$10018,7,0)</f>
        <v>1824</v>
      </c>
      <c r="J602" s="28" t="str">
        <f>VLOOKUP(C602,SOURCE!S$6:Y$10018,6,0)</f>
        <v>&gt;RECT</v>
      </c>
      <c r="K602" s="30" t="str">
        <f t="shared" si="40"/>
        <v>&gt;R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"R"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ITM_eRPN_ON</v>
      </c>
      <c r="E603" s="26" t="str">
        <f>CHAR(34)&amp;VLOOKUP(C603,SOURCE!$S$3:$Z$2839,6,0)&amp;CHAR(34)</f>
        <v>"ERPN"</v>
      </c>
      <c r="F603" s="22" t="str">
        <f>VLOOKUP(C603,SOURCE!$S$3:$AA$2839,9,0)&amp;"           {"&amp;D603&amp;",   "&amp;E603&amp;"},"</f>
        <v xml:space="preserve">           {ITM_eRPN_ON,   "ERPN"},</v>
      </c>
      <c r="H603" t="b">
        <f>ISNA(VLOOKUP(J603,J$823:J927,1,0))</f>
        <v>1</v>
      </c>
      <c r="I603" s="27">
        <f>VLOOKUP(C603,SOURCE!S$6:Y$10018,7,0)</f>
        <v>1825</v>
      </c>
      <c r="J603" s="28" t="str">
        <f>VLOOKUP(C603,SOURCE!S$6:Y$10018,6,0)</f>
        <v>ERPN</v>
      </c>
      <c r="K603" s="30" t="str">
        <f t="shared" si="40"/>
        <v>eRPN</v>
      </c>
      <c r="L603" s="40" t="str">
        <f>VLOOKUP(C603,SOURCE!S$6:Y$10018,2,0)</f>
        <v>CONF</v>
      </c>
      <c r="M603" t="str">
        <f>IF(VLOOKUP(I603,SOURCE!B:M,2,0)="/  { itemToBeCoded","To be coded","")</f>
        <v/>
      </c>
      <c r="N603" s="22"/>
      <c r="Q603" s="26" t="str">
        <f>VLOOKUP(I603,SOURCE!B:M,5,0)</f>
        <v>"eRPN"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ITM_eRPN_OFF</v>
      </c>
      <c r="E604" s="26" t="str">
        <f>CHAR(34)&amp;VLOOKUP(C604,SOURCE!$S$3:$Z$2839,6,0)&amp;CHAR(34)</f>
        <v>"RPN"</v>
      </c>
      <c r="F604" s="22" t="str">
        <f>VLOOKUP(C604,SOURCE!$S$3:$AA$2839,9,0)&amp;"           {"&amp;D604&amp;",   "&amp;E604&amp;"},"</f>
        <v xml:space="preserve">           {ITM_eRPN_OFF,   "RPN"},</v>
      </c>
      <c r="H604" t="b">
        <f>ISNA(VLOOKUP(J604,J$823:J928,1,0))</f>
        <v>1</v>
      </c>
      <c r="I604" s="27">
        <f>VLOOKUP(C604,SOURCE!S$6:Y$10018,7,0)</f>
        <v>1826</v>
      </c>
      <c r="J604" s="28" t="str">
        <f>VLOOKUP(C604,SOURCE!S$6:Y$10018,6,0)</f>
        <v>RPN</v>
      </c>
      <c r="K604" s="30" t="str">
        <f t="shared" si="40"/>
        <v>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ITM_SIGFIG</v>
      </c>
      <c r="E605" s="26" t="str">
        <f>CHAR(34)&amp;VLOOKUP(C605,SOURCE!$S$3:$Z$2839,6,0)&amp;CHAR(34)</f>
        <v>"SIG"</v>
      </c>
      <c r="F605" s="22" t="str">
        <f>VLOOKUP(C605,SOURCE!$S$3:$AA$2839,9,0)&amp;"           {"&amp;D605&amp;",   "&amp;E605&amp;"},"</f>
        <v xml:space="preserve">           {ITM_SIGFIG,   "SIG"},</v>
      </c>
      <c r="H605" t="b">
        <f>ISNA(VLOOKUP(J605,J$823:J929,1,0))</f>
        <v>1</v>
      </c>
      <c r="I605" s="27">
        <f>VLOOKUP(C605,SOURCE!S$6:Y$10018,7,0)</f>
        <v>1840</v>
      </c>
      <c r="J605" s="28" t="str">
        <f>VLOOKUP(C605,SOURCE!S$6:Y$10018,6,0)</f>
        <v>SIG</v>
      </c>
      <c r="K605" s="30" t="str">
        <f t="shared" si="40"/>
        <v>SIG</v>
      </c>
      <c r="L605" s="40" t="str">
        <f>VLOOKUP(C605,SOURCE!S$6:Y$10018,2,0)</f>
        <v>DISP</v>
      </c>
      <c r="M605" t="str">
        <f>IF(VLOOKUP(I605,SOURCE!B:M,2,0)="/  { itemToBeCoded","To be coded","")</f>
        <v/>
      </c>
      <c r="N605" s="22"/>
      <c r="Q605" s="26" t="str">
        <f>VLOOKUP(I605,SOURCE!B:M,5,0)</f>
        <v>"SIG"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ITM_UNIT</v>
      </c>
      <c r="E606" s="26" t="str">
        <f>CHAR(34)&amp;VLOOKUP(C606,SOURCE!$S$3:$Z$2839,6,0)&amp;CHAR(34)</f>
        <v>"UNIT"</v>
      </c>
      <c r="F606" s="22" t="str">
        <f>VLOOKUP(C606,SOURCE!$S$3:$AA$2839,9,0)&amp;"           {"&amp;D606&amp;",   "&amp;E606&amp;"},"</f>
        <v>//           {ITM_UNIT,   "UNIT"},</v>
      </c>
      <c r="H606" t="b">
        <f>ISNA(VLOOKUP(J606,J$823:J930,1,0))</f>
        <v>1</v>
      </c>
      <c r="I606" s="27">
        <f>VLOOKUP(C606,SOURCE!S$6:Y$10018,7,0)</f>
        <v>1841</v>
      </c>
      <c r="J606" s="28" t="str">
        <f>VLOOKUP(C606,SOURCE!S$6:Y$10018,6,0)</f>
        <v>UNIT</v>
      </c>
      <c r="K606" s="30" t="str">
        <f t="shared" si="40"/>
        <v>UNIT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"UNIT"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ITM_ROUND2</v>
      </c>
      <c r="E607" s="26" t="str">
        <f>CHAR(34)&amp;VLOOKUP(C607,SOURCE!$S$3:$Z$2839,6,0)&amp;CHAR(34)</f>
        <v>"ROUND"</v>
      </c>
      <c r="F607" s="22" t="str">
        <f>VLOOKUP(C607,SOURCE!$S$3:$AA$2839,9,0)&amp;"           {"&amp;D607&amp;",   "&amp;E607&amp;"},"</f>
        <v xml:space="preserve">           {ITM_ROUND2,   "ROUND"},</v>
      </c>
      <c r="H607" t="b">
        <f>ISNA(VLOOKUP(J607,J$823:J931,1,0))</f>
        <v>1</v>
      </c>
      <c r="I607" s="27">
        <f>VLOOKUP(C607,SOURCE!S$6:Y$10018,7,0)</f>
        <v>1842</v>
      </c>
      <c r="J607" s="28" t="str">
        <f>VLOOKUP(C607,SOURCE!S$6:Y$10018,6,0)</f>
        <v>ROUND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ROUND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"ROUND"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ITM_ROUNDI2</v>
      </c>
      <c r="E608" s="26" t="str">
        <f>CHAR(34)&amp;VLOOKUP(C608,SOURCE!$S$3:$Z$2839,6,0)&amp;CHAR(34)</f>
        <v>"ROUNDI"</v>
      </c>
      <c r="F608" s="22" t="str">
        <f>VLOOKUP(C608,SOURCE!$S$3:$AA$2839,9,0)&amp;"           {"&amp;D608&amp;",   "&amp;E608&amp;"},"</f>
        <v xml:space="preserve">           {ITM_ROUNDI2,   "ROUNDI"},</v>
      </c>
      <c r="H608" t="b">
        <f>ISNA(VLOOKUP(J608,J$823:J932,1,0))</f>
        <v>1</v>
      </c>
      <c r="I608" s="27">
        <f>VLOOKUP(C608,SOURCE!S$6:Y$10018,7,0)</f>
        <v>1843</v>
      </c>
      <c r="J608" s="28" t="str">
        <f>VLOOKUP(C608,SOURCE!S$6:Y$10018,6,0)</f>
        <v>ROUNDI</v>
      </c>
      <c r="K608" s="30" t="str">
        <f t="shared" si="44"/>
        <v>ROUNDI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"ROUNDI"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ITM_RI</v>
      </c>
      <c r="E609" s="26" t="str">
        <f>CHAR(34)&amp;VLOOKUP(C609,SOURCE!$S$3:$Z$2839,6,0)&amp;CHAR(34)</f>
        <v>"&gt;I"</v>
      </c>
      <c r="F609" s="22" t="str">
        <f>VLOOKUP(C609,SOURCE!$S$3:$AA$2839,9,0)&amp;"           {"&amp;D609&amp;",   "&amp;E609&amp;"},"</f>
        <v>//           {ITM_RI,   "&gt;I"},</v>
      </c>
      <c r="H609" t="b">
        <f>ISNA(VLOOKUP(J609,J$823:J933,1,0))</f>
        <v>1</v>
      </c>
      <c r="I609" s="27">
        <f>VLOOKUP(C609,SOURCE!S$6:Y$10018,7,0)</f>
        <v>1845</v>
      </c>
      <c r="J609" s="28" t="str">
        <f>VLOOKUP(C609,SOURCE!S$6:Y$10018,6,0)</f>
        <v>&gt;I</v>
      </c>
      <c r="K609" s="30" t="str">
        <f t="shared" si="44"/>
        <v>&gt;I</v>
      </c>
      <c r="L609" s="40" t="str">
        <f>VLOOKUP(C609,SOURCE!S$6:Y$10018,2,0)</f>
        <v>FN SH_INT</v>
      </c>
      <c r="M609" t="str">
        <f>IF(VLOOKUP(I609,SOURCE!B:M,2,0)="/  { itemToBeCoded","To be coded","")</f>
        <v/>
      </c>
      <c r="N609" s="22"/>
      <c r="Q609" s="26" t="str">
        <f>VLOOKUP(I609,SOURCE!B:M,5,0)</f>
        <v>STD_RIGHT_ARROW "I"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ITM_DRG</v>
      </c>
      <c r="E610" s="26" t="str">
        <f>CHAR(34)&amp;VLOOKUP(C610,SOURCE!$S$3:$Z$2839,6,0)&amp;CHAR(34)</f>
        <v>"DRG"</v>
      </c>
      <c r="F610" s="22" t="str">
        <f>VLOOKUP(C610,SOURCE!$S$3:$AA$2839,9,0)&amp;"           {"&amp;D610&amp;",   "&amp;E610&amp;"},"</f>
        <v>//           {ITM_DRG,   "DRG"},</v>
      </c>
      <c r="H610" t="b">
        <f>ISNA(VLOOKUP(J610,J$823:J934,1,0))</f>
        <v>1</v>
      </c>
      <c r="I610" s="27">
        <f>VLOOKUP(C610,SOURCE!S$6:Y$10018,7,0)</f>
        <v>1847</v>
      </c>
      <c r="J610" s="28" t="str">
        <f>VLOOKUP(C610,SOURCE!S$6:Y$10018,6,0)</f>
        <v>DRG</v>
      </c>
      <c r="K610" s="30" t="str">
        <f t="shared" si="44"/>
        <v>DRG</v>
      </c>
      <c r="L610" s="40" t="str">
        <f>VLOOKUP(C610,SOURCE!S$6:Y$10018,2,0)</f>
        <v>Trig</v>
      </c>
      <c r="M610" t="str">
        <f>IF(VLOOKUP(I610,SOURCE!B:M,2,0)="/  { itemToBeCoded","To be coded","")</f>
        <v/>
      </c>
      <c r="N610" s="22"/>
      <c r="Q610" s="26" t="str">
        <f>VLOOKUP(I610,SOURCE!B:M,5,0)</f>
        <v>"DRG"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CHR_caseUP</v>
      </c>
      <c r="E611" s="26" t="str">
        <f>CHAR(34)&amp;VLOOKUP(C611,SOURCE!$S$3:$Z$2839,6,0)&amp;CHAR(34)</f>
        <v>"CASEUP"</v>
      </c>
      <c r="F611" s="22" t="str">
        <f>VLOOKUP(C611,SOURCE!$S$3:$AA$2839,9,0)&amp;"           {"&amp;D611&amp;",   "&amp;E611&amp;"},"</f>
        <v xml:space="preserve">           {CHR_caseUP,   "CASEUP"},</v>
      </c>
      <c r="H611" t="b">
        <f>ISNA(VLOOKUP(J611,J$823:J935,1,0))</f>
        <v>1</v>
      </c>
      <c r="I611" s="27">
        <f>VLOOKUP(C611,SOURCE!S$6:Y$10018,7,0)</f>
        <v>1852</v>
      </c>
      <c r="J611" s="28" t="str">
        <f>VLOOKUP(C611,SOURCE!S$6:Y$10018,6,0)</f>
        <v>CASEUP</v>
      </c>
      <c r="K611" s="30" t="str">
        <f t="shared" si="44"/>
        <v>CASEUP</v>
      </c>
      <c r="L611" s="40" t="str">
        <f>VLOOKUP(C611,SOURCE!S$6:Y$10018,2,0)</f>
        <v>CONF</v>
      </c>
      <c r="M611" t="str">
        <f>IF(VLOOKUP(I611,SOURCE!B:M,2,0)="/  { itemToBeCoded","To be coded","")</f>
        <v>To be coded</v>
      </c>
      <c r="N611" s="22"/>
      <c r="Q611" s="26" t="str">
        <f>VLOOKUP(I611,SOURCE!B:M,5,0)</f>
        <v>"CASE UP"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CHR_caseDN</v>
      </c>
      <c r="E612" s="26" t="str">
        <f>CHAR(34)&amp;VLOOKUP(C612,SOURCE!$S$3:$Z$2839,6,0)&amp;CHAR(34)</f>
        <v>"CASEDN"</v>
      </c>
      <c r="F612" s="22" t="str">
        <f>VLOOKUP(C612,SOURCE!$S$3:$AA$2839,9,0)&amp;"           {"&amp;D612&amp;",   "&amp;E612&amp;"},"</f>
        <v xml:space="preserve">           {CHR_caseDN,   "CASEDN"},</v>
      </c>
      <c r="H612" t="b">
        <f>ISNA(VLOOKUP(J612,J$823:J936,1,0))</f>
        <v>1</v>
      </c>
      <c r="I612" s="27">
        <f>VLOOKUP(C612,SOURCE!S$6:Y$10018,7,0)</f>
        <v>1853</v>
      </c>
      <c r="J612" s="28" t="str">
        <f>VLOOKUP(C612,SOURCE!S$6:Y$10018,6,0)</f>
        <v>CASEDN</v>
      </c>
      <c r="K612" s="30" t="str">
        <f t="shared" si="44"/>
        <v>CASEDN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DN"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ITM_LISTXY</v>
      </c>
      <c r="E613" s="26" t="str">
        <f>CHAR(34)&amp;VLOOKUP(C613,SOURCE!$S$3:$Z$2839,6,0)&amp;CHAR(34)</f>
        <v>"LISTXY"</v>
      </c>
      <c r="F613" s="22" t="str">
        <f>VLOOKUP(C613,SOURCE!$S$3:$AA$2839,9,0)&amp;"           {"&amp;D613&amp;",   "&amp;E613&amp;"},"</f>
        <v xml:space="preserve">           {ITM_LISTXY,   "LISTXY"},</v>
      </c>
      <c r="H613" t="b">
        <f>ISNA(VLOOKUP(J613,J$823:J937,1,0))</f>
        <v>1</v>
      </c>
      <c r="I613" s="27">
        <f>VLOOKUP(C613,SOURCE!S$6:Y$10018,7,0)</f>
        <v>1854</v>
      </c>
      <c r="J613" s="28" t="str">
        <f>VLOOKUP(C613,SOURCE!S$6:Y$10018,6,0)</f>
        <v>LISTXY</v>
      </c>
      <c r="K613" s="30" t="str">
        <f t="shared" si="44"/>
        <v>LISTXY</v>
      </c>
      <c r="L613" s="40">
        <f>VLOOKUP(C613,SOURCE!S$6:Y$10018,2,0)</f>
        <v>0</v>
      </c>
      <c r="M613" t="str">
        <f>IF(VLOOKUP(I613,SOURCE!B:M,2,0)="/  { itemToBeCoded","To be coded","")</f>
        <v/>
      </c>
      <c r="N613" s="22"/>
      <c r="Q613" s="26" t="str">
        <f>VLOOKUP(I613,SOURCE!B:M,5,0)</f>
        <v>"LISTXY"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ITM_SH_ERPN</v>
      </c>
      <c r="E614" s="26" t="str">
        <f>CHAR(34)&amp;VLOOKUP(C614,SOURCE!$S$3:$Z$2839,6,0)&amp;CHAR(34)</f>
        <v>"ERPN?"</v>
      </c>
      <c r="F614" s="22" t="str">
        <f>VLOOKUP(C614,SOURCE!$S$3:$AA$2839,9,0)&amp;"           {"&amp;D614&amp;",   "&amp;E614&amp;"},"</f>
        <v>//           {ITM_SH_ERPN,   "ERPN?"},</v>
      </c>
      <c r="H614" t="b">
        <f>ISNA(VLOOKUP(J614,J$823:J938,1,0))</f>
        <v>1</v>
      </c>
      <c r="I614" s="27">
        <f>VLOOKUP(C614,SOURCE!S$6:Y$10018,7,0)</f>
        <v>1855</v>
      </c>
      <c r="J614" s="28" t="str">
        <f>VLOOKUP(C614,SOURCE!S$6:Y$10018,6,0)</f>
        <v>ERPN?</v>
      </c>
      <c r="K614" s="30" t="str">
        <f t="shared" si="44"/>
        <v>eRPN?</v>
      </c>
      <c r="L614" s="40" t="str">
        <f>VLOOKUP(C614,SOURCE!S$6:Y$10018,2,0)</f>
        <v>INFO</v>
      </c>
      <c r="M614" t="str">
        <f>IF(VLOOKUP(I614,SOURCE!B:M,2,0)="/  { itemToBeCoded","To be coded","")</f>
        <v/>
      </c>
      <c r="N614" s="22"/>
      <c r="Q614" s="26" t="str">
        <f>VLOOKUP(I614,SOURCE!B:M,5,0)</f>
        <v>"eRPN?"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ITM_XXEQ</v>
      </c>
      <c r="E615" s="26" t="str">
        <f>CHAR(34)&amp;VLOOKUP(C615,SOURCE!$S$3:$Z$2839,6,0)&amp;CHAR(34)</f>
        <v>"X.XEQ"</v>
      </c>
      <c r="F615" s="22" t="str">
        <f>VLOOKUP(C615,SOURCE!$S$3:$AA$2839,9,0)&amp;"           {"&amp;D615&amp;",   "&amp;E615&amp;"},"</f>
        <v>//           {ITM_XXEQ,   "X.XEQ"},</v>
      </c>
      <c r="H615" t="b">
        <f>ISNA(VLOOKUP(J615,J$823:J939,1,0))</f>
        <v>1</v>
      </c>
      <c r="I615" s="27">
        <f>VLOOKUP(C615,SOURCE!S$6:Y$10018,7,0)</f>
        <v>1886</v>
      </c>
      <c r="J615" s="28" t="str">
        <f>VLOOKUP(C615,SOURCE!S$6:Y$10018,6,0)</f>
        <v>X.XEQ</v>
      </c>
      <c r="K615" s="30" t="str">
        <f t="shared" si="44"/>
        <v>X.XEQ</v>
      </c>
      <c r="L615" s="40" t="str">
        <f>VLOOKUP(C615,SOURCE!S$6:Y$10018,2,0)</f>
        <v>KEYS</v>
      </c>
      <c r="M615" t="str">
        <f>IF(VLOOKUP(I615,SOURCE!B:M,2,0)="/  { itemToBeCoded","To be coded","")</f>
        <v/>
      </c>
      <c r="N615" s="22"/>
      <c r="Q615" s="26" t="str">
        <f>VLOOKUP(I615,SOURCE!B:M,5,0)</f>
        <v>"X.XEQ"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ITM_FLGSV</v>
      </c>
      <c r="E616" s="26" t="str">
        <f>CHAR(34)&amp;VLOOKUP(C616,SOURCE!$S$3:$Z$2839,6,0)&amp;CHAR(34)</f>
        <v>"FLAGS.V"</v>
      </c>
      <c r="F616" s="22" t="str">
        <f>VLOOKUP(C616,SOURCE!$S$3:$AA$2839,9,0)&amp;"           {"&amp;D616&amp;",   "&amp;E616&amp;"},"</f>
        <v>//           {ITM_FLGSV,   "FLAGS.V"},</v>
      </c>
      <c r="H616" t="b">
        <f>ISNA(VLOOKUP(J616,J$823:J940,1,0))</f>
        <v>1</v>
      </c>
      <c r="I616" s="27">
        <f>VLOOKUP(C616,SOURCE!S$6:Y$10018,7,0)</f>
        <v>1909</v>
      </c>
      <c r="J616" s="28" t="str">
        <f>VLOOKUP(C616,SOURCE!S$6:Y$10018,6,0)</f>
        <v>FLAGS.V</v>
      </c>
      <c r="K616" s="30" t="str">
        <f t="shared" si="44"/>
        <v>FLGS</v>
      </c>
      <c r="L616" s="40" t="str">
        <f>VLOOKUP(C616,SOURCE!S$6:Y$10018,2,0)</f>
        <v>SYS</v>
      </c>
      <c r="M616" t="str">
        <f>IF(VLOOKUP(I616,SOURCE!B:M,2,0)="/  { itemToBeCoded","To be coded","")</f>
        <v/>
      </c>
      <c r="N616" s="22"/>
      <c r="Q616" s="26" t="str">
        <f>VLOOKUP(I616,SOURCE!B:M,5,0)</f>
        <v>"FLGS"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ITM_CPXI</v>
      </c>
      <c r="E617" s="26" t="str">
        <f>CHAR(34)&amp;VLOOKUP(C617,SOURCE!$S$3:$Z$2839,6,0)&amp;CHAR(34)</f>
        <v>"CPXI"</v>
      </c>
      <c r="F617" s="22" t="str">
        <f>VLOOKUP(C617,SOURCE!$S$3:$AA$2839,9,0)&amp;"           {"&amp;D617&amp;",   "&amp;E617&amp;"},"</f>
        <v>//           {ITM_CPXI,   "CPXI"},</v>
      </c>
      <c r="H617" t="b">
        <f>ISNA(VLOOKUP(J617,J$823:J941,1,0))</f>
        <v>1</v>
      </c>
      <c r="I617" s="27">
        <f>VLOOKUP(C617,SOURCE!S$6:Y$10018,7,0)</f>
        <v>1910</v>
      </c>
      <c r="J617" s="28" t="str">
        <f>VLOOKUP(C617,SOURCE!S$6:Y$10018,6,0)</f>
        <v>CPXI</v>
      </c>
      <c r="K617" s="30" t="str">
        <f t="shared" si="44"/>
        <v>CPXi</v>
      </c>
      <c r="L617" s="40" t="str">
        <f>VLOOKUP(C617,SOURCE!S$6:Y$10018,2,0)</f>
        <v>SYSFL</v>
      </c>
      <c r="M617" t="str">
        <f>IF(VLOOKUP(I617,SOURCE!B:M,2,0)="/  { itemToBeCoded","To be coded","")</f>
        <v/>
      </c>
      <c r="N617" s="22"/>
      <c r="Q617" s="26" t="str">
        <f>VLOOKUP(I617,SOURCE!B:M,5,0)</f>
        <v>"CPXi"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ITM_CPXJ</v>
      </c>
      <c r="E618" s="26" t="str">
        <f>CHAR(34)&amp;VLOOKUP(C618,SOURCE!$S$3:$Z$2839,6,0)&amp;CHAR(34)</f>
        <v>"CPXJ"</v>
      </c>
      <c r="F618" s="22" t="str">
        <f>VLOOKUP(C618,SOURCE!$S$3:$AA$2839,9,0)&amp;"           {"&amp;D618&amp;",   "&amp;E618&amp;"},"</f>
        <v>//           {ITM_CPXJ,   "CPXJ"},</v>
      </c>
      <c r="H618" t="b">
        <f>ISNA(VLOOKUP(J618,J$823:J942,1,0))</f>
        <v>1</v>
      </c>
      <c r="I618" s="27">
        <f>VLOOKUP(C618,SOURCE!S$6:Y$10018,7,0)</f>
        <v>1911</v>
      </c>
      <c r="J618" s="28" t="str">
        <f>VLOOKUP(C618,SOURCE!S$6:Y$10018,6,0)</f>
        <v>CPXJ</v>
      </c>
      <c r="K618" s="30" t="str">
        <f t="shared" si="44"/>
        <v>CPXj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"CPXj"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ITM_SSIZE4</v>
      </c>
      <c r="E619" s="26" t="str">
        <f>CHAR(34)&amp;VLOOKUP(C619,SOURCE!$S$3:$Z$2839,6,0)&amp;CHAR(34)</f>
        <v>"SSIZE4"</v>
      </c>
      <c r="F619" s="22" t="str">
        <f>VLOOKUP(C619,SOURCE!$S$3:$AA$2839,9,0)&amp;"           {"&amp;D619&amp;",   "&amp;E619&amp;"},"</f>
        <v>//           {ITM_SSIZE4,   "SSIZE4"},</v>
      </c>
      <c r="H619" t="b">
        <f>ISNA(VLOOKUP(J619,J$823:J943,1,0))</f>
        <v>1</v>
      </c>
      <c r="I619" s="27">
        <f>VLOOKUP(C619,SOURCE!S$6:Y$10018,7,0)</f>
        <v>1912</v>
      </c>
      <c r="J619" s="28" t="str">
        <f>VLOOKUP(C619,SOURCE!S$6:Y$10018,6,0)</f>
        <v>SSIZE4</v>
      </c>
      <c r="K619" s="30" t="str">
        <f t="shared" si="44"/>
        <v>SSIZE4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"SSIZE4"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ITM_SSIZE8</v>
      </c>
      <c r="E620" s="26" t="str">
        <f>CHAR(34)&amp;VLOOKUP(C620,SOURCE!$S$3:$Z$2839,6,0)&amp;CHAR(34)</f>
        <v>"SSIZE8"</v>
      </c>
      <c r="F620" s="22" t="str">
        <f>VLOOKUP(C620,SOURCE!$S$3:$AA$2839,9,0)&amp;"           {"&amp;D620&amp;",   "&amp;E620&amp;"},"</f>
        <v>//           {ITM_SSIZE8,   "SSIZE8"},</v>
      </c>
      <c r="H620" t="b">
        <f>ISNA(VLOOKUP(J620,J$823:J944,1,0))</f>
        <v>1</v>
      </c>
      <c r="I620" s="27">
        <f>VLOOKUP(C620,SOURCE!S$6:Y$10018,7,0)</f>
        <v>1913</v>
      </c>
      <c r="J620" s="28" t="str">
        <f>VLOOKUP(C620,SOURCE!S$6:Y$10018,6,0)</f>
        <v>SSIZE8</v>
      </c>
      <c r="K620" s="30" t="str">
        <f t="shared" si="44"/>
        <v>SSIZE8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"SSIZE8"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ITM_ms</v>
      </c>
      <c r="E621" s="26" t="str">
        <f>CHAR(34)&amp;VLOOKUP(C621,SOURCE!$S$3:$Z$2839,6,0)&amp;CHAR(34)</f>
        <v>".MS"</v>
      </c>
      <c r="F621" s="22" t="str">
        <f>VLOOKUP(C621,SOURCE!$S$3:$AA$2839,9,0)&amp;"           {"&amp;D621&amp;",   "&amp;E621&amp;"},"</f>
        <v>//           {ITM_ms,   ".MS"},</v>
      </c>
      <c r="H621" t="b">
        <f>ISNA(VLOOKUP(J621,J$823:J945,1,0))</f>
        <v>1</v>
      </c>
      <c r="I621" s="27">
        <f>VLOOKUP(C621,SOURCE!S$6:Y$10018,7,0)</f>
        <v>1932</v>
      </c>
      <c r="J621" s="28" t="str">
        <f>VLOOKUP(C621,SOURCE!S$6:Y$10018,6,0)</f>
        <v>.MS</v>
      </c>
      <c r="K621" s="30" t="str">
        <f t="shared" si="44"/>
        <v>.ms</v>
      </c>
      <c r="L621" s="40" t="str">
        <f>VLOOKUP(C621,SOURCE!S$6:Y$10018,2,0)</f>
        <v>Trig</v>
      </c>
      <c r="M621" t="str">
        <f>IF(VLOOKUP(I621,SOURCE!B:M,2,0)="/  { itemToBeCoded","To be coded","")</f>
        <v/>
      </c>
      <c r="N621" s="22"/>
      <c r="Q621" s="26" t="str">
        <f>VLOOKUP(I621,SOURCE!B:M,5,0)</f>
        <v>".ms"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ITM_DEG2</v>
      </c>
      <c r="E622" s="26" t="str">
        <f>CHAR(34)&amp;VLOOKUP(C622,SOURCE!$S$3:$Z$2839,6,0)&amp;CHAR(34)</f>
        <v>"&gt;&gt;DEG"</v>
      </c>
      <c r="F622" s="22" t="str">
        <f>VLOOKUP(C622,SOURCE!$S$3:$AA$2839,9,0)&amp;"           {"&amp;D622&amp;",   "&amp;E622&amp;"},"</f>
        <v>//           {ITM_DEG2,   "&gt;&gt;DEG"},</v>
      </c>
      <c r="H622" t="b">
        <f>ISNA(VLOOKUP(J622,J$823:J946,1,0))</f>
        <v>1</v>
      </c>
      <c r="I622" s="27">
        <f>VLOOKUP(C622,SOURCE!S$6:Y$10018,7,0)</f>
        <v>1933</v>
      </c>
      <c r="J622" s="28" t="str">
        <f>VLOOKUP(C622,SOURCE!S$6:Y$10018,6,0)</f>
        <v>&gt;&gt;DEG</v>
      </c>
      <c r="K622" s="30" t="str">
        <f t="shared" si="44"/>
        <v>RIGHT_DOUBLE_ANGLEDEG</v>
      </c>
      <c r="L622" s="40" t="str">
        <f>VLOOKUP(C622,SOURCE!S$6:Y$10018,2,0)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STD_RIGHT_DOUBLE_ANGLE "DEG"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ITM_DMS2</v>
      </c>
      <c r="E623" s="26" t="str">
        <f>CHAR(34)&amp;VLOOKUP(C623,SOURCE!$S$3:$Z$2839,6,0)&amp;CHAR(34)</f>
        <v>"&gt;&gt;D.MS"</v>
      </c>
      <c r="F623" s="22" t="str">
        <f>VLOOKUP(C623,SOURCE!$S$3:$AA$2839,9,0)&amp;"           {"&amp;D623&amp;",   "&amp;E623&amp;"},"</f>
        <v>//           {ITM_DMS2,   "&gt;&gt;D.MS"},</v>
      </c>
      <c r="H623" t="b">
        <f>ISNA(VLOOKUP(J623,J$823:J947,1,0))</f>
        <v>1</v>
      </c>
      <c r="I623" s="27">
        <f>VLOOKUP(C623,SOURCE!S$6:Y$10018,7,0)</f>
        <v>1934</v>
      </c>
      <c r="J623" s="28" t="str">
        <f>VLOOKUP(C623,SOURCE!S$6:Y$10018,6,0)</f>
        <v>&gt;&gt;D.MS</v>
      </c>
      <c r="K623" s="30" t="str">
        <f t="shared" si="44"/>
        <v>RIGHT_DOUBLE_ANGLED.MS</v>
      </c>
      <c r="L623" s="40" t="str">
        <f>VLOOKUP(C623,SOURCE!S$6:Y$10018,2,0)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"D.MS"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ITM_GRAD2</v>
      </c>
      <c r="E624" s="26" t="str">
        <f>CHAR(34)&amp;VLOOKUP(C624,SOURCE!$S$3:$Z$2839,6,0)&amp;CHAR(34)</f>
        <v>"&gt;&gt;GRAD"</v>
      </c>
      <c r="F624" s="22" t="str">
        <f>VLOOKUP(C624,SOURCE!$S$3:$AA$2839,9,0)&amp;"           {"&amp;D624&amp;",   "&amp;E624&amp;"},"</f>
        <v>//           {ITM_GRAD2,   "&gt;&gt;GRAD"},</v>
      </c>
      <c r="H624" t="b">
        <f>ISNA(VLOOKUP(J624,J$823:J948,1,0))</f>
        <v>1</v>
      </c>
      <c r="I624" s="27">
        <f>VLOOKUP(C624,SOURCE!S$6:Y$10018,7,0)</f>
        <v>1935</v>
      </c>
      <c r="J624" s="28" t="str">
        <f>VLOOKUP(C624,SOURCE!S$6:Y$10018,6,0)</f>
        <v>&gt;&gt;GRAD</v>
      </c>
      <c r="K624" s="30" t="str">
        <f t="shared" si="44"/>
        <v>RIGHT_DOUBLE_ANGLEGRAD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"GRAD"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ITM_MULPI2</v>
      </c>
      <c r="E625" s="26" t="str">
        <f>CHAR(34)&amp;VLOOKUP(C625,SOURCE!$S$3:$Z$2839,6,0)&amp;CHAR(34)</f>
        <v>"&gt;&gt;MULPI"</v>
      </c>
      <c r="F625" s="22" t="str">
        <f>VLOOKUP(C625,SOURCE!$S$3:$AA$2839,9,0)&amp;"           {"&amp;D625&amp;",   "&amp;E625&amp;"},"</f>
        <v>//           {ITM_MULPI2,   "&gt;&gt;MULPI"},</v>
      </c>
      <c r="H625" t="b">
        <f>ISNA(VLOOKUP(J625,J$823:J949,1,0))</f>
        <v>1</v>
      </c>
      <c r="I625" s="27">
        <f>VLOOKUP(C625,SOURCE!S$6:Y$10018,7,0)</f>
        <v>1936</v>
      </c>
      <c r="J625" s="28" t="str">
        <f>VLOOKUP(C625,SOURCE!S$6:Y$10018,6,0)</f>
        <v>&gt;&gt;MULPI</v>
      </c>
      <c r="K625" s="30" t="str">
        <f t="shared" si="44"/>
        <v>RIGHT_DOUBLE_ANGLEMULpi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"MUL" STD_pi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ITM_RAD2</v>
      </c>
      <c r="E626" s="26" t="str">
        <f>CHAR(34)&amp;VLOOKUP(C626,SOURCE!$S$3:$Z$2839,6,0)&amp;CHAR(34)</f>
        <v>"&gt;&gt;RAD"</v>
      </c>
      <c r="F626" s="22" t="str">
        <f>VLOOKUP(C626,SOURCE!$S$3:$AA$2839,9,0)&amp;"           {"&amp;D626&amp;",   "&amp;E626&amp;"},"</f>
        <v>//           {ITM_RAD2,   "&gt;&gt;RAD"},</v>
      </c>
      <c r="H626" t="b">
        <f>ISNA(VLOOKUP(J626,J$823:J950,1,0))</f>
        <v>1</v>
      </c>
      <c r="I626" s="27">
        <f>VLOOKUP(C626,SOURCE!S$6:Y$10018,7,0)</f>
        <v>1937</v>
      </c>
      <c r="J626" s="28" t="str">
        <f>VLOOKUP(C626,SOURCE!S$6:Y$10018,6,0)</f>
        <v>&gt;&gt;RAD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RIGHT_DOUBLE_ANGLERAD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"RAD"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ITM_HMS2</v>
      </c>
      <c r="E627" s="26" t="str">
        <f>CHAR(34)&amp;VLOOKUP(C627,SOURCE!$S$3:$Z$2839,6,0)&amp;CHAR(34)</f>
        <v>"&gt;&gt;H.MS"</v>
      </c>
      <c r="F627" s="22" t="str">
        <f>VLOOKUP(C627,SOURCE!$S$3:$AA$2839,9,0)&amp;"           {"&amp;D627&amp;",   "&amp;E627&amp;"},"</f>
        <v>//           {ITM_HMS2,   "&gt;&gt;H.MS"},</v>
      </c>
      <c r="H627" t="b">
        <f>ISNA(VLOOKUP(J627,J$823:J951,1,0))</f>
        <v>1</v>
      </c>
      <c r="I627" s="27">
        <f>VLOOKUP(C627,SOURCE!S$6:Y$10018,7,0)</f>
        <v>1938</v>
      </c>
      <c r="J627" s="28" t="str">
        <f>VLOOKUP(C627,SOURCE!S$6:Y$10018,6,0)</f>
        <v>&gt;&gt;H.MS</v>
      </c>
      <c r="K627" s="30" t="str">
        <f t="shared" si="48"/>
        <v>RIGHT_DOUBLE_ANGLEh.ms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"h.ms"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ITM_X_P1</v>
      </c>
      <c r="E628" s="26" t="str">
        <f>CHAR(34)&amp;VLOOKUP(C628,SOURCE!$S$3:$Z$2839,6,0)&amp;CHAR(34)</f>
        <v>"XEQM01"</v>
      </c>
      <c r="F628" s="22" t="str">
        <f>VLOOKUP(C628,SOURCE!$S$3:$AA$2839,9,0)&amp;"           {"&amp;D628&amp;",   "&amp;E628&amp;"},"</f>
        <v>//           {ITM_X_P1,   "XEQM01"},</v>
      </c>
      <c r="H628" t="b">
        <f>ISNA(VLOOKUP(J628,J$823:J952,1,0))</f>
        <v>1</v>
      </c>
      <c r="I628" s="27">
        <f>VLOOKUP(C628,SOURCE!S$6:Y$10018,7,0)</f>
        <v>1957</v>
      </c>
      <c r="J628" s="28" t="str">
        <f>VLOOKUP(C628,SOURCE!S$6:Y$10018,6,0)</f>
        <v>XEQM01</v>
      </c>
      <c r="K628" s="30" t="str">
        <f t="shared" si="48"/>
        <v>XEQM01</v>
      </c>
      <c r="L628" s="40" t="str">
        <f>VLOOKUP(C628,SOURCE!S$6:Y$10018,2,0)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"XEQM01"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ITM_X_P2</v>
      </c>
      <c r="E629" s="26" t="str">
        <f>CHAR(34)&amp;VLOOKUP(C629,SOURCE!$S$3:$Z$2839,6,0)&amp;CHAR(34)</f>
        <v>"XEQM02"</v>
      </c>
      <c r="F629" s="22" t="str">
        <f>VLOOKUP(C629,SOURCE!$S$3:$AA$2839,9,0)&amp;"           {"&amp;D629&amp;",   "&amp;E629&amp;"},"</f>
        <v>//           {ITM_X_P2,   "XEQM02"},</v>
      </c>
      <c r="H629" t="b">
        <f>ISNA(VLOOKUP(J629,J$823:J953,1,0))</f>
        <v>1</v>
      </c>
      <c r="I629" s="27">
        <f>VLOOKUP(C629,SOURCE!S$6:Y$10018,7,0)</f>
        <v>1958</v>
      </c>
      <c r="J629" s="28" t="str">
        <f>VLOOKUP(C629,SOURCE!S$6:Y$10018,6,0)</f>
        <v>XEQM02</v>
      </c>
      <c r="K629" s="30" t="str">
        <f t="shared" si="48"/>
        <v>XEQM02</v>
      </c>
      <c r="L629" s="40" t="str">
        <f>VLOOKUP(C629,SOURCE!S$6:Y$10018,2,0)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"XEQM02"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ITM_X_P3</v>
      </c>
      <c r="E630" s="26" t="str">
        <f>CHAR(34)&amp;VLOOKUP(C630,SOURCE!$S$3:$Z$2839,6,0)&amp;CHAR(34)</f>
        <v>"XEQM03"</v>
      </c>
      <c r="F630" s="22" t="str">
        <f>VLOOKUP(C630,SOURCE!$S$3:$AA$2839,9,0)&amp;"           {"&amp;D630&amp;",   "&amp;E630&amp;"},"</f>
        <v>//           {ITM_X_P3,   "XEQM03"},</v>
      </c>
      <c r="H630" t="b">
        <f>ISNA(VLOOKUP(J630,J$823:J954,1,0))</f>
        <v>1</v>
      </c>
      <c r="I630" s="27">
        <f>VLOOKUP(C630,SOURCE!S$6:Y$10018,7,0)</f>
        <v>1959</v>
      </c>
      <c r="J630" s="28" t="str">
        <f>VLOOKUP(C630,SOURCE!S$6:Y$10018,6,0)</f>
        <v>XEQM03</v>
      </c>
      <c r="K630" s="30" t="str">
        <f t="shared" si="48"/>
        <v>XEQM03</v>
      </c>
      <c r="L630" s="40" t="str">
        <f>VLOOKUP(C630,SOURCE!S$6:Y$10018,2,0)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"XEQM03"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ITM_X_P4</v>
      </c>
      <c r="E631" s="26" t="str">
        <f>CHAR(34)&amp;VLOOKUP(C631,SOURCE!$S$3:$Z$2839,6,0)&amp;CHAR(34)</f>
        <v>"XEQM04"</v>
      </c>
      <c r="F631" s="22" t="str">
        <f>VLOOKUP(C631,SOURCE!$S$3:$AA$2839,9,0)&amp;"           {"&amp;D631&amp;",   "&amp;E631&amp;"},"</f>
        <v>//           {ITM_X_P4,   "XEQM04"},</v>
      </c>
      <c r="H631" t="b">
        <f>ISNA(VLOOKUP(J631,J$823:J955,1,0))</f>
        <v>1</v>
      </c>
      <c r="I631" s="27">
        <f>VLOOKUP(C631,SOURCE!S$6:Y$10018,7,0)</f>
        <v>1960</v>
      </c>
      <c r="J631" s="28" t="str">
        <f>VLOOKUP(C631,SOURCE!S$6:Y$10018,6,0)</f>
        <v>XEQM04</v>
      </c>
      <c r="K631" s="30" t="str">
        <f t="shared" si="48"/>
        <v>XEQM04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"XEQM04"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ITM_X_P5</v>
      </c>
      <c r="E632" s="26" t="str">
        <f>CHAR(34)&amp;VLOOKUP(C632,SOURCE!$S$3:$Z$2839,6,0)&amp;CHAR(34)</f>
        <v>"XEQM05"</v>
      </c>
      <c r="F632" s="22" t="str">
        <f>VLOOKUP(C632,SOURCE!$S$3:$AA$2839,9,0)&amp;"           {"&amp;D632&amp;",   "&amp;E632&amp;"},"</f>
        <v>//           {ITM_X_P5,   "XEQM05"},</v>
      </c>
      <c r="H632" t="b">
        <f>ISNA(VLOOKUP(J632,J$823:J956,1,0))</f>
        <v>1</v>
      </c>
      <c r="I632" s="27">
        <f>VLOOKUP(C632,SOURCE!S$6:Y$10018,7,0)</f>
        <v>1961</v>
      </c>
      <c r="J632" s="28" t="str">
        <f>VLOOKUP(C632,SOURCE!S$6:Y$10018,6,0)</f>
        <v>XEQM05</v>
      </c>
      <c r="K632" s="30" t="str">
        <f t="shared" si="48"/>
        <v>XEQM05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"XEQM05"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ITM_X_P6</v>
      </c>
      <c r="E633" s="26" t="str">
        <f>CHAR(34)&amp;VLOOKUP(C633,SOURCE!$S$3:$Z$2839,6,0)&amp;CHAR(34)</f>
        <v>"XEQM06"</v>
      </c>
      <c r="F633" s="22" t="str">
        <f>VLOOKUP(C633,SOURCE!$S$3:$AA$2839,9,0)&amp;"           {"&amp;D633&amp;",   "&amp;E633&amp;"},"</f>
        <v>//           {ITM_X_P6,   "XEQM06"},</v>
      </c>
      <c r="H633" t="b">
        <f>ISNA(VLOOKUP(J633,J$823:J957,1,0))</f>
        <v>1</v>
      </c>
      <c r="I633" s="27">
        <f>VLOOKUP(C633,SOURCE!S$6:Y$10018,7,0)</f>
        <v>1962</v>
      </c>
      <c r="J633" s="28" t="str">
        <f>VLOOKUP(C633,SOURCE!S$6:Y$10018,6,0)</f>
        <v>XEQM06</v>
      </c>
      <c r="K633" s="30" t="str">
        <f t="shared" si="48"/>
        <v>XEQM06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"XEQM06"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ITM_X_f1</v>
      </c>
      <c r="E634" s="26" t="str">
        <f>CHAR(34)&amp;VLOOKUP(C634,SOURCE!$S$3:$Z$2839,6,0)&amp;CHAR(34)</f>
        <v>"XEQM07"</v>
      </c>
      <c r="F634" s="22" t="str">
        <f>VLOOKUP(C634,SOURCE!$S$3:$AA$2839,9,0)&amp;"           {"&amp;D634&amp;",   "&amp;E634&amp;"},"</f>
        <v>//           {ITM_X_f1,   "XEQM07"},</v>
      </c>
      <c r="H634" t="b">
        <f>ISNA(VLOOKUP(J634,J$823:J958,1,0))</f>
        <v>1</v>
      </c>
      <c r="I634" s="27">
        <f>VLOOKUP(C634,SOURCE!S$6:Y$10018,7,0)</f>
        <v>1963</v>
      </c>
      <c r="J634" s="28" t="str">
        <f>VLOOKUP(C634,SOURCE!S$6:Y$10018,6,0)</f>
        <v>XEQM07</v>
      </c>
      <c r="K634" s="30" t="str">
        <f t="shared" si="48"/>
        <v>XEQM07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"XEQM07"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ITM_X_f2</v>
      </c>
      <c r="E635" s="26" t="str">
        <f>CHAR(34)&amp;VLOOKUP(C635,SOURCE!$S$3:$Z$2839,6,0)&amp;CHAR(34)</f>
        <v>"XEQM08"</v>
      </c>
      <c r="F635" s="22" t="str">
        <f>VLOOKUP(C635,SOURCE!$S$3:$AA$2839,9,0)&amp;"           {"&amp;D635&amp;",   "&amp;E635&amp;"},"</f>
        <v>//           {ITM_X_f2,   "XEQM08"},</v>
      </c>
      <c r="H635" t="b">
        <f>ISNA(VLOOKUP(J635,J$823:J959,1,0))</f>
        <v>1</v>
      </c>
      <c r="I635" s="27">
        <f>VLOOKUP(C635,SOURCE!S$6:Y$10018,7,0)</f>
        <v>1964</v>
      </c>
      <c r="J635" s="28" t="str">
        <f>VLOOKUP(C635,SOURCE!S$6:Y$10018,6,0)</f>
        <v>XEQM08</v>
      </c>
      <c r="K635" s="30" t="str">
        <f t="shared" si="48"/>
        <v>XEQM08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"XEQM08"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ITM_X_f3</v>
      </c>
      <c r="E636" s="26" t="str">
        <f>CHAR(34)&amp;VLOOKUP(C636,SOURCE!$S$3:$Z$2839,6,0)&amp;CHAR(34)</f>
        <v>"XEQM09"</v>
      </c>
      <c r="F636" s="22" t="str">
        <f>VLOOKUP(C636,SOURCE!$S$3:$AA$2839,9,0)&amp;"           {"&amp;D636&amp;",   "&amp;E636&amp;"},"</f>
        <v>//           {ITM_X_f3,   "XEQM09"},</v>
      </c>
      <c r="H636" t="b">
        <f>ISNA(VLOOKUP(J636,J$823:J960,1,0))</f>
        <v>1</v>
      </c>
      <c r="I636" s="27">
        <f>VLOOKUP(C636,SOURCE!S$6:Y$10018,7,0)</f>
        <v>1965</v>
      </c>
      <c r="J636" s="28" t="str">
        <f>VLOOKUP(C636,SOURCE!S$6:Y$10018,6,0)</f>
        <v>XEQM09</v>
      </c>
      <c r="K636" s="30" t="str">
        <f t="shared" si="48"/>
        <v>XEQM09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"XEQM09"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ITM_X_f4</v>
      </c>
      <c r="E637" s="26" t="str">
        <f>CHAR(34)&amp;VLOOKUP(C637,SOURCE!$S$3:$Z$2839,6,0)&amp;CHAR(34)</f>
        <v>"XEQM10"</v>
      </c>
      <c r="F637" s="22" t="str">
        <f>VLOOKUP(C637,SOURCE!$S$3:$AA$2839,9,0)&amp;"           {"&amp;D637&amp;",   "&amp;E637&amp;"},"</f>
        <v>//           {ITM_X_f4,   "XEQM10"},</v>
      </c>
      <c r="H637" t="b">
        <f>ISNA(VLOOKUP(J637,J$823:J961,1,0))</f>
        <v>1</v>
      </c>
      <c r="I637" s="27">
        <f>VLOOKUP(C637,SOURCE!S$6:Y$10018,7,0)</f>
        <v>1966</v>
      </c>
      <c r="J637" s="28" t="str">
        <f>VLOOKUP(C637,SOURCE!S$6:Y$10018,6,0)</f>
        <v>XEQM10</v>
      </c>
      <c r="K637" s="30" t="str">
        <f t="shared" si="48"/>
        <v>XEQM10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"XEQM10"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ITM_X_f5</v>
      </c>
      <c r="E638" s="26" t="str">
        <f>CHAR(34)&amp;VLOOKUP(C638,SOURCE!$S$3:$Z$2839,6,0)&amp;CHAR(34)</f>
        <v>"XEQM11"</v>
      </c>
      <c r="F638" s="22" t="str">
        <f>VLOOKUP(C638,SOURCE!$S$3:$AA$2839,9,0)&amp;"           {"&amp;D638&amp;",   "&amp;E638&amp;"},"</f>
        <v>//           {ITM_X_f5,   "XEQM11"},</v>
      </c>
      <c r="H638" t="b">
        <f>ISNA(VLOOKUP(J638,J$823:J962,1,0))</f>
        <v>1</v>
      </c>
      <c r="I638" s="27">
        <f>VLOOKUP(C638,SOURCE!S$6:Y$10018,7,0)</f>
        <v>1967</v>
      </c>
      <c r="J638" s="28" t="str">
        <f>VLOOKUP(C638,SOURCE!S$6:Y$10018,6,0)</f>
        <v>XEQM11</v>
      </c>
      <c r="K638" s="30" t="str">
        <f t="shared" si="48"/>
        <v>XEQM11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"XEQM11"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ITM_X_f6</v>
      </c>
      <c r="E639" s="26" t="str">
        <f>CHAR(34)&amp;VLOOKUP(C639,SOURCE!$S$3:$Z$2839,6,0)&amp;CHAR(34)</f>
        <v>"XEQM12"</v>
      </c>
      <c r="F639" s="22" t="str">
        <f>VLOOKUP(C639,SOURCE!$S$3:$AA$2839,9,0)&amp;"           {"&amp;D639&amp;",   "&amp;E639&amp;"},"</f>
        <v>//           {ITM_X_f6,   "XEQM12"},</v>
      </c>
      <c r="H639" t="b">
        <f>ISNA(VLOOKUP(J639,J$823:J963,1,0))</f>
        <v>1</v>
      </c>
      <c r="I639" s="27">
        <f>VLOOKUP(C639,SOURCE!S$6:Y$10018,7,0)</f>
        <v>1968</v>
      </c>
      <c r="J639" s="28" t="str">
        <f>VLOOKUP(C639,SOURCE!S$6:Y$10018,6,0)</f>
        <v>XEQM12</v>
      </c>
      <c r="K639" s="30" t="str">
        <f t="shared" si="48"/>
        <v>XEQM12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"XEQM12"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ITM_X_g1</v>
      </c>
      <c r="E640" s="26" t="str">
        <f>CHAR(34)&amp;VLOOKUP(C640,SOURCE!$S$3:$Z$2839,6,0)&amp;CHAR(34)</f>
        <v>"XEQM13"</v>
      </c>
      <c r="F640" s="22" t="str">
        <f>VLOOKUP(C640,SOURCE!$S$3:$AA$2839,9,0)&amp;"           {"&amp;D640&amp;",   "&amp;E640&amp;"},"</f>
        <v>//           {ITM_X_g1,   "XEQM13"},</v>
      </c>
      <c r="H640" t="b">
        <f>ISNA(VLOOKUP(J640,J$823:J964,1,0))</f>
        <v>1</v>
      </c>
      <c r="I640" s="27">
        <f>VLOOKUP(C640,SOURCE!S$6:Y$10018,7,0)</f>
        <v>1969</v>
      </c>
      <c r="J640" s="28" t="str">
        <f>VLOOKUP(C640,SOURCE!S$6:Y$10018,6,0)</f>
        <v>XEQM13</v>
      </c>
      <c r="K640" s="30" t="str">
        <f t="shared" si="48"/>
        <v>XEQM13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"XEQM13"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ITM_X_g2</v>
      </c>
      <c r="E641" s="26" t="str">
        <f>CHAR(34)&amp;VLOOKUP(C641,SOURCE!$S$3:$Z$2839,6,0)&amp;CHAR(34)</f>
        <v>"XEQM14"</v>
      </c>
      <c r="F641" s="22" t="str">
        <f>VLOOKUP(C641,SOURCE!$S$3:$AA$2839,9,0)&amp;"           {"&amp;D641&amp;",   "&amp;E641&amp;"},"</f>
        <v>//           {ITM_X_g2,   "XEQM14"},</v>
      </c>
      <c r="H641" t="b">
        <f>ISNA(VLOOKUP(J641,J$823:J965,1,0))</f>
        <v>1</v>
      </c>
      <c r="I641" s="27">
        <f>VLOOKUP(C641,SOURCE!S$6:Y$10018,7,0)</f>
        <v>1970</v>
      </c>
      <c r="J641" s="28" t="str">
        <f>VLOOKUP(C641,SOURCE!S$6:Y$10018,6,0)</f>
        <v>XEQM14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"XEQM14"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ITM_X_g3</v>
      </c>
      <c r="E642" s="26" t="str">
        <f>CHAR(34)&amp;VLOOKUP(C642,SOURCE!$S$3:$Z$2839,6,0)&amp;CHAR(34)</f>
        <v>"XEQM15"</v>
      </c>
      <c r="F642" s="22" t="str">
        <f>VLOOKUP(C642,SOURCE!$S$3:$AA$2839,9,0)&amp;"           {"&amp;D642&amp;",   "&amp;E642&amp;"},"</f>
        <v>//           {ITM_X_g3,   "XEQM15"},</v>
      </c>
      <c r="H642" t="b">
        <f>ISNA(VLOOKUP(J642,J$823:J966,1,0))</f>
        <v>1</v>
      </c>
      <c r="I642" s="27">
        <f>VLOOKUP(C642,SOURCE!S$6:Y$10018,7,0)</f>
        <v>1971</v>
      </c>
      <c r="J642" s="28" t="str">
        <f>VLOOKUP(C642,SOURCE!S$6:Y$10018,6,0)</f>
        <v>XEQM15</v>
      </c>
      <c r="K642" s="30" t="str">
        <f t="shared" si="52"/>
        <v>XEQM15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"XEQM15"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ITM_X_g4</v>
      </c>
      <c r="E643" s="26" t="str">
        <f>CHAR(34)&amp;VLOOKUP(C643,SOURCE!$S$3:$Z$2839,6,0)&amp;CHAR(34)</f>
        <v>"XEQM16"</v>
      </c>
      <c r="F643" s="22" t="str">
        <f>VLOOKUP(C643,SOURCE!$S$3:$AA$2839,9,0)&amp;"           {"&amp;D643&amp;",   "&amp;E643&amp;"},"</f>
        <v>//           {ITM_X_g4,   "XEQM16"},</v>
      </c>
      <c r="H643" t="b">
        <f>ISNA(VLOOKUP(J643,J$823:J967,1,0))</f>
        <v>1</v>
      </c>
      <c r="I643" s="27">
        <f>VLOOKUP(C643,SOURCE!S$6:Y$10018,7,0)</f>
        <v>1972</v>
      </c>
      <c r="J643" s="28" t="str">
        <f>VLOOKUP(C643,SOURCE!S$6:Y$10018,6,0)</f>
        <v>XEQM16</v>
      </c>
      <c r="K643" s="30" t="str">
        <f t="shared" si="52"/>
        <v>XEQM16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"XEQM16"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ITM_X_g5</v>
      </c>
      <c r="E644" s="26" t="str">
        <f>CHAR(34)&amp;VLOOKUP(C644,SOURCE!$S$3:$Z$2839,6,0)&amp;CHAR(34)</f>
        <v>"XEQM17"</v>
      </c>
      <c r="F644" s="22" t="str">
        <f>VLOOKUP(C644,SOURCE!$S$3:$AA$2839,9,0)&amp;"           {"&amp;D644&amp;",   "&amp;E644&amp;"},"</f>
        <v>//           {ITM_X_g5,   "XEQM17"},</v>
      </c>
      <c r="H644" t="b">
        <f>ISNA(VLOOKUP(J644,J$823:J968,1,0))</f>
        <v>1</v>
      </c>
      <c r="I644" s="27">
        <f>VLOOKUP(C644,SOURCE!S$6:Y$10018,7,0)</f>
        <v>1973</v>
      </c>
      <c r="J644" s="28" t="str">
        <f>VLOOKUP(C644,SOURCE!S$6:Y$10018,6,0)</f>
        <v>XEQM17</v>
      </c>
      <c r="K644" s="30" t="str">
        <f t="shared" si="52"/>
        <v>XEQM17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"XEQM17"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ITM_X_g6</v>
      </c>
      <c r="E645" s="26" t="str">
        <f>CHAR(34)&amp;VLOOKUP(C645,SOURCE!$S$3:$Z$2839,6,0)&amp;CHAR(34)</f>
        <v>"XEQM18"</v>
      </c>
      <c r="F645" s="22" t="str">
        <f>VLOOKUP(C645,SOURCE!$S$3:$AA$2839,9,0)&amp;"           {"&amp;D645&amp;",   "&amp;E645&amp;"},"</f>
        <v>//           {ITM_X_g6,   "XEQM18"},</v>
      </c>
      <c r="H645" t="b">
        <f>ISNA(VLOOKUP(J645,J$823:J969,1,0))</f>
        <v>1</v>
      </c>
      <c r="I645" s="27">
        <f>VLOOKUP(C645,SOURCE!S$6:Y$10018,7,0)</f>
        <v>1974</v>
      </c>
      <c r="J645" s="28" t="str">
        <f>VLOOKUP(C645,SOURCE!S$6:Y$10018,6,0)</f>
        <v>XEQM18</v>
      </c>
      <c r="K645" s="30" t="str">
        <f t="shared" si="52"/>
        <v>XEQM18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"XEQM18"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ITM_XSAVE</v>
      </c>
      <c r="E646" s="26" t="str">
        <f>CHAR(34)&amp;VLOOKUP(C646,SOURCE!$S$3:$Z$2839,6,0)&amp;CHAR(34)</f>
        <v>"X.SAVE"</v>
      </c>
      <c r="F646" s="22" t="str">
        <f>VLOOKUP(C646,SOURCE!$S$3:$AA$2839,9,0)&amp;"           {"&amp;D646&amp;",   "&amp;E646&amp;"},"</f>
        <v>//           {ITM_XSAVE,   "X.SAVE"},</v>
      </c>
      <c r="H646" t="b">
        <f>ISNA(VLOOKUP(J646,J$823:J970,1,0))</f>
        <v>1</v>
      </c>
      <c r="I646" s="27">
        <f>VLOOKUP(C646,SOURCE!S$6:Y$10018,7,0)</f>
        <v>1975</v>
      </c>
      <c r="J646" s="28" t="str">
        <f>VLOOKUP(C646,SOURCE!S$6:Y$10018,6,0)</f>
        <v>X.SAVE</v>
      </c>
      <c r="K646" s="30" t="str">
        <f t="shared" si="52"/>
        <v>X.SAVE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"X.SAVE"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ITM_XLOAD</v>
      </c>
      <c r="E647" s="26" t="str">
        <f>CHAR(34)&amp;VLOOKUP(C647,SOURCE!$S$3:$Z$2839,6,0)&amp;CHAR(34)</f>
        <v>"X.LOAD"</v>
      </c>
      <c r="F647" s="22" t="str">
        <f>VLOOKUP(C647,SOURCE!$S$3:$AA$2839,9,0)&amp;"           {"&amp;D647&amp;",   "&amp;E647&amp;"},"</f>
        <v>//           {ITM_XLOAD,   "X.LOAD"},</v>
      </c>
      <c r="H647" t="b">
        <f>ISNA(VLOOKUP(J647,J$823:J971,1,0))</f>
        <v>1</v>
      </c>
      <c r="I647" s="27">
        <f>VLOOKUP(C647,SOURCE!S$6:Y$10018,7,0)</f>
        <v>1976</v>
      </c>
      <c r="J647" s="28" t="str">
        <f>VLOOKUP(C647,SOURCE!S$6:Y$10018,6,0)</f>
        <v>X.LOAD</v>
      </c>
      <c r="K647" s="30" t="str">
        <f t="shared" si="52"/>
        <v>X.LOAD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"X.LOAD"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ITM_CLAIM</v>
      </c>
      <c r="E648" s="26" t="str">
        <f>CHAR(34)&amp;VLOOKUP(C648,SOURCE!$S$3:$Z$2839,6,0)&amp;CHAR(34)</f>
        <v>"EXITCLR"</v>
      </c>
      <c r="F648" s="22" t="str">
        <f>VLOOKUP(C648,SOURCE!$S$3:$AA$2839,9,0)&amp;"           {"&amp;D648&amp;",   "&amp;E648&amp;"},"</f>
        <v>//           {ITM_CLAIM,   "EXITCLR"},</v>
      </c>
      <c r="H648" t="b">
        <f>ISNA(VLOOKUP(J648,J$823:J972,1,0))</f>
        <v>1</v>
      </c>
      <c r="I648" s="27">
        <f>VLOOKUP(C648,SOURCE!S$6:Y$10018,7,0)</f>
        <v>1997</v>
      </c>
      <c r="J648" s="28" t="str">
        <f>VLOOKUP(C648,SOURCE!S$6:Y$10018,6,0)</f>
        <v>EXITCLR</v>
      </c>
      <c r="K648" s="30" t="str">
        <f t="shared" si="52"/>
        <v>EXITCLR</v>
      </c>
      <c r="L648" s="40" t="str">
        <f>VLOOKUP(C648,SOURCE!S$6:Y$10018,2,0)</f>
        <v>Clear</v>
      </c>
      <c r="M648" t="str">
        <f>IF(VLOOKUP(I648,SOURCE!B:M,2,0)="/  { itemToBeCoded","To be coded","")</f>
        <v/>
      </c>
      <c r="N648" s="22"/>
      <c r="Q648" s="26" t="str">
        <f>VLOOKUP(I648,SOURCE!B:M,5,0)</f>
        <v>"EXITCLR"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ITM_PLOTLS</v>
      </c>
      <c r="E649" s="26" t="str">
        <f>CHAR(34)&amp;VLOOKUP(C649,SOURCE!$S$3:$Z$2839,6,0)&amp;CHAR(34)</f>
        <v>"PLOTLS"</v>
      </c>
      <c r="F649" s="22" t="str">
        <f>VLOOKUP(C649,SOURCE!$S$3:$AA$2839,9,0)&amp;"           {"&amp;D649&amp;",   "&amp;E649&amp;"},"</f>
        <v xml:space="preserve">           {ITM_PLOTLS,   "PLOTLS"},</v>
      </c>
      <c r="H649" t="b">
        <f>ISNA(VLOOKUP(J649,J$823:J973,1,0))</f>
        <v>1</v>
      </c>
      <c r="I649" s="27">
        <f>VLOOKUP(C649,SOURCE!S$6:Y$10018,7,0)</f>
        <v>2000</v>
      </c>
      <c r="J649" s="28" t="str">
        <f>VLOOKUP(C649,SOURCE!S$6:Y$10018,6,0)</f>
        <v>PLOTLS</v>
      </c>
      <c r="K649" s="30" t="str">
        <f t="shared" si="52"/>
        <v>PLOTLS</v>
      </c>
      <c r="L649" s="40" t="str">
        <f>VLOOKUP(C649,SOURCE!S$6:Y$10018,2,0)</f>
        <v>STAT</v>
      </c>
      <c r="M649" t="str">
        <f>IF(VLOOKUP(I649,SOURCE!B:M,2,0)="/  { itemToBeCoded","To be coded","")</f>
        <v/>
      </c>
      <c r="N649" s="22"/>
      <c r="Q649" s="26" t="str">
        <f>VLOOKUP(I649,SOURCE!B:M,5,0)</f>
        <v>"PLOTLS"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ITM_INTG</v>
      </c>
      <c r="E650" s="26" t="str">
        <f>CHAR(34)&amp;VLOOKUP(C650,SOURCE!$S$3:$Z$2839,6,0)&amp;CHAR(34)</f>
        <v>"P_INT"</v>
      </c>
      <c r="F650" s="22" t="str">
        <f>VLOOKUP(C650,SOURCE!$S$3:$AA$2839,9,0)&amp;"           {"&amp;D650&amp;",   "&amp;E650&amp;"},"</f>
        <v xml:space="preserve">           {ITM_INTG,   "P_INT"},</v>
      </c>
      <c r="H650" t="b">
        <f>ISNA(VLOOKUP(J650,J$823:J974,1,0))</f>
        <v>1</v>
      </c>
      <c r="I650" s="27">
        <f>VLOOKUP(C650,SOURCE!S$6:Y$10018,7,0)</f>
        <v>2016</v>
      </c>
      <c r="J650" s="28" t="str">
        <f>VLOOKUP(C650,SOURCE!S$6:Y$10018,6,0)</f>
        <v>P_INT</v>
      </c>
      <c r="K650" s="30" t="str">
        <f t="shared" si="52"/>
        <v>SUMy_BARDELTAx</v>
      </c>
      <c r="L650" s="40" t="str">
        <f>VLOOKUP(C650,SOURCE!S$6:Y$10018,2,0)</f>
        <v>GRF</v>
      </c>
      <c r="M650" t="str">
        <f>IF(VLOOKUP(I650,SOURCE!B:M,2,0)="/  { itemToBeCoded","To be coded","")</f>
        <v/>
      </c>
      <c r="N650" s="22"/>
      <c r="Q650" s="26" t="str">
        <f>VLOOKUP(I650,SOURCE!B:M,5,0)</f>
        <v>STD_SIGMA STD_y_BAR STD_DELTA "x"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ITM_DIFF</v>
      </c>
      <c r="E651" s="26" t="str">
        <f>CHAR(34)&amp;VLOOKUP(C651,SOURCE!$S$3:$Z$2839,6,0)&amp;CHAR(34)</f>
        <v>"P_DIFF"</v>
      </c>
      <c r="F651" s="22" t="str">
        <f>VLOOKUP(C651,SOURCE!$S$3:$AA$2839,9,0)&amp;"           {"&amp;D651&amp;",   "&amp;E651&amp;"},"</f>
        <v xml:space="preserve">           {ITM_DIFF,   "P_DIFF"},</v>
      </c>
      <c r="H651" t="b">
        <f>ISNA(VLOOKUP(J651,J$823:J975,1,0))</f>
        <v>1</v>
      </c>
      <c r="I651" s="27">
        <f>VLOOKUP(C651,SOURCE!S$6:Y$10018,7,0)</f>
        <v>2017</v>
      </c>
      <c r="J651" s="28" t="str">
        <f>VLOOKUP(C651,SOURCE!S$6:Y$10018,6,0)</f>
        <v>P_DIFF</v>
      </c>
      <c r="K651" s="30" t="str">
        <f t="shared" si="52"/>
        <v>DELTAy/DELTAx</v>
      </c>
      <c r="L651" s="40" t="str">
        <f>VLOOKUP(C651,SOURCE!S$6:Y$10018,2,0)</f>
        <v>GRF</v>
      </c>
      <c r="M651" t="str">
        <f>IF(VLOOKUP(I651,SOURCE!B:M,2,0)="/  { itemToBeCoded","To be coded","")</f>
        <v/>
      </c>
      <c r="N651" s="22"/>
      <c r="Q651" s="26" t="str">
        <f>VLOOKUP(I651,SOURCE!B:M,5,0)</f>
        <v>STD_DELTA "y/" STD_DELTA "x"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ITM_RMS</v>
      </c>
      <c r="E652" s="26" t="str">
        <f>CHAR(34)&amp;VLOOKUP(C652,SOURCE!$S$3:$Z$2839,6,0)&amp;CHAR(34)</f>
        <v>"P_RMS"</v>
      </c>
      <c r="F652" s="22" t="str">
        <f>VLOOKUP(C652,SOURCE!$S$3:$AA$2839,9,0)&amp;"           {"&amp;D652&amp;",   "&amp;E652&amp;"},"</f>
        <v xml:space="preserve">           {ITM_RMS,   "P_RMS"},</v>
      </c>
      <c r="H652" t="b">
        <f>ISNA(VLOOKUP(J652,J$823:J976,1,0))</f>
        <v>1</v>
      </c>
      <c r="I652" s="27">
        <f>VLOOKUP(C652,SOURCE!S$6:Y$10018,7,0)</f>
        <v>2018</v>
      </c>
      <c r="J652" s="28" t="str">
        <f>VLOOKUP(C652,SOURCE!S$6:Y$10018,6,0)</f>
        <v>P_RMS</v>
      </c>
      <c r="K652" s="30" t="str">
        <f t="shared" si="52"/>
        <v>RMS</v>
      </c>
      <c r="L652" s="40" t="str">
        <f>VLOOKUP(C652,SOURCE!S$6:Y$10018,2,0)</f>
        <v>GRF</v>
      </c>
      <c r="M652" t="str">
        <f>IF(VLOOKUP(I652,SOURCE!B:M,2,0)="/  { itemToBeCoded","To be coded","")</f>
        <v/>
      </c>
      <c r="N652" s="22"/>
      <c r="Q652" s="26" t="str">
        <f>VLOOKUP(I652,SOURCE!B:M,5,0)</f>
        <v>"RMS"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ITM_SHADE</v>
      </c>
      <c r="E653" s="26" t="str">
        <f>CHAR(34)&amp;VLOOKUP(C653,SOURCE!$S$3:$Z$2839,6,0)&amp;CHAR(34)</f>
        <v>"P_SHADE"</v>
      </c>
      <c r="F653" s="22" t="str">
        <f>VLOOKUP(C653,SOURCE!$S$3:$AA$2839,9,0)&amp;"           {"&amp;D653&amp;",   "&amp;E653&amp;"},"</f>
        <v xml:space="preserve">           {ITM_SHADE,   "P_SHADE"},</v>
      </c>
      <c r="H653" t="b">
        <f>ISNA(VLOOKUP(J653,J$823:J977,1,0))</f>
        <v>1</v>
      </c>
      <c r="I653" s="27">
        <f>VLOOKUP(C653,SOURCE!S$6:Y$10018,7,0)</f>
        <v>2019</v>
      </c>
      <c r="J653" s="28" t="str">
        <f>VLOOKUP(C653,SOURCE!S$6:Y$10018,6,0)</f>
        <v>P_SHADE</v>
      </c>
      <c r="K653" s="30" t="str">
        <f t="shared" si="52"/>
        <v>INTEGRALAREA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STD_INTEGRAL "AREA"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ITM_CLGRF</v>
      </c>
      <c r="E654" s="26" t="str">
        <f>CHAR(34)&amp;VLOOKUP(C654,SOURCE!$S$3:$Z$2839,6,0)&amp;CHAR(34)</f>
        <v>"CLGRF"</v>
      </c>
      <c r="F654" s="22" t="str">
        <f>VLOOKUP(C654,SOURCE!$S$3:$AA$2839,9,0)&amp;"           {"&amp;D654&amp;",   "&amp;E654&amp;"},"</f>
        <v xml:space="preserve">           {ITM_CLGRF,   "CLGRF"},</v>
      </c>
      <c r="H654" t="b">
        <f>ISNA(VLOOKUP(J654,J$823:J978,1,0))</f>
        <v>1</v>
      </c>
      <c r="I654" s="27">
        <f>VLOOKUP(C654,SOURCE!S$6:Y$10018,7,0)</f>
        <v>2025</v>
      </c>
      <c r="J654" s="28" t="str">
        <f>VLOOKUP(C654,SOURCE!S$6:Y$10018,6,0)</f>
        <v>CLGRF</v>
      </c>
      <c r="K654" s="30" t="str">
        <f t="shared" si="52"/>
        <v>CLGRF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"CLGRF"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ITM_PLOT_XY</v>
      </c>
      <c r="E655" s="26" t="str">
        <f>CHAR(34)&amp;VLOOKUP(C655,SOURCE!$S$3:$Z$2839,6,0)&amp;CHAR(34)</f>
        <v>"PLOTXY"</v>
      </c>
      <c r="F655" s="22" t="str">
        <f>VLOOKUP(C655,SOURCE!$S$3:$AA$2839,9,0)&amp;"           {"&amp;D655&amp;",   "&amp;E655&amp;"},"</f>
        <v xml:space="preserve">           {ITM_PLOT_XY,   "PLOTXY"},</v>
      </c>
      <c r="H655" t="b">
        <f>ISNA(VLOOKUP(J655,J$823:J979,1,0))</f>
        <v>1</v>
      </c>
      <c r="I655" s="27">
        <f>VLOOKUP(C655,SOURCE!S$6:Y$10018,7,0)</f>
        <v>2032</v>
      </c>
      <c r="J655" s="28" t="str">
        <f>VLOOKUP(C655,SOURCE!S$6:Y$10018,6,0)</f>
        <v>PLOTXY</v>
      </c>
      <c r="K655" s="30" t="str">
        <f t="shared" si="52"/>
        <v>PLOTXY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"PLOTXY"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ITM_PLOTRST</v>
      </c>
      <c r="E656" s="26" t="str">
        <f>CHAR(34)&amp;VLOOKUP(C656,SOURCE!$S$3:$Z$2839,6,0)&amp;CHAR(34)</f>
        <v>"PLTRST"</v>
      </c>
      <c r="F656" s="22" t="str">
        <f>VLOOKUP(C656,SOURCE!$S$3:$AA$2839,9,0)&amp;"           {"&amp;D656&amp;",   "&amp;E656&amp;"},"</f>
        <v xml:space="preserve">           {ITM_PLOTRST,   "PLTRST"},</v>
      </c>
      <c r="H656" t="b">
        <f>ISNA(VLOOKUP(J656,J$823:J980,1,0))</f>
        <v>1</v>
      </c>
      <c r="I656" s="27">
        <f>VLOOKUP(C656,SOURCE!S$6:Y$10018,7,0)</f>
        <v>2034</v>
      </c>
      <c r="J656" s="28" t="str">
        <f>VLOOKUP(C656,SOURCE!S$6:Y$10018,6,0)</f>
        <v>PLTRST</v>
      </c>
      <c r="K656" s="30" t="str">
        <f t="shared" si="52"/>
        <v>PLTRST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"PLTRST"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ITM_T_EXPF</v>
      </c>
      <c r="E657" s="26" t="str">
        <f>CHAR(34)&amp;VLOOKUP(C657,SOURCE!$S$3:$Z$2839,6,0)&amp;CHAR(34)</f>
        <v>"EXPF"</v>
      </c>
      <c r="F657" s="22" t="str">
        <f>VLOOKUP(C657,SOURCE!$S$3:$AA$2839,9,0)&amp;"           {"&amp;D657&amp;",   "&amp;E657&amp;"},"</f>
        <v>//           {ITM_T_EXPF,   "EXPF"},</v>
      </c>
      <c r="H657" t="b">
        <f>ISNA(VLOOKUP(J657,J$823:J981,1,0))</f>
        <v>1</v>
      </c>
      <c r="I657" s="27">
        <f>VLOOKUP(C657,SOURCE!S$6:Y$10018,7,0)</f>
        <v>2041</v>
      </c>
      <c r="J657" s="28" t="str">
        <f>VLOOKUP(C657,SOURCE!S$6:Y$10018,6,0)</f>
        <v>EXPF</v>
      </c>
      <c r="K657" s="30" t="str">
        <f t="shared" si="52"/>
        <v>ExpF</v>
      </c>
      <c r="L657" s="40" t="str">
        <f>VLOOKUP(C657,SOURCE!S$6:Y$10018,2,0)</f>
        <v/>
      </c>
      <c r="M657" t="str">
        <f>IF(VLOOKUP(I657,SOURCE!B:M,2,0)="/  { itemToBeCoded","To be coded","")</f>
        <v/>
      </c>
      <c r="N657" s="22"/>
      <c r="Q657" s="26" t="str">
        <f>VLOOKUP(I657,SOURCE!B:M,5,0)</f>
        <v>"ExpF"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ITM_T_LINF</v>
      </c>
      <c r="E658" s="26" t="str">
        <f>CHAR(34)&amp;VLOOKUP(C658,SOURCE!$S$3:$Z$2839,6,0)&amp;CHAR(34)</f>
        <v>"LINF"</v>
      </c>
      <c r="F658" s="22" t="str">
        <f>VLOOKUP(C658,SOURCE!$S$3:$AA$2839,9,0)&amp;"           {"&amp;D658&amp;",   "&amp;E658&amp;"},"</f>
        <v>//           {ITM_T_LINF,   "LINF"},</v>
      </c>
      <c r="H658" t="b">
        <f>ISNA(VLOOKUP(J658,J$823:J982,1,0))</f>
        <v>1</v>
      </c>
      <c r="I658" s="27">
        <f>VLOOKUP(C658,SOURCE!S$6:Y$10018,7,0)</f>
        <v>2042</v>
      </c>
      <c r="J658" s="28" t="str">
        <f>VLOOKUP(C658,SOURCE!S$6:Y$10018,6,0)</f>
        <v>LINF</v>
      </c>
      <c r="K658" s="30" t="str">
        <f t="shared" si="52"/>
        <v>LinF</v>
      </c>
      <c r="L658" s="40" t="str">
        <f>VLOOKUP(C658,SOURCE!S$6:Y$10018,2,0)</f>
        <v/>
      </c>
      <c r="M658" t="str">
        <f>IF(VLOOKUP(I658,SOURCE!B:M,2,0)="/  { itemToBeCoded","To be coded","")</f>
        <v/>
      </c>
      <c r="N658" s="22"/>
      <c r="Q658" s="26" t="str">
        <f>VLOOKUP(I658,SOURCE!B:M,5,0)</f>
        <v>"LinF"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ITM_T_LOGF</v>
      </c>
      <c r="E659" s="26" t="str">
        <f>CHAR(34)&amp;VLOOKUP(C659,SOURCE!$S$3:$Z$2839,6,0)&amp;CHAR(34)</f>
        <v>"LOGF"</v>
      </c>
      <c r="F659" s="22" t="str">
        <f>VLOOKUP(C659,SOURCE!$S$3:$AA$2839,9,0)&amp;"           {"&amp;D659&amp;",   "&amp;E659&amp;"},"</f>
        <v>//           {ITM_T_LOGF,   "LOGF"},</v>
      </c>
      <c r="H659" t="b">
        <f>ISNA(VLOOKUP(J659,J$823:J983,1,0))</f>
        <v>1</v>
      </c>
      <c r="I659" s="27">
        <f>VLOOKUP(C659,SOURCE!S$6:Y$10018,7,0)</f>
        <v>2043</v>
      </c>
      <c r="J659" s="28" t="str">
        <f>VLOOKUP(C659,SOURCE!S$6:Y$10018,6,0)</f>
        <v>LOGF</v>
      </c>
      <c r="K659" s="30" t="str">
        <f t="shared" si="52"/>
        <v>LogF</v>
      </c>
      <c r="L659" s="40" t="str">
        <f>VLOOKUP(C659,SOURCE!S$6:Y$10018,2,0)</f>
        <v/>
      </c>
      <c r="M659" t="str">
        <f>IF(VLOOKUP(I659,SOURCE!B:M,2,0)="/  { itemToBeCoded","To be coded","")</f>
        <v/>
      </c>
      <c r="N659" s="22"/>
      <c r="Q659" s="26" t="str">
        <f>VLOOKUP(I659,SOURCE!B:M,5,0)</f>
        <v>"LogF"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ITM_T_ORTHOF</v>
      </c>
      <c r="E660" s="26" t="str">
        <f>CHAR(34)&amp;VLOOKUP(C660,SOURCE!$S$3:$Z$2839,6,0)&amp;CHAR(34)</f>
        <v>"ORTHOF"</v>
      </c>
      <c r="F660" s="22" t="str">
        <f>VLOOKUP(C660,SOURCE!$S$3:$AA$2839,9,0)&amp;"           {"&amp;D660&amp;",   "&amp;E660&amp;"},"</f>
        <v>//           {ITM_T_ORTHOF,   "ORTHOF"},</v>
      </c>
      <c r="H660" t="b">
        <f>ISNA(VLOOKUP(J660,J$823:J984,1,0))</f>
        <v>1</v>
      </c>
      <c r="I660" s="27">
        <f>VLOOKUP(C660,SOURCE!S$6:Y$10018,7,0)</f>
        <v>2044</v>
      </c>
      <c r="J660" s="28" t="str">
        <f>VLOOKUP(C660,SOURCE!S$6:Y$10018,6,0)</f>
        <v>ORTHOF</v>
      </c>
      <c r="K660" s="30" t="str">
        <f t="shared" si="52"/>
        <v>OrthoF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"OrthoF"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ITM_T_POWERF</v>
      </c>
      <c r="E661" s="26" t="str">
        <f>CHAR(34)&amp;VLOOKUP(C661,SOURCE!$S$3:$Z$2839,6,0)&amp;CHAR(34)</f>
        <v>"POWERF"</v>
      </c>
      <c r="F661" s="22" t="str">
        <f>VLOOKUP(C661,SOURCE!$S$3:$AA$2839,9,0)&amp;"           {"&amp;D661&amp;",   "&amp;E661&amp;"},"</f>
        <v>//           {ITM_T_POWERF,   "POWERF"},</v>
      </c>
      <c r="H661" t="b">
        <f>ISNA(VLOOKUP(J661,J$823:J985,1,0))</f>
        <v>1</v>
      </c>
      <c r="I661" s="27">
        <f>VLOOKUP(C661,SOURCE!S$6:Y$10018,7,0)</f>
        <v>2045</v>
      </c>
      <c r="J661" s="28" t="str">
        <f>VLOOKUP(C661,SOURCE!S$6:Y$10018,6,0)</f>
        <v>POWERF</v>
      </c>
      <c r="K661" s="30" t="str">
        <f t="shared" si="52"/>
        <v>PowerF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"PowerF"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ITM_T_GAUSSF</v>
      </c>
      <c r="E662" s="26" t="str">
        <f>CHAR(34)&amp;VLOOKUP(C662,SOURCE!$S$3:$Z$2839,6,0)&amp;CHAR(34)</f>
        <v>"GAUSSF"</v>
      </c>
      <c r="F662" s="22" t="str">
        <f>VLOOKUP(C662,SOURCE!$S$3:$AA$2839,9,0)&amp;"           {"&amp;D662&amp;",   "&amp;E662&amp;"},"</f>
        <v>//           {ITM_T_GAUSSF,   "GAUSSF"},</v>
      </c>
      <c r="H662" t="b">
        <f>ISNA(VLOOKUP(J662,J$823:J986,1,0))</f>
        <v>1</v>
      </c>
      <c r="I662" s="27">
        <f>VLOOKUP(C662,SOURCE!S$6:Y$10018,7,0)</f>
        <v>2046</v>
      </c>
      <c r="J662" s="28" t="str">
        <f>VLOOKUP(C662,SOURCE!S$6:Y$10018,6,0)</f>
        <v>GAUSSF</v>
      </c>
      <c r="K662" s="30" t="str">
        <f t="shared" si="52"/>
        <v>GaussF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"GaussF"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ITM_T_CAUCHF</v>
      </c>
      <c r="E663" s="26" t="str">
        <f>CHAR(34)&amp;VLOOKUP(C663,SOURCE!$S$3:$Z$2839,6,0)&amp;CHAR(34)</f>
        <v>"CAUCHF"</v>
      </c>
      <c r="F663" s="22" t="str">
        <f>VLOOKUP(C663,SOURCE!$S$3:$AA$2839,9,0)&amp;"           {"&amp;D663&amp;",   "&amp;E663&amp;"},"</f>
        <v>//           {ITM_T_CAUCHF,   "CAUCHF"},</v>
      </c>
      <c r="H663" t="b">
        <f>ISNA(VLOOKUP(J663,J$823:J987,1,0))</f>
        <v>1</v>
      </c>
      <c r="I663" s="27">
        <f>VLOOKUP(C663,SOURCE!S$6:Y$10018,7,0)</f>
        <v>2047</v>
      </c>
      <c r="J663" s="28" t="str">
        <f>VLOOKUP(C663,SOURCE!S$6:Y$10018,6,0)</f>
        <v>CAUCHF</v>
      </c>
      <c r="K663" s="30" t="str">
        <f t="shared" si="52"/>
        <v>CauchF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"CauchF"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ITM_T_PARABF</v>
      </c>
      <c r="E664" s="26" t="str">
        <f>CHAR(34)&amp;VLOOKUP(C664,SOURCE!$S$3:$Z$2839,6,0)&amp;CHAR(34)</f>
        <v>"PARABF"</v>
      </c>
      <c r="F664" s="22" t="str">
        <f>VLOOKUP(C664,SOURCE!$S$3:$AA$2839,9,0)&amp;"           {"&amp;D664&amp;",   "&amp;E664&amp;"},"</f>
        <v>//           {ITM_T_PARABF,   "PARABF"},</v>
      </c>
      <c r="H664" t="b">
        <f>ISNA(VLOOKUP(J664,J$823:J988,1,0))</f>
        <v>1</v>
      </c>
      <c r="I664" s="27">
        <f>VLOOKUP(C664,SOURCE!S$6:Y$10018,7,0)</f>
        <v>2048</v>
      </c>
      <c r="J664" s="28" t="str">
        <f>VLOOKUP(C664,SOURCE!S$6:Y$10018,6,0)</f>
        <v>PARABF</v>
      </c>
      <c r="K664" s="30" t="str">
        <f t="shared" si="52"/>
        <v>ParabF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"ParabF"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ITM_T_HYPF</v>
      </c>
      <c r="E665" s="26" t="str">
        <f>CHAR(34)&amp;VLOOKUP(C665,SOURCE!$S$3:$Z$2839,6,0)&amp;CHAR(34)</f>
        <v>"HYPF"</v>
      </c>
      <c r="F665" s="22" t="str">
        <f>VLOOKUP(C665,SOURCE!$S$3:$AA$2839,9,0)&amp;"           {"&amp;D665&amp;",   "&amp;E665&amp;"},"</f>
        <v>//           {ITM_T_HYPF,   "HYPF"},</v>
      </c>
      <c r="H665" t="b">
        <f>ISNA(VLOOKUP(J665,J$823:J989,1,0))</f>
        <v>1</v>
      </c>
      <c r="I665" s="27">
        <f>VLOOKUP(C665,SOURCE!S$6:Y$10018,7,0)</f>
        <v>2049</v>
      </c>
      <c r="J665" s="28" t="str">
        <f>VLOOKUP(C665,SOURCE!S$6:Y$10018,6,0)</f>
        <v>HYPF</v>
      </c>
      <c r="K665" s="30" t="str">
        <f t="shared" si="52"/>
        <v>HypF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"HypF"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ITM_T_ROOTF</v>
      </c>
      <c r="E666" s="26" t="str">
        <f>CHAR(34)&amp;VLOOKUP(C666,SOURCE!$S$3:$Z$2839,6,0)&amp;CHAR(34)</f>
        <v>"ROOTF"</v>
      </c>
      <c r="F666" s="22" t="str">
        <f>VLOOKUP(C666,SOURCE!$S$3:$AA$2839,9,0)&amp;"           {"&amp;D666&amp;",   "&amp;E666&amp;"},"</f>
        <v>//           {ITM_T_ROOTF,   "ROOTF"},</v>
      </c>
      <c r="H666" t="b">
        <f>ISNA(VLOOKUP(J666,J$823:J990,1,0))</f>
        <v>1</v>
      </c>
      <c r="I666" s="27">
        <f>VLOOKUP(C666,SOURCE!S$6:Y$10018,7,0)</f>
        <v>2050</v>
      </c>
      <c r="J666" s="28" t="str">
        <f>VLOOKUP(C666,SOURCE!S$6:Y$10018,6,0)</f>
        <v>ROOTF</v>
      </c>
      <c r="K666" s="30" t="str">
        <f t="shared" si="52"/>
        <v>RootF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"RootF"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ITM_RSTF</v>
      </c>
      <c r="E667" s="26" t="str">
        <f>CHAR(34)&amp;VLOOKUP(C667,SOURCE!$S$3:$Z$2839,6,0)&amp;CHAR(34)</f>
        <v>"RESETF"</v>
      </c>
      <c r="F667" s="22" t="str">
        <f>VLOOKUP(C667,SOURCE!$S$3:$AA$2839,9,0)&amp;"           {"&amp;D667&amp;",   "&amp;E667&amp;"},"</f>
        <v>//           {ITM_RSTF,   "RESETF"},</v>
      </c>
      <c r="H667" t="b">
        <f>ISNA(VLOOKUP(J667,J$823:J991,1,0))</f>
        <v>1</v>
      </c>
      <c r="I667" s="27">
        <f>VLOOKUP(C667,SOURCE!S$6:Y$10018,7,0)</f>
        <v>2051</v>
      </c>
      <c r="J667" s="28" t="str">
        <f>VLOOKUP(C667,SOURCE!S$6:Y$10018,6,0)</f>
        <v>RESETF</v>
      </c>
      <c r="K667" s="30" t="str">
        <f t="shared" si="52"/>
        <v>ResetF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"ResetF"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VLOOKUP(C668,SOURCE!$S$3:$Z$2839,8,0)</f>
        <v>#N/A</v>
      </c>
      <c r="E668" s="26" t="e">
        <f>CHAR(34)&amp;VLOOKUP(C668,SOURCE!$S$3:$Z$2839,6,0)&amp;CHAR(34)</f>
        <v>#N/A</v>
      </c>
      <c r="F668" s="22" t="e">
        <f>VLOOKUP(C668,SOURCE!$S$3:$AA$2839,9,0)&amp;"           {"&amp;D668&amp;",   "&amp;E668&amp;"},"</f>
        <v>#N/A</v>
      </c>
      <c r="H668" t="b">
        <f>ISNA(VLOOKUP(J668,J$823:J992,1,0))</f>
        <v>1</v>
      </c>
      <c r="I668" s="27" t="e">
        <f>VLOOKUP(C668,SOURCE!S$6:Y$10018,7,0)</f>
        <v>#N/A</v>
      </c>
      <c r="J668" s="28" t="e">
        <f>VLOOKUP(C668,SOURCE!S$6:Y$10018,6,0)</f>
        <v>#N/A</v>
      </c>
      <c r="K668" s="30" t="e">
        <f t="shared" si="52"/>
        <v>#N/A</v>
      </c>
      <c r="L668" s="40" t="e">
        <f>VLOOKUP(C668,SOURCE!S$6:Y$10018,2,0)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VLOOKUP(C669,SOURCE!$S$3:$Z$2839,8,0)</f>
        <v>#N/A</v>
      </c>
      <c r="E669" s="26" t="e">
        <f>CHAR(34)&amp;VLOOKUP(C669,SOURCE!$S$3:$Z$2839,6,0)&amp;CHAR(34)</f>
        <v>#N/A</v>
      </c>
      <c r="F669" s="22" t="e">
        <f>VLOOKUP(C669,SOURCE!$S$3:$AA$2839,9,0)&amp;"           {"&amp;D669&amp;",   "&amp;E669&amp;"},"</f>
        <v>#N/A</v>
      </c>
      <c r="H669" t="b">
        <f>ISNA(VLOOKUP(J669,J$823:J993,1,0))</f>
        <v>1</v>
      </c>
      <c r="I669" s="27" t="e">
        <f>VLOOKUP(C669,SOURCE!S$6:Y$10018,7,0)</f>
        <v>#N/A</v>
      </c>
      <c r="J669" s="28" t="e">
        <f>VLOOKUP(C669,SOURCE!S$6:Y$10018,6,0)</f>
        <v>#N/A</v>
      </c>
      <c r="K669" s="30" t="e">
        <f t="shared" si="52"/>
        <v>#N/A</v>
      </c>
      <c r="L669" s="40" t="e">
        <f>VLOOKUP(C669,SOURCE!S$6:Y$10018,2,0)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VLOOKUP(C670,SOURCE!$S$3:$Z$2839,8,0)</f>
        <v>#N/A</v>
      </c>
      <c r="E670" s="26" t="e">
        <f>CHAR(34)&amp;VLOOKUP(C670,SOURCE!$S$3:$Z$2839,6,0)&amp;CHAR(34)</f>
        <v>#N/A</v>
      </c>
      <c r="F670" s="22" t="e">
        <f>VLOOKUP(C670,SOURCE!$S$3:$AA$2839,9,0)&amp;"           {"&amp;D670&amp;",   "&amp;E670&amp;"},"</f>
        <v>#N/A</v>
      </c>
      <c r="H670" t="b">
        <f>ISNA(VLOOKUP(J670,J$823:J994,1,0))</f>
        <v>1</v>
      </c>
      <c r="I670" s="27" t="e">
        <f>VLOOKUP(C670,SOURCE!S$6:Y$10018,7,0)</f>
        <v>#N/A</v>
      </c>
      <c r="J670" s="28" t="e">
        <f>VLOOKUP(C670,SOURCE!S$6:Y$10018,6,0)</f>
        <v>#N/A</v>
      </c>
      <c r="K670" s="30" t="e">
        <f t="shared" si="52"/>
        <v>#N/A</v>
      </c>
      <c r="L670" s="40" t="e">
        <f>VLOOKUP(C670,SOURCE!S$6:Y$10018,2,0)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4"/>
  <sheetViews>
    <sheetView topLeftCell="A101" workbookViewId="0">
      <selection activeCell="B145" sqref="B145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4928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4" t="s">
        <v>4929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4930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4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4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4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4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4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4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4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4" t="s">
        <v>156</v>
      </c>
      <c r="H144" s="2">
        <f t="shared" ref="H144" si="12">SEARCH(CHAR(34),B144)</f>
        <v>1</v>
      </c>
      <c r="I144" s="2">
        <f t="shared" ref="I144" si="13">SEARCH(CHAR(34),B144,H144+1)</f>
        <v>4</v>
      </c>
      <c r="J144" s="2" t="str">
        <f t="shared" ref="J144" si="14">IF(MID(B144,1,2)="//","",MID(B144,H144+1,I144-H144-1))</f>
        <v>J-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4184</v>
      </c>
    </row>
    <row r="3" spans="1:12">
      <c r="E3" t="s">
        <v>4099</v>
      </c>
      <c r="F3" t="s">
        <v>4100</v>
      </c>
    </row>
    <row r="4" spans="1:12">
      <c r="A4" t="s">
        <v>4104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4105</v>
      </c>
      <c r="B5" t="s">
        <v>4182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4106</v>
      </c>
      <c r="B6" t="s">
        <v>4183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4107</v>
      </c>
      <c r="B7" t="s">
        <v>4180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4108</v>
      </c>
      <c r="B8" t="s">
        <v>4162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4109</v>
      </c>
      <c r="B9" t="s">
        <v>4163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4110</v>
      </c>
      <c r="B10" t="s">
        <v>4181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4111</v>
      </c>
      <c r="B11" t="s">
        <v>4164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4112</v>
      </c>
      <c r="B12" t="s">
        <v>4165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4113</v>
      </c>
      <c r="B13" t="s">
        <v>4166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4114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4115</v>
      </c>
      <c r="B15" t="s">
        <v>4167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4116</v>
      </c>
      <c r="B16" t="s">
        <v>4168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4117</v>
      </c>
      <c r="B17" t="s">
        <v>4169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2819</v>
      </c>
      <c r="B18" t="s">
        <v>4170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2952</v>
      </c>
      <c r="B19" t="s">
        <v>4171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2817</v>
      </c>
      <c r="B20" t="s">
        <v>4172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4118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4119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4120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4121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4122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4123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4124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4125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4126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4127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4128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4129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4130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4131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4132</v>
      </c>
      <c r="B35" t="s">
        <v>4186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3004</v>
      </c>
      <c r="B36" t="s">
        <v>4186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4133</v>
      </c>
      <c r="B37" t="s">
        <v>4186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3002</v>
      </c>
      <c r="B38" t="s">
        <v>4186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4134</v>
      </c>
      <c r="B39" t="s">
        <v>4186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3003</v>
      </c>
      <c r="B40" t="s">
        <v>4186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4135</v>
      </c>
      <c r="B41" t="s">
        <v>4173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4136</v>
      </c>
      <c r="B42" t="s">
        <v>4174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4137</v>
      </c>
      <c r="B43" t="s">
        <v>4272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4138</v>
      </c>
      <c r="B44" t="s">
        <v>4175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4139</v>
      </c>
      <c r="B45" t="s">
        <v>4176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4140</v>
      </c>
      <c r="B46" t="s">
        <v>4177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4141</v>
      </c>
      <c r="B47" t="s">
        <v>4178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4102</v>
      </c>
      <c r="B48" t="s">
        <v>4179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4142</v>
      </c>
      <c r="B49" t="s">
        <v>4186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4143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4144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4145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4146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2821</v>
      </c>
      <c r="B54" t="s">
        <v>4186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4147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4148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4149</v>
      </c>
      <c r="B57" t="s">
        <v>4186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4150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4151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4152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4153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4154</v>
      </c>
      <c r="B62" t="s">
        <v>4154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4155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4156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4157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4158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4159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4160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4161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4267</v>
      </c>
      <c r="B70" t="s">
        <v>4265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4268</v>
      </c>
      <c r="B71" t="s">
        <v>4266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2833</v>
      </c>
      <c r="B72" t="s">
        <v>4186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4187</v>
      </c>
      <c r="B73" t="s">
        <v>4186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4103</v>
      </c>
    </row>
    <row r="2" spans="1:16">
      <c r="P2" t="s">
        <v>4184</v>
      </c>
    </row>
    <row r="3" spans="1:16">
      <c r="P3" t="s">
        <v>2431</v>
      </c>
    </row>
    <row r="4" spans="1:16">
      <c r="P4" t="s">
        <v>4185</v>
      </c>
    </row>
    <row r="5" spans="1:16">
      <c r="P5" t="s">
        <v>4188</v>
      </c>
    </row>
    <row r="6" spans="1:16">
      <c r="A6" s="6">
        <v>1931</v>
      </c>
      <c r="B6" s="11" t="s">
        <v>1117</v>
      </c>
      <c r="C6" s="11" t="s">
        <v>1117</v>
      </c>
      <c r="P6" t="s">
        <v>4189</v>
      </c>
    </row>
    <row r="7" spans="1:16">
      <c r="A7" s="6">
        <v>1932</v>
      </c>
      <c r="B7" s="11" t="s">
        <v>1118</v>
      </c>
      <c r="C7" s="11" t="s">
        <v>1118</v>
      </c>
      <c r="P7" t="s">
        <v>4190</v>
      </c>
    </row>
    <row r="8" spans="1:16">
      <c r="P8" t="s">
        <v>4191</v>
      </c>
    </row>
    <row r="9" spans="1:16">
      <c r="P9" t="s">
        <v>4192</v>
      </c>
    </row>
    <row r="10" spans="1:16">
      <c r="P10" t="s">
        <v>4193</v>
      </c>
    </row>
    <row r="11" spans="1:16">
      <c r="P11" t="s">
        <v>4194</v>
      </c>
    </row>
    <row r="12" spans="1:16">
      <c r="P12" t="s">
        <v>4195</v>
      </c>
    </row>
    <row r="13" spans="1:16">
      <c r="P13" t="s">
        <v>4196</v>
      </c>
    </row>
    <row r="14" spans="1:16">
      <c r="A14">
        <v>0</v>
      </c>
      <c r="B14" t="s">
        <v>1568</v>
      </c>
      <c r="C14" t="s">
        <v>1568</v>
      </c>
      <c r="D14" t="s">
        <v>2960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4197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4198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4199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4200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4201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4202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4203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4204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4205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4206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4207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4208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4209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4210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4211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4212</v>
      </c>
    </row>
    <row r="30" spans="1:16">
      <c r="P30" t="s">
        <v>4213</v>
      </c>
    </row>
    <row r="31" spans="1:16">
      <c r="P31" t="s">
        <v>4214</v>
      </c>
    </row>
    <row r="32" spans="1:16">
      <c r="P32" t="s">
        <v>4215</v>
      </c>
    </row>
    <row r="33" spans="16:16">
      <c r="P33" t="s">
        <v>4216</v>
      </c>
    </row>
    <row r="34" spans="16:16">
      <c r="P34" t="s">
        <v>4217</v>
      </c>
    </row>
    <row r="35" spans="16:16">
      <c r="P35" t="s">
        <v>4218</v>
      </c>
    </row>
    <row r="36" spans="16:16">
      <c r="P36" t="s">
        <v>4219</v>
      </c>
    </row>
    <row r="37" spans="16:16">
      <c r="P37" t="s">
        <v>4220</v>
      </c>
    </row>
    <row r="38" spans="16:16">
      <c r="P38" t="s">
        <v>4269</v>
      </c>
    </row>
    <row r="39" spans="16:16">
      <c r="P39" t="s">
        <v>4270</v>
      </c>
    </row>
    <row r="40" spans="16:16">
      <c r="P40" t="s">
        <v>4221</v>
      </c>
    </row>
    <row r="41" spans="16:16">
      <c r="P41" t="s">
        <v>4222</v>
      </c>
    </row>
    <row r="42" spans="16:16">
      <c r="P42" t="s">
        <v>4223</v>
      </c>
    </row>
    <row r="43" spans="16:16">
      <c r="P43" t="s">
        <v>4224</v>
      </c>
    </row>
    <row r="44" spans="16:16">
      <c r="P44" t="s">
        <v>4225</v>
      </c>
    </row>
    <row r="45" spans="16:16">
      <c r="P45" t="s">
        <v>4226</v>
      </c>
    </row>
    <row r="46" spans="16:16">
      <c r="P46" t="s">
        <v>4227</v>
      </c>
    </row>
    <row r="47" spans="16:16">
      <c r="P47" t="s">
        <v>4228</v>
      </c>
    </row>
    <row r="48" spans="16:16">
      <c r="P48" t="s">
        <v>4229</v>
      </c>
    </row>
    <row r="49" spans="16:16">
      <c r="P49" t="s">
        <v>4230</v>
      </c>
    </row>
    <row r="50" spans="16:16">
      <c r="P50" t="s">
        <v>4231</v>
      </c>
    </row>
    <row r="51" spans="16:16">
      <c r="P51" t="s">
        <v>4232</v>
      </c>
    </row>
    <row r="52" spans="16:16">
      <c r="P52" t="s">
        <v>4233</v>
      </c>
    </row>
    <row r="53" spans="16:16">
      <c r="P53" t="s">
        <v>4234</v>
      </c>
    </row>
    <row r="54" spans="16:16">
      <c r="P54" t="s">
        <v>4235</v>
      </c>
    </row>
    <row r="55" spans="16:16">
      <c r="P55" t="s">
        <v>4236</v>
      </c>
    </row>
    <row r="56" spans="16:16">
      <c r="P56" t="s">
        <v>4237</v>
      </c>
    </row>
    <row r="57" spans="16:16">
      <c r="P57" t="s">
        <v>4238</v>
      </c>
    </row>
    <row r="58" spans="16:16">
      <c r="P58" t="s">
        <v>4239</v>
      </c>
    </row>
    <row r="59" spans="16:16">
      <c r="P59" t="s">
        <v>4240</v>
      </c>
    </row>
    <row r="60" spans="16:16">
      <c r="P60" t="s">
        <v>4241</v>
      </c>
    </row>
    <row r="61" spans="16:16">
      <c r="P61" t="s">
        <v>4271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2021-08-13T21:13:27Z</dcterms:modified>
</cp:coreProperties>
</file>