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etch\XDSchain\nodeJS_XDSActor\SendFromHost\"/>
    </mc:Choice>
  </mc:AlternateContent>
  <xr:revisionPtr revIDLastSave="0" documentId="13_ncr:1_{9E701A8B-18CA-47D8-BAD7-53D34B3E69D9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Cal" sheetId="14" r:id="rId1"/>
    <sheet name="expResultLog_MaxRegister" sheetId="2" r:id="rId2"/>
    <sheet name="expResultLog_MinRegister" sheetId="8" r:id="rId3"/>
    <sheet name="expResultLog_MaxSearch" sheetId="9" r:id="rId4"/>
    <sheet name="expResultLog_MinSearch" sheetId="10" r:id="rId5"/>
    <sheet name="expResultLog_MaxRetrieval" sheetId="11" r:id="rId6"/>
    <sheet name="expResultLog_MinRetrieval" sheetId="12" r:id="rId7"/>
    <sheet name="expResultLog_MaxNoType" sheetId="15" r:id="rId8"/>
    <sheet name="expResultLog_MinNoType" sheetId="16" r:id="rId9"/>
  </sheets>
  <definedNames>
    <definedName name="ExternalData_1" localSheetId="1" hidden="1">expResultLog_MaxRegister!$B$1:$K$11</definedName>
    <definedName name="ExternalData_1" localSheetId="5" hidden="1">expResultLog_MaxRetrieval!$B$1:$K$11</definedName>
    <definedName name="ExternalData_1" localSheetId="3" hidden="1">expResultLog_MaxSearch!$B$1:$K$11</definedName>
    <definedName name="ExternalData_1" localSheetId="2" hidden="1">expResultLog_MinRegister!$B$1:$K$11</definedName>
    <definedName name="ExternalData_1" localSheetId="4" hidden="1">expResultLog_MinSearch!$B$1:$K$11</definedName>
    <definedName name="ExternalData_2" localSheetId="6" hidden="1">expResultLog_MinRetrieval!$B$1:$K$11</definedName>
    <definedName name="ExternalData_3" localSheetId="7" hidden="1">expResultLog_MaxNoType!$B$1:$K$11</definedName>
    <definedName name="ExternalData_4" localSheetId="8" hidden="1">expResultLog_MinNoType!$B$1:$K$11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4" l="1"/>
  <c r="G4" i="14"/>
  <c r="L12" i="16"/>
  <c r="L3" i="16"/>
  <c r="L4" i="16"/>
  <c r="L5" i="16"/>
  <c r="L6" i="16"/>
  <c r="L7" i="16"/>
  <c r="L8" i="16"/>
  <c r="L9" i="16"/>
  <c r="L10" i="16"/>
  <c r="L11" i="16"/>
  <c r="L2" i="16"/>
  <c r="L12" i="15"/>
  <c r="L3" i="15"/>
  <c r="L4" i="15"/>
  <c r="L5" i="15"/>
  <c r="L6" i="15"/>
  <c r="L7" i="15"/>
  <c r="L8" i="15"/>
  <c r="L9" i="15"/>
  <c r="L10" i="15"/>
  <c r="L11" i="15"/>
  <c r="L2" i="15"/>
  <c r="B4" i="14"/>
  <c r="C4" i="14"/>
  <c r="D4" i="14"/>
  <c r="E4" i="14"/>
  <c r="F4" i="14"/>
  <c r="A4" i="14"/>
  <c r="F72" i="2"/>
  <c r="F73" i="2"/>
  <c r="F74" i="2"/>
  <c r="F75" i="2"/>
  <c r="F76" i="2"/>
  <c r="F77" i="2"/>
  <c r="F78" i="2"/>
  <c r="F79" i="2"/>
  <c r="F80" i="2"/>
  <c r="F81" i="2"/>
  <c r="F71" i="2"/>
  <c r="E72" i="2"/>
  <c r="E73" i="2"/>
  <c r="E74" i="2"/>
  <c r="E75" i="2"/>
  <c r="E76" i="2"/>
  <c r="E77" i="2"/>
  <c r="E78" i="2"/>
  <c r="E79" i="2"/>
  <c r="E80" i="2"/>
  <c r="E81" i="2"/>
  <c r="E71" i="2"/>
  <c r="D72" i="2"/>
  <c r="D73" i="2"/>
  <c r="D74" i="2"/>
  <c r="D75" i="2"/>
  <c r="D76" i="2"/>
  <c r="D77" i="2"/>
  <c r="D78" i="2"/>
  <c r="D79" i="2"/>
  <c r="D80" i="2"/>
  <c r="D81" i="2"/>
  <c r="D71" i="2"/>
  <c r="C72" i="2"/>
  <c r="C73" i="2"/>
  <c r="C74" i="2"/>
  <c r="C75" i="2"/>
  <c r="C76" i="2"/>
  <c r="C77" i="2"/>
  <c r="C78" i="2"/>
  <c r="C79" i="2"/>
  <c r="C80" i="2"/>
  <c r="C81" i="2"/>
  <c r="C71" i="2"/>
  <c r="B72" i="2"/>
  <c r="B73" i="2"/>
  <c r="B74" i="2"/>
  <c r="B75" i="2"/>
  <c r="B76" i="2"/>
  <c r="B77" i="2"/>
  <c r="B78" i="2"/>
  <c r="B79" i="2"/>
  <c r="B80" i="2"/>
  <c r="B81" i="2"/>
  <c r="B71" i="2"/>
  <c r="A72" i="2"/>
  <c r="A73" i="2"/>
  <c r="A74" i="2"/>
  <c r="A75" i="2"/>
  <c r="A76" i="2"/>
  <c r="A77" i="2"/>
  <c r="A78" i="2"/>
  <c r="A79" i="2"/>
  <c r="A80" i="2"/>
  <c r="A81" i="2"/>
  <c r="A71" i="2"/>
  <c r="B22" i="11"/>
  <c r="B23" i="11"/>
  <c r="B24" i="11"/>
  <c r="B25" i="11"/>
  <c r="B26" i="11"/>
  <c r="B27" i="11"/>
  <c r="B28" i="11"/>
  <c r="B29" i="11"/>
  <c r="B30" i="11"/>
  <c r="B31" i="11"/>
  <c r="B21" i="11"/>
  <c r="A22" i="11"/>
  <c r="A23" i="11"/>
  <c r="A24" i="11"/>
  <c r="A25" i="11"/>
  <c r="A26" i="11"/>
  <c r="A27" i="11"/>
  <c r="A28" i="11"/>
  <c r="A29" i="11"/>
  <c r="A30" i="11"/>
  <c r="A31" i="11"/>
  <c r="A21" i="11"/>
  <c r="L12" i="12"/>
  <c r="L12" i="11"/>
  <c r="B35" i="9"/>
  <c r="A35" i="9"/>
  <c r="B25" i="9"/>
  <c r="B26" i="9"/>
  <c r="B27" i="9"/>
  <c r="B28" i="9"/>
  <c r="B29" i="9"/>
  <c r="B30" i="9"/>
  <c r="B31" i="9"/>
  <c r="B32" i="9"/>
  <c r="B33" i="9"/>
  <c r="B34" i="9"/>
  <c r="B24" i="9"/>
  <c r="A25" i="9"/>
  <c r="A26" i="9"/>
  <c r="A27" i="9"/>
  <c r="A28" i="9"/>
  <c r="A29" i="9"/>
  <c r="A30" i="9"/>
  <c r="A31" i="9"/>
  <c r="A32" i="9"/>
  <c r="A33" i="9"/>
  <c r="A34" i="9"/>
  <c r="A24" i="9"/>
  <c r="L12" i="10"/>
  <c r="L12" i="9"/>
  <c r="L12" i="8"/>
  <c r="L12" i="2"/>
  <c r="B32" i="2"/>
  <c r="B33" i="2"/>
  <c r="B34" i="2"/>
  <c r="B35" i="2"/>
  <c r="B36" i="2"/>
  <c r="B37" i="2"/>
  <c r="B38" i="2"/>
  <c r="B39" i="2"/>
  <c r="B40" i="2"/>
  <c r="B31" i="2"/>
  <c r="A32" i="2"/>
  <c r="A33" i="2"/>
  <c r="A34" i="2"/>
  <c r="A35" i="2"/>
  <c r="A36" i="2"/>
  <c r="A37" i="2"/>
  <c r="A38" i="2"/>
  <c r="A39" i="2"/>
  <c r="A40" i="2"/>
  <c r="A31" i="2"/>
  <c r="L3" i="11"/>
  <c r="L4" i="11"/>
  <c r="L5" i="11"/>
  <c r="L6" i="11"/>
  <c r="L7" i="11"/>
  <c r="L8" i="11"/>
  <c r="L9" i="11"/>
  <c r="L10" i="11"/>
  <c r="L11" i="11"/>
  <c r="L2" i="11"/>
  <c r="L3" i="12"/>
  <c r="L4" i="12"/>
  <c r="L5" i="12"/>
  <c r="L6" i="12"/>
  <c r="L7" i="12"/>
  <c r="L8" i="12"/>
  <c r="L9" i="12"/>
  <c r="L10" i="12"/>
  <c r="L11" i="12"/>
  <c r="L2" i="12"/>
  <c r="L3" i="10"/>
  <c r="L4" i="10"/>
  <c r="L5" i="10"/>
  <c r="L6" i="10"/>
  <c r="L7" i="10"/>
  <c r="L8" i="10"/>
  <c r="L9" i="10"/>
  <c r="L10" i="10"/>
  <c r="L11" i="10"/>
  <c r="L2" i="10"/>
  <c r="L3" i="9"/>
  <c r="L4" i="9"/>
  <c r="L5" i="9"/>
  <c r="L6" i="9"/>
  <c r="L7" i="9"/>
  <c r="L8" i="9"/>
  <c r="L9" i="9"/>
  <c r="L10" i="9"/>
  <c r="L11" i="9"/>
  <c r="L2" i="9"/>
  <c r="L3" i="8"/>
  <c r="L4" i="8"/>
  <c r="L5" i="8"/>
  <c r="L6" i="8"/>
  <c r="L7" i="8"/>
  <c r="L8" i="8"/>
  <c r="L9" i="8"/>
  <c r="L10" i="8"/>
  <c r="L11" i="8"/>
  <c r="L2" i="8"/>
  <c r="L2" i="2"/>
  <c r="L3" i="2"/>
  <c r="L4" i="2"/>
  <c r="L5" i="2"/>
  <c r="L6" i="2"/>
  <c r="L7" i="2"/>
  <c r="L8" i="2"/>
  <c r="L9" i="2"/>
  <c r="L10" i="2"/>
  <c r="L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5DEE0D-EBC9-44F8-9AF4-D99FF59BEEEB}" keepAlive="1" name="Query - expResultLog" description="Connection to the 'expResultLog' query in the workbook." type="5" refreshedVersion="8" background="1" saveData="1">
    <dbPr connection="Provider=Microsoft.Mashup.OleDb.1;Data Source=$Workbook$;Location=expResultLog;Extended Properties=&quot;&quot;" command="SELECT * FROM [expResultLog]"/>
  </connection>
  <connection id="2" xr16:uid="{288F1EBC-8BAE-4EA2-B7ED-F569555A6E57}" keepAlive="1" name="Query - expResultLog_MaxNoType" description="Connection to the 'expResultLog_MaxNoType' query in the workbook." type="5" refreshedVersion="8" background="1" saveData="1">
    <dbPr connection="Provider=Microsoft.Mashup.OleDb.1;Data Source=$Workbook$;Location=expResultLog_MaxNoType;Extended Properties=&quot;&quot;" command="SELECT * FROM [expResultLog_MaxNoType]"/>
  </connection>
  <connection id="3" xr16:uid="{1F3B83C1-EF7E-4E1A-9C8D-C44E99D9CDCB}" keepAlive="1" name="Query - expResultLog_MaxRetrieval" description="Connection to the 'expResultLog_MaxRetrieval' query in the workbook." type="5" refreshedVersion="8" background="1" saveData="1">
    <dbPr connection="Provider=Microsoft.Mashup.OleDb.1;Data Source=$Workbook$;Location=expResultLog_MaxRetrieval;Extended Properties=&quot;&quot;" command="SELECT * FROM [expResultLog_MaxRetrieval]"/>
  </connection>
  <connection id="4" xr16:uid="{399F4F49-5FF7-4E1E-8098-4CC02C80DB44}" keepAlive="1" name="Query - expResultLog_MaxSearch" description="Connection to the 'expResultLog_MaxSearch' query in the workbook." type="5" refreshedVersion="8" background="1" saveData="1">
    <dbPr connection="Provider=Microsoft.Mashup.OleDb.1;Data Source=$Workbook$;Location=expResultLog_MaxSearch;Extended Properties=&quot;&quot;" command="SELECT * FROM [expResultLog_MaxSearch]"/>
  </connection>
  <connection id="5" xr16:uid="{E01B5F53-31A1-4E8C-B9BF-9324B4AA7BA5}" keepAlive="1" name="Query - expResultLog_MinNoType" description="Connection to the 'expResultLog_MinNoType' query in the workbook." type="5" refreshedVersion="8" background="1" saveData="1">
    <dbPr connection="Provider=Microsoft.Mashup.OleDb.1;Data Source=$Workbook$;Location=expResultLog_MinNoType;Extended Properties=&quot;&quot;" command="SELECT * FROM [expResultLog_MinNoType]"/>
  </connection>
  <connection id="6" xr16:uid="{E3B19D7B-3EA3-41E5-A8F8-E1C07C58CF5B}" keepAlive="1" name="Query - expResultLog_MinRegister" description="Connection to the 'expResultLog_MinRegister' query in the workbook." type="5" refreshedVersion="8" background="1" saveData="1">
    <dbPr connection="Provider=Microsoft.Mashup.OleDb.1;Data Source=$Workbook$;Location=expResultLog_MinRegister;Extended Properties=&quot;&quot;" command="SELECT * FROM [expResultLog_MinRegister]"/>
  </connection>
  <connection id="7" xr16:uid="{D32C5731-4F08-4EF1-8EE3-E7D2001EA0B6}" keepAlive="1" name="Query - expResultLog_MinRetrieval" description="Connection to the 'expResultLog_MinRetrieval' query in the workbook." type="5" refreshedVersion="8" background="1" saveData="1">
    <dbPr connection="Provider=Microsoft.Mashup.OleDb.1;Data Source=$Workbook$;Location=expResultLog_MinRetrieval;Extended Properties=&quot;&quot;" command="SELECT * FROM [expResultLog_MinRetrieval]"/>
  </connection>
  <connection id="8" xr16:uid="{90D62A6F-30E5-4D7C-BAB8-275DF25D5168}" keepAlive="1" name="Query - expResultLog_MinSearch" description="Connection to the 'expResultLog_MinSearch' query in the workbook." type="5" refreshedVersion="8" background="1" saveData="1">
    <dbPr connection="Provider=Microsoft.Mashup.OleDb.1;Data Source=$Workbook$;Location=expResultLog_MinSearch;Extended Properties=&quot;&quot;" command="SELECT * FROM [expResultLog_MinSearch]"/>
  </connection>
</connections>
</file>

<file path=xl/sharedStrings.xml><?xml version="1.0" encoding="utf-8"?>
<sst xmlns="http://schemas.openxmlformats.org/spreadsheetml/2006/main" count="211" uniqueCount="68">
  <si>
    <t>Try 2</t>
  </si>
  <si>
    <t>Try 1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</si>
  <si>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</si>
  <si>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</si>
  <si>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</si>
  <si>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</si>
  <si>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</si>
  <si>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</si>
  <si>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</si>
  <si>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</si>
  <si>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Document01</t>
  </si>
  <si>
    <t>Document02</t>
  </si>
  <si>
    <t>Document03</t>
  </si>
  <si>
    <t>Document04</t>
  </si>
  <si>
    <t>Document05</t>
  </si>
  <si>
    <t>Document06</t>
  </si>
  <si>
    <t>Document07</t>
  </si>
  <si>
    <t>Document08</t>
  </si>
  <si>
    <t>Document09</t>
  </si>
  <si>
    <t>Document10</t>
  </si>
  <si>
    <t>Average</t>
  </si>
  <si>
    <t>Try1</t>
  </si>
  <si>
    <t>Try2</t>
  </si>
  <si>
    <t>Try3</t>
  </si>
  <si>
    <t>Try4</t>
  </si>
  <si>
    <t>Try5</t>
  </si>
  <si>
    <t>Try6</t>
  </si>
  <si>
    <t>Try7</t>
  </si>
  <si>
    <t>Try8</t>
  </si>
  <si>
    <t>Try9</t>
  </si>
  <si>
    <t>Try10</t>
  </si>
  <si>
    <t>1.Log Type</t>
  </si>
  <si>
    <t>2.Repository IP</t>
  </si>
  <si>
    <t>3.Registry IP</t>
  </si>
  <si>
    <t>4.UniqueId</t>
  </si>
  <si>
    <t>5.Timestamp</t>
  </si>
  <si>
    <t>2.UniqueID</t>
  </si>
  <si>
    <t>Register</t>
  </si>
  <si>
    <t>Min</t>
  </si>
  <si>
    <t>Max</t>
  </si>
  <si>
    <t>2.Consumer IP</t>
  </si>
  <si>
    <t>4.SearchType</t>
  </si>
  <si>
    <t>5.SearchKeyword - String</t>
  </si>
  <si>
    <t>6.Timestamp</t>
  </si>
  <si>
    <t>1.LogType</t>
  </si>
  <si>
    <t>2.SearchKeyword</t>
  </si>
  <si>
    <t>"=UniqueID"</t>
  </si>
  <si>
    <t>3.Repository IP</t>
  </si>
  <si>
    <t>2.UniqueId</t>
  </si>
  <si>
    <t>RegistMax</t>
  </si>
  <si>
    <t>RegistMin</t>
  </si>
  <si>
    <t>SearchMax</t>
  </si>
  <si>
    <t>SearchMin</t>
  </si>
  <si>
    <t>RetrieveMax</t>
  </si>
  <si>
    <t>RetrieveMin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</si>
  <si>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</si>
  <si>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</si>
  <si>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</si>
  <si>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</si>
  <si>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</si>
  <si>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</si>
  <si>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</si>
  <si>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</si>
  <si>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</si>
  <si>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</si>
  <si>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AVERAGE</t>
  </si>
  <si>
    <t>NoTypeMin</t>
  </si>
  <si>
    <t>NoTypeMax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</si>
</sst>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DocRegister log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expResultLog_MaxRegister!$L$2:$L$11</c:f>
              <c:numCache>
                <c:formatCode>General</c:formatCode>
                <c:ptCount val="10"/>
                <c:pt idx="0">
                  <c:v>39.936670400000004</c:v>
                </c:pt>
                <c:pt idx="1">
                  <c:v>41.623147099999997</c:v>
                </c:pt>
                <c:pt idx="2">
                  <c:v>40.224816099999998</c:v>
                </c:pt>
                <c:pt idx="3">
                  <c:v>44.895251700000003</c:v>
                </c:pt>
                <c:pt idx="4">
                  <c:v>40.015355000000014</c:v>
                </c:pt>
                <c:pt idx="5">
                  <c:v>38.271363400000006</c:v>
                </c:pt>
                <c:pt idx="6">
                  <c:v>43.576842900000003</c:v>
                </c:pt>
                <c:pt idx="7">
                  <c:v>40.587642700000004</c:v>
                </c:pt>
                <c:pt idx="8">
                  <c:v>40.867833400000009</c:v>
                </c:pt>
                <c:pt idx="9">
                  <c:v>41.9033467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B-485F-8F8E-51A3CE3A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31008"/>
        <c:axId val="565334528"/>
      </c:lineChart>
      <c:catAx>
        <c:axId val="5653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</a:t>
                </a:r>
                <a:r>
                  <a:rPr lang="en-US" baseline="0"/>
                  <a:t>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4528"/>
        <c:crosses val="autoZero"/>
        <c:auto val="1"/>
        <c:lblAlgn val="ctr"/>
        <c:lblOffset val="100"/>
        <c:noMultiLvlLbl val="0"/>
      </c:catAx>
      <c:valAx>
        <c:axId val="56533452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Max and Min - Register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Maximum Attributes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expResultLog_MaxRegister!$A$31:$A$40</c:f>
              <c:numCache>
                <c:formatCode>General</c:formatCode>
                <c:ptCount val="10"/>
                <c:pt idx="0">
                  <c:v>39.936670400000004</c:v>
                </c:pt>
                <c:pt idx="1">
                  <c:v>41.623147099999997</c:v>
                </c:pt>
                <c:pt idx="2">
                  <c:v>40.224816099999998</c:v>
                </c:pt>
                <c:pt idx="3">
                  <c:v>44.895251700000003</c:v>
                </c:pt>
                <c:pt idx="4">
                  <c:v>40.015355000000014</c:v>
                </c:pt>
                <c:pt idx="5">
                  <c:v>38.271363400000006</c:v>
                </c:pt>
                <c:pt idx="6">
                  <c:v>43.576842900000003</c:v>
                </c:pt>
                <c:pt idx="7">
                  <c:v>40.587642700000004</c:v>
                </c:pt>
                <c:pt idx="8">
                  <c:v>40.867833400000009</c:v>
                </c:pt>
                <c:pt idx="9">
                  <c:v>41.9033467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1-4DE1-9F96-ABBFD034BBDA}"/>
            </c:ext>
          </c:extLst>
        </c:ser>
        <c:ser>
          <c:idx val="1"/>
          <c:order val="1"/>
          <c:tx>
            <c:v>Minimum Attributes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expResultLog_MaxRegister!$B$31:$B$40</c:f>
              <c:numCache>
                <c:formatCode>General</c:formatCode>
                <c:ptCount val="10"/>
                <c:pt idx="0">
                  <c:v>39.114482599999995</c:v>
                </c:pt>
                <c:pt idx="1">
                  <c:v>39.932970599999997</c:v>
                </c:pt>
                <c:pt idx="2">
                  <c:v>41.973180199999994</c:v>
                </c:pt>
                <c:pt idx="3">
                  <c:v>45.397380699999999</c:v>
                </c:pt>
                <c:pt idx="4">
                  <c:v>42.7932044</c:v>
                </c:pt>
                <c:pt idx="5">
                  <c:v>42.772215899999999</c:v>
                </c:pt>
                <c:pt idx="6">
                  <c:v>41.315922999999998</c:v>
                </c:pt>
                <c:pt idx="7">
                  <c:v>40.922388400000003</c:v>
                </c:pt>
                <c:pt idx="8">
                  <c:v>41.092310299999994</c:v>
                </c:pt>
                <c:pt idx="9">
                  <c:v>42.511054399999992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1-4DE1-9F96-ABBFD034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911200"/>
        <c:axId val="1126911904"/>
      </c:lineChart>
      <c:catAx>
        <c:axId val="11269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1904"/>
        <c:crosses val="autoZero"/>
        <c:auto val="1"/>
        <c:lblAlgn val="ctr"/>
        <c:lblOffset val="100"/>
        <c:noMultiLvlLbl val="0"/>
      </c:catAx>
      <c:valAx>
        <c:axId val="112691190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expResultLog_MinRegister!$L$2:$L$11</c:f>
              <c:numCache>
                <c:formatCode>General</c:formatCode>
                <c:ptCount val="10"/>
                <c:pt idx="0">
                  <c:v>39.114482599999995</c:v>
                </c:pt>
                <c:pt idx="1">
                  <c:v>39.932970599999997</c:v>
                </c:pt>
                <c:pt idx="2">
                  <c:v>41.973180199999994</c:v>
                </c:pt>
                <c:pt idx="3">
                  <c:v>45.397380699999999</c:v>
                </c:pt>
                <c:pt idx="4">
                  <c:v>42.7932044</c:v>
                </c:pt>
                <c:pt idx="5">
                  <c:v>42.772215899999999</c:v>
                </c:pt>
                <c:pt idx="6">
                  <c:v>41.315922999999998</c:v>
                </c:pt>
                <c:pt idx="7">
                  <c:v>40.922388400000003</c:v>
                </c:pt>
                <c:pt idx="8">
                  <c:v>41.092310299999994</c:v>
                </c:pt>
                <c:pt idx="9">
                  <c:v>42.511054399999992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D-4917-A58D-5658863F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891840"/>
        <c:axId val="1126890432"/>
      </c:lineChart>
      <c:catAx>
        <c:axId val="112689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0432"/>
        <c:crosses val="autoZero"/>
        <c:auto val="1"/>
        <c:lblAlgn val="ctr"/>
        <c:lblOffset val="100"/>
        <c:noMultiLvlLbl val="0"/>
      </c:catAx>
      <c:valAx>
        <c:axId val="112689043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9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DocSearch log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 search with Max Attributes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expResultLog_MaxSearch!$A$24:$A$34</c:f>
              <c:numCache>
                <c:formatCode>General</c:formatCode>
                <c:ptCount val="11"/>
                <c:pt idx="0">
                  <c:v>41.619599300000004</c:v>
                </c:pt>
                <c:pt idx="1">
                  <c:v>41.323043999999996</c:v>
                </c:pt>
                <c:pt idx="2">
                  <c:v>41.1096723</c:v>
                </c:pt>
                <c:pt idx="3">
                  <c:v>40.865516799999995</c:v>
                </c:pt>
                <c:pt idx="4">
                  <c:v>40.509343700000002</c:v>
                </c:pt>
                <c:pt idx="5">
                  <c:v>38.567586999999996</c:v>
                </c:pt>
                <c:pt idx="6">
                  <c:v>47.355725700000008</c:v>
                </c:pt>
                <c:pt idx="7">
                  <c:v>41.651307300000006</c:v>
                </c:pt>
                <c:pt idx="8">
                  <c:v>40.772881300000002</c:v>
                </c:pt>
                <c:pt idx="9">
                  <c:v>39.0824061</c:v>
                </c:pt>
                <c:pt idx="10">
                  <c:v>41.28570835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B-43B7-ABC7-0FB284AF2194}"/>
            </c:ext>
          </c:extLst>
        </c:ser>
        <c:ser>
          <c:idx val="1"/>
          <c:order val="1"/>
          <c:tx>
            <c:v>Log search with Min Attributes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expResultLog_MaxSearch!$B$24:$B$34</c:f>
              <c:numCache>
                <c:formatCode>General</c:formatCode>
                <c:ptCount val="11"/>
                <c:pt idx="0">
                  <c:v>37.021043799999987</c:v>
                </c:pt>
                <c:pt idx="1">
                  <c:v>40.636004400000004</c:v>
                </c:pt>
                <c:pt idx="2">
                  <c:v>40.996606800000002</c:v>
                </c:pt>
                <c:pt idx="3">
                  <c:v>44.6387067</c:v>
                </c:pt>
                <c:pt idx="4">
                  <c:v>37.777443599999998</c:v>
                </c:pt>
                <c:pt idx="5">
                  <c:v>41.656753199999997</c:v>
                </c:pt>
                <c:pt idx="6">
                  <c:v>40.986765900000002</c:v>
                </c:pt>
                <c:pt idx="7">
                  <c:v>41.106584300000009</c:v>
                </c:pt>
                <c:pt idx="8">
                  <c:v>41.1419207</c:v>
                </c:pt>
                <c:pt idx="9">
                  <c:v>41.340501800000006</c:v>
                </c:pt>
                <c:pt idx="10">
                  <c:v>40.730233120000001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B-43B7-ABC7-0FB284AF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912608"/>
        <c:axId val="1126914720"/>
      </c:lineChart>
      <c:catAx>
        <c:axId val="11269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4720"/>
        <c:crosses val="autoZero"/>
        <c:auto val="1"/>
        <c:lblAlgn val="ctr"/>
        <c:lblOffset val="100"/>
        <c:noMultiLvlLbl val="0"/>
      </c:catAx>
      <c:valAx>
        <c:axId val="112691472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DocRetrieve log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 search with max attributes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expResultLog_MaxRetrieval!$A$21:$A$31</c:f>
              <c:numCache>
                <c:formatCode>General</c:formatCode>
                <c:ptCount val="11"/>
                <c:pt idx="0">
                  <c:v>40.862501299999998</c:v>
                </c:pt>
                <c:pt idx="1">
                  <c:v>42.554062999999999</c:v>
                </c:pt>
                <c:pt idx="2">
                  <c:v>41.204108699999992</c:v>
                </c:pt>
                <c:pt idx="3">
                  <c:v>41.318145000000001</c:v>
                </c:pt>
                <c:pt idx="4">
                  <c:v>42.685775899999996</c:v>
                </c:pt>
                <c:pt idx="5">
                  <c:v>46.252015799999995</c:v>
                </c:pt>
                <c:pt idx="6">
                  <c:v>45.7055565</c:v>
                </c:pt>
                <c:pt idx="7">
                  <c:v>40.873991800000006</c:v>
                </c:pt>
                <c:pt idx="8">
                  <c:v>40.617191599999998</c:v>
                </c:pt>
                <c:pt idx="9">
                  <c:v>37.613528899999999</c:v>
                </c:pt>
                <c:pt idx="10">
                  <c:v>41.968687849999995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E-48D4-8644-EEE0CF7DF32A}"/>
            </c:ext>
          </c:extLst>
        </c:ser>
        <c:ser>
          <c:idx val="1"/>
          <c:order val="1"/>
          <c:tx>
            <c:v>Log search with min attributes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expResultLog_MaxRetrieval!$B$21:$B$31</c:f>
              <c:numCache>
                <c:formatCode>General</c:formatCode>
                <c:ptCount val="11"/>
                <c:pt idx="0">
                  <c:v>37.263697099999995</c:v>
                </c:pt>
                <c:pt idx="1">
                  <c:v>40.6936295</c:v>
                </c:pt>
                <c:pt idx="2">
                  <c:v>40.969754500000001</c:v>
                </c:pt>
                <c:pt idx="3">
                  <c:v>43.398191399999995</c:v>
                </c:pt>
                <c:pt idx="4">
                  <c:v>37.634508200000006</c:v>
                </c:pt>
                <c:pt idx="5">
                  <c:v>41.166731500000004</c:v>
                </c:pt>
                <c:pt idx="6">
                  <c:v>42.399626099999999</c:v>
                </c:pt>
                <c:pt idx="7">
                  <c:v>41.921271899999994</c:v>
                </c:pt>
                <c:pt idx="8">
                  <c:v>40.956297099999993</c:v>
                </c:pt>
                <c:pt idx="9">
                  <c:v>40.946242499999997</c:v>
                </c:pt>
                <c:pt idx="10">
                  <c:v>40.734994979999989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E-48D4-8644-EEE0CF7D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917184"/>
        <c:axId val="1126916128"/>
      </c:lineChart>
      <c:catAx>
        <c:axId val="112691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Document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6128"/>
        <c:crosses val="autoZero"/>
        <c:auto val="1"/>
        <c:lblAlgn val="ctr"/>
        <c:lblOffset val="100"/>
        <c:noMultiLvlLbl val="0"/>
      </c:catAx>
      <c:valAx>
        <c:axId val="112691612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17</xdr:row>
      <xdr:rowOff>161925</xdr:rowOff>
    </xdr:from>
    <xdr:to>
      <xdr:col>15</xdr:col>
      <xdr:colOff>428624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830C6-383B-B8DC-3211-962FA075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40</xdr:row>
      <xdr:rowOff>38100</xdr:rowOff>
    </xdr:from>
    <xdr:to>
      <xdr:col>5</xdr:col>
      <xdr:colOff>719137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39776-51A7-523B-B568-384FEF8B3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12</xdr:row>
      <xdr:rowOff>85725</xdr:rowOff>
    </xdr:from>
    <xdr:to>
      <xdr:col>15</xdr:col>
      <xdr:colOff>104775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2721D-3276-0F58-0CCC-20097454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519111</xdr:colOff>
      <xdr:row>15</xdr:row>
      <xdr:rowOff>152400</xdr:rowOff>
    </xdr:from>
    <xdr:to>
      <xdr:col>13</xdr:col>
      <xdr:colOff>95250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C3418-6EC1-06F1-1C2D-6C6906D6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12</xdr:row>
      <xdr:rowOff>85725</xdr:rowOff>
    </xdr:from>
    <xdr:to>
      <xdr:col>13</xdr:col>
      <xdr:colOff>242887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2D56B-2CCC-AD25-C043-40E511F9E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E3C2E-1C38-43A0-A989-C52633E33F60}" autoFormatId="16" applyNumberFormats="0" applyBorderFormats="0" applyFontFormats="0" applyPatternFormats="0" applyAlignmentFormats="0" applyWidthHeightFormats="0">
  <queryTableRefresh nextId="13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2" dataBound="0" tableColumnId="12"/>
    </queryTableFields>
    <queryTableDeletedFields count="1">
      <deletedField name="Column1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A439D18-3FD8-4030-B516-6BAB98DD928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578939E-3691-4081-A24C-CCF2A6C39626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722E8F8-2B33-4137-80D2-9CF33DEB0301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DAD6317-C195-4D86-B741-83CEF134F803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61CDF286-01FA-4861-A77A-BE159E1DCFC7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F9841C12-9F14-430B-ACA7-4100EEB845CE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D93604FD-4002-4E60-9262-C4B107531A18}" autoFormatId="16" applyNumberFormats="0" applyBorderFormats="0" applyFontFormats="0" applyPatternFormats="0" applyAlignmentFormats="0" applyWidthHeightFormats="0">
  <queryTableRefresh nextId="1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  <queryTableDeletedFields count="1">
      <deletedField name="Column1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268F2-B883-41EE-A303-997257197310}" name="expResultLog" displayName="expResultLog" ref="B1:L11" tableType="queryTable" totalsRowShown="0">
  <autoFilter ref="B1:L11" xr:uid="{592268F2-B883-41EE-A303-997257197310}"/>
  <tableColumns count="11">
    <tableColumn id="1" xr3:uid="{9279B63E-47A6-479C-A436-C5CC37A1431C}" uniqueName="1" name="Try 1" queryTableFieldId="1"/>
    <tableColumn id="2" xr3:uid="{89462DCB-2772-495C-AE00-195D2F64D4E9}" uniqueName="2" name="Try 2" queryTableFieldId="2"/>
    <tableColumn id="3" xr3:uid="{EA3252C1-B015-4AEF-B3A5-0FE215004974}" uniqueName="3" name="Try 3" queryTableFieldId="3"/>
    <tableColumn id="4" xr3:uid="{4B8F37E8-0C19-4F66-A2DB-561FDB549E5E}" uniqueName="4" name="Try 4" queryTableFieldId="4"/>
    <tableColumn id="5" xr3:uid="{B9219CD2-63FC-41C4-B69B-D135B4BFBE93}" uniqueName="5" name="Try 5" queryTableFieldId="5"/>
    <tableColumn id="6" xr3:uid="{5EBD5438-905C-4E44-87AC-FC1D53C4D9FF}" uniqueName="6" name="Try 6" queryTableFieldId="6"/>
    <tableColumn id="7" xr3:uid="{7A2CEC46-FBCB-49BD-841B-CA11FBDAC5ED}" uniqueName="7" name="Try 7" queryTableFieldId="7"/>
    <tableColumn id="8" xr3:uid="{FEFE53A0-4AF6-4287-A583-1956BE7034D7}" uniqueName="8" name="Try 8" queryTableFieldId="8"/>
    <tableColumn id="9" xr3:uid="{394E07F4-EB98-4765-B392-A2335BABEBAA}" uniqueName="9" name="Try 9" queryTableFieldId="9"/>
    <tableColumn id="10" xr3:uid="{1B67A63F-6A33-4D08-B2A1-79B1BF2E3047}" uniqueName="10" name="Try 10" queryTableFieldId="10"/>
    <tableColumn id="12" xr3:uid="{A0D745EA-58D4-41B4-8575-64BC6BE2FDC6}" uniqueName="12" name="Average" queryTableFieldId="12" dataDxfId="0">
      <calculatedColumnFormula>AVERAGE(expResultLog[[#This Row],[Try 1]:[Try 10]])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10B78F-C77C-4D2F-BE1A-4D605FDB9080}" name="expResultLog_MinRegister" displayName="expResultLog_MinRegister" ref="B1:K11" tableType="queryTable" totalsRowShown="0">
  <autoFilter ref="B1:K11" xr:uid="{C710B78F-C77C-4D2F-BE1A-4D605FDB9080}"/>
  <tableColumns count="10">
    <tableColumn id="1" xr3:uid="{27E2FA05-4D62-484E-8F2F-5EE261311BD3}" uniqueName="1" name="Try1" queryTableFieldId="1"/>
    <tableColumn id="2" xr3:uid="{FE44E7CC-67E1-45CD-9C51-AB4FE11B5512}" uniqueName="2" name="Try2" queryTableFieldId="2"/>
    <tableColumn id="3" xr3:uid="{A3ABE174-BCB6-46D0-8143-639B96371E9E}" uniqueName="3" name="Try3" queryTableFieldId="3"/>
    <tableColumn id="4" xr3:uid="{6DD22991-0C5D-4763-AC86-A08505CBF0D6}" uniqueName="4" name="Try4" queryTableFieldId="4"/>
    <tableColumn id="5" xr3:uid="{865A288C-7606-4218-8EE1-52D34317450C}" uniqueName="5" name="Try5" queryTableFieldId="5"/>
    <tableColumn id="6" xr3:uid="{40EEABE1-0D22-48D8-9891-7C9549988ADD}" uniqueName="6" name="Try6" queryTableFieldId="6"/>
    <tableColumn id="7" xr3:uid="{DC52477F-3C66-46C5-BD02-C23EB529F917}" uniqueName="7" name="Try7" queryTableFieldId="7"/>
    <tableColumn id="8" xr3:uid="{604E7642-0978-457E-B87F-AB0495128B43}" uniqueName="8" name="Try8" queryTableFieldId="8"/>
    <tableColumn id="9" xr3:uid="{3F671B3D-3363-4E77-92FF-E8D8E41986C3}" uniqueName="9" name="Try9" queryTableFieldId="9"/>
    <tableColumn id="10" xr3:uid="{9D70285D-D66F-48D9-99CC-A5CEFE0AA70D}" uniqueName="10" name="Try10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10107B-F4A7-43CE-9ED4-52F349D42460}" name="expResultLog_MaxSearch" displayName="expResultLog_MaxSearch" ref="B1:K11" tableType="queryTable" totalsRowShown="0">
  <autoFilter ref="B1:K11" xr:uid="{AB10107B-F4A7-43CE-9ED4-52F349D42460}"/>
  <tableColumns count="10">
    <tableColumn id="1" xr3:uid="{E41FD78D-3B14-4B65-AAD6-70AAA40F4725}" uniqueName="1" name="Try1" queryTableFieldId="1"/>
    <tableColumn id="2" xr3:uid="{8BA81174-312C-4396-9155-3650423F8486}" uniqueName="2" name="Try2" queryTableFieldId="2"/>
    <tableColumn id="3" xr3:uid="{2F0F08FC-E469-4511-8151-0586AAFC44FF}" uniqueName="3" name="Try3" queryTableFieldId="3"/>
    <tableColumn id="4" xr3:uid="{2E50BEC3-B363-4BA7-9E22-86C56F03680C}" uniqueName="4" name="Try4" queryTableFieldId="4"/>
    <tableColumn id="5" xr3:uid="{1D555199-74E5-494A-9760-AA1447957EF6}" uniqueName="5" name="Try5" queryTableFieldId="5"/>
    <tableColumn id="6" xr3:uid="{06BEACFE-D160-4672-A765-C614298E1AC6}" uniqueName="6" name="Try6" queryTableFieldId="6"/>
    <tableColumn id="7" xr3:uid="{56B2A75E-A057-495B-BC83-2E9877840B62}" uniqueName="7" name="Try7" queryTableFieldId="7"/>
    <tableColumn id="8" xr3:uid="{990CDF53-1BAC-4B6B-98B7-FD937A79D3CA}" uniqueName="8" name="Try8" queryTableFieldId="8"/>
    <tableColumn id="9" xr3:uid="{0B0DDB4E-8F47-40EF-87C8-A27A7C266E2E}" uniqueName="9" name="Try9" queryTableFieldId="9"/>
    <tableColumn id="10" xr3:uid="{B8685931-4F81-42F0-8264-3A7FFA05E57C}" uniqueName="10" name="Try10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64F9BA-A6B2-465B-8353-E87AC2F4C8AB}" name="expResultLog_MinSearch" displayName="expResultLog_MinSearch" ref="B1:K11" tableType="queryTable" totalsRowShown="0">
  <autoFilter ref="B1:K11" xr:uid="{C364F9BA-A6B2-465B-8353-E87AC2F4C8AB}"/>
  <tableColumns count="10">
    <tableColumn id="1" xr3:uid="{C8866273-4B6C-41FB-B9A0-F282A628D0A2}" uniqueName="1" name="Try1" queryTableFieldId="1"/>
    <tableColumn id="2" xr3:uid="{AC423A22-8712-4449-B3EE-FF5F43A4B396}" uniqueName="2" name="Try2" queryTableFieldId="2"/>
    <tableColumn id="3" xr3:uid="{F6A6D344-9D00-4493-ADF4-525FCA4E79A3}" uniqueName="3" name="Try3" queryTableFieldId="3"/>
    <tableColumn id="4" xr3:uid="{9158EC58-D82D-46FC-9E4A-5123213D9153}" uniqueName="4" name="Try4" queryTableFieldId="4"/>
    <tableColumn id="5" xr3:uid="{5081001A-0E33-4544-A94A-A41622C5509F}" uniqueName="5" name="Try5" queryTableFieldId="5"/>
    <tableColumn id="6" xr3:uid="{95655647-99D7-431D-B9DD-48FCC1673F53}" uniqueName="6" name="Try6" queryTableFieldId="6"/>
    <tableColumn id="7" xr3:uid="{7AE27352-47C0-45F2-9D62-DC77532D99E3}" uniqueName="7" name="Try7" queryTableFieldId="7"/>
    <tableColumn id="8" xr3:uid="{90EA0613-59E0-4244-A3A8-5D6CEF9B5762}" uniqueName="8" name="Try8" queryTableFieldId="8"/>
    <tableColumn id="9" xr3:uid="{81CCFD8E-F5AE-49B4-A850-DD831E82F1F2}" uniqueName="9" name="Try9" queryTableFieldId="9"/>
    <tableColumn id="10" xr3:uid="{47A52D27-EE2C-4AAC-925E-6E59E0D75765}" uniqueName="10" name="Try10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8EEE0E-875F-4E21-AE0C-5788DF4E172D}" name="expResultLog_MaxRetrieval" displayName="expResultLog_MaxRetrieval" ref="B1:K11" tableType="queryTable" totalsRowShown="0">
  <autoFilter ref="B1:K11" xr:uid="{768EEE0E-875F-4E21-AE0C-5788DF4E172D}"/>
  <tableColumns count="10">
    <tableColumn id="1" xr3:uid="{341205AE-1C86-4D26-829D-3C40B61B868B}" uniqueName="1" name="Try1" queryTableFieldId="1"/>
    <tableColumn id="2" xr3:uid="{A75646EA-2475-480A-956A-B562BADFC2CD}" uniqueName="2" name="Try2" queryTableFieldId="2"/>
    <tableColumn id="3" xr3:uid="{68D42666-BAD7-4ADD-9183-EC67A4BF52F2}" uniqueName="3" name="Try3" queryTableFieldId="3"/>
    <tableColumn id="4" xr3:uid="{7157B1A7-6D06-4133-949A-BB75B18EB4CD}" uniqueName="4" name="Try4" queryTableFieldId="4"/>
    <tableColumn id="5" xr3:uid="{D3E3F440-EE35-4F1E-9F3B-BBC9516DD218}" uniqueName="5" name="Try5" queryTableFieldId="5"/>
    <tableColumn id="6" xr3:uid="{5FE60237-F981-4945-B9CF-22A05E5219BB}" uniqueName="6" name="Try6" queryTableFieldId="6"/>
    <tableColumn id="7" xr3:uid="{98B345AE-5159-4568-8447-C5E6869D6F24}" uniqueName="7" name="Try7" queryTableFieldId="7"/>
    <tableColumn id="8" xr3:uid="{6DB2F12E-7B86-47CB-923B-2FC0F9D221EF}" uniqueName="8" name="Try8" queryTableFieldId="8"/>
    <tableColumn id="9" xr3:uid="{B16DEB17-B9B2-47DF-A8D4-2E1183A1A6EB}" uniqueName="9" name="Try9" queryTableFieldId="9"/>
    <tableColumn id="10" xr3:uid="{77A5C8C8-A934-4A14-BFB3-4A26EE85FE20}" uniqueName="10" name="Try10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A7B5E8-6573-4655-B90D-C7DA5A03DD9F}" name="expResultLog_MinRetrieval" displayName="expResultLog_MinRetrieval" ref="B1:K11" tableType="queryTable" totalsRowShown="0">
  <autoFilter ref="B1:K11" xr:uid="{A4A7B5E8-6573-4655-B90D-C7DA5A03DD9F}"/>
  <tableColumns count="10">
    <tableColumn id="1" xr3:uid="{EB05D451-6615-4B27-AD98-E1E28E9F2C7C}" uniqueName="1" name="Try1" queryTableFieldId="1"/>
    <tableColumn id="2" xr3:uid="{93A23740-AEDC-4F44-AD64-EB2393903BEB}" uniqueName="2" name="Try2" queryTableFieldId="2"/>
    <tableColumn id="3" xr3:uid="{90117253-B725-47AD-8CB3-3082938C6CCC}" uniqueName="3" name="Try3" queryTableFieldId="3"/>
    <tableColumn id="4" xr3:uid="{9756DD45-5E21-4A81-8C05-EFEED7E015D7}" uniqueName="4" name="Try4" queryTableFieldId="4"/>
    <tableColumn id="5" xr3:uid="{E9B45E6A-95DC-43DF-9522-AF7BB5CD9A13}" uniqueName="5" name="Try5" queryTableFieldId="5"/>
    <tableColumn id="6" xr3:uid="{DE3510A3-5856-43D2-80C1-CAF06F35465D}" uniqueName="6" name="Try6" queryTableFieldId="6"/>
    <tableColumn id="7" xr3:uid="{6ECB2A6B-F7B6-4326-8229-230E83E9460B}" uniqueName="7" name="Try7" queryTableFieldId="7"/>
    <tableColumn id="8" xr3:uid="{C23AE72C-372C-4796-9C1E-F69B5C64D5B0}" uniqueName="8" name="Try8" queryTableFieldId="8"/>
    <tableColumn id="9" xr3:uid="{148A524D-B0AF-4F2E-9829-A0E6DA73C0A8}" uniqueName="9" name="Try9" queryTableFieldId="9"/>
    <tableColumn id="10" xr3:uid="{B79837FA-18FB-4855-B821-400A00D34FF5}" uniqueName="10" name="Try10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25693D-3151-4C34-B27D-B1FE840267D3}" name="expResultLog_MaxNoType" displayName="expResultLog_MaxNoType" ref="B1:K11" tableType="queryTable" totalsRowShown="0">
  <autoFilter ref="B1:K11" xr:uid="{3225693D-3151-4C34-B27D-B1FE840267D3}"/>
  <tableColumns count="10">
    <tableColumn id="1" xr3:uid="{594209BC-7162-4180-9564-06DF137A7190}" uniqueName="1" name="Column1" queryTableFieldId="1"/>
    <tableColumn id="2" xr3:uid="{0AA3D42A-1205-46DD-926A-FF052E6FC42E}" uniqueName="2" name="Column2" queryTableFieldId="2"/>
    <tableColumn id="3" xr3:uid="{17CB3275-9B4A-45BF-BC91-D1DE36C0EF92}" uniqueName="3" name="Column3" queryTableFieldId="3"/>
    <tableColumn id="4" xr3:uid="{7DDC6C03-7944-4E1A-8080-3BF7B1BAB501}" uniqueName="4" name="Column4" queryTableFieldId="4"/>
    <tableColumn id="5" xr3:uid="{77D9A5F8-3205-4DBE-9F25-8154C010F9C8}" uniqueName="5" name="Column5" queryTableFieldId="5"/>
    <tableColumn id="6" xr3:uid="{CF53DB5C-201F-4FE4-8C93-7996C9B58EC2}" uniqueName="6" name="Column6" queryTableFieldId="6"/>
    <tableColumn id="7" xr3:uid="{465BAA2F-BB65-44C9-83FE-01FCF825A043}" uniqueName="7" name="Column7" queryTableFieldId="7"/>
    <tableColumn id="8" xr3:uid="{7F6CFB1E-3DBC-44CC-83ED-95A497F8CDD4}" uniqueName="8" name="Column8" queryTableFieldId="8"/>
    <tableColumn id="9" xr3:uid="{E13D5EB7-38E0-4EFF-91A6-BAA0B2B545CF}" uniqueName="9" name="Column9" queryTableFieldId="9"/>
    <tableColumn id="10" xr3:uid="{4F4E408F-039E-4AC9-8C57-EF17B5D570D7}" uniqueName="10" name="Column10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C2E879-44A1-4A01-BC2B-E5DB05AED248}" name="expResultLog_MinNoType" displayName="expResultLog_MinNoType" ref="B1:K11" tableType="queryTable" totalsRowShown="0">
  <autoFilter ref="B1:K11" xr:uid="{52C2E879-44A1-4A01-BC2B-E5DB05AED248}"/>
  <tableColumns count="10">
    <tableColumn id="1" xr3:uid="{28E12AC4-C1A2-4AEE-B5F0-E57CAED7BA1A}" uniqueName="1" name="Column1" queryTableFieldId="1"/>
    <tableColumn id="2" xr3:uid="{F3F77837-8FA0-4A46-9B9A-B009EF062DE2}" uniqueName="2" name="Column2" queryTableFieldId="2"/>
    <tableColumn id="3" xr3:uid="{8049362D-8190-4FB5-8364-F7070A8E49DB}" uniqueName="3" name="Column3" queryTableFieldId="3"/>
    <tableColumn id="4" xr3:uid="{EF7CE047-1CDD-4524-81FC-E9B0DC9BB459}" uniqueName="4" name="Column4" queryTableFieldId="4"/>
    <tableColumn id="5" xr3:uid="{A42E96DD-E5E8-4E03-9060-F2E74E15D852}" uniqueName="5" name="Column5" queryTableFieldId="5"/>
    <tableColumn id="6" xr3:uid="{F40D8BB4-9A69-4531-889E-D7596DACFFA9}" uniqueName="6" name="Column6" queryTableFieldId="6"/>
    <tableColumn id="7" xr3:uid="{473CCFF3-137E-4467-AB59-2F42A881C6E3}" uniqueName="7" name="Column7" queryTableFieldId="7"/>
    <tableColumn id="8" xr3:uid="{B9846E64-3B84-448D-A9B4-01808576136E}" uniqueName="8" name="Column8" queryTableFieldId="8"/>
    <tableColumn id="9" xr3:uid="{8BF003BC-BB6D-4DCE-8339-730A7F16EC10}" uniqueName="9" name="Column9" queryTableFieldId="9"/>
    <tableColumn id="10" xr3:uid="{0A7B27E8-6A55-4856-ACBE-0583FD8A637C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64D8-3D9A-40A8-BC2C-F1A04725AAFC}">
  <dimension ref="A3:H4"/>
  <sheetViews>
    <sheetView tabSelected="1" workbookViewId="0">
      <selection activeCell="H5" sqref="H5"/>
    </sheetView>
  </sheetViews>
  <sheetFormatPr defaultRowHeight="15" x14ac:dyDescent="0.25"/>
  <cols>
    <col min="1" max="6" width="14.42578125" customWidth="1"/>
    <col min="7" max="7" width="12.5703125" customWidth="1"/>
    <col min="8" max="8" width="14.28515625" customWidth="1"/>
  </cols>
  <sheetData>
    <row r="3" spans="1:8" x14ac:dyDescent="0.25">
      <c r="A3" t="s">
        <v>49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67</v>
      </c>
      <c r="H3" t="s">
        <v>66</v>
      </c>
    </row>
    <row r="4" spans="1:8" x14ac:dyDescent="0.25">
      <c r="A4">
        <f>expResultLog_MaxRegister!A81</f>
        <v>41.190226940000002</v>
      </c>
      <c r="B4">
        <f>expResultLog_MaxRegister!B81</f>
        <v>41.782511049999997</v>
      </c>
      <c r="C4">
        <f>expResultLog_MaxRegister!C81</f>
        <v>41.28570835</v>
      </c>
      <c r="D4">
        <f>expResultLog_MaxRegister!D81</f>
        <v>40.730233120000001</v>
      </c>
      <c r="E4">
        <f>expResultLog_MaxRegister!E81</f>
        <v>41.968687849999995</v>
      </c>
      <c r="F4">
        <f>expResultLog_MaxRegister!F81</f>
        <v>40.734994979999989</v>
      </c>
      <c r="G4">
        <f>expResultLog_MaxNoType!L12</f>
        <v>41.353942769999996</v>
      </c>
      <c r="H4">
        <f>expResultLog_MinNoType!L12</f>
        <v>40.878062409999998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5613-B5FF-4150-9230-83814AC025D4}">
  <dimension ref="A1:L84"/>
  <sheetViews>
    <sheetView topLeftCell="A49" workbookViewId="0">
      <selection activeCell="A70" sqref="A70:F70"/>
    </sheetView>
  </sheetViews>
  <sheetFormatPr defaultRowHeight="15" x14ac:dyDescent="0.25"/>
  <cols>
    <col min="1" max="1" width="13.28515625" customWidth="1"/>
    <col min="2" max="10" width="11.140625" bestFit="1" customWidth="1"/>
    <col min="11" max="11" width="12.140625" bestFit="1" customWidth="1"/>
    <col min="12" max="12" width="13.28515625" customWidth="1"/>
  </cols>
  <sheetData>
    <row r="1" spans="1:12" x14ac:dyDescent="0.25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20</v>
      </c>
    </row>
    <row r="2" spans="1:12" x14ac:dyDescent="0.25">
      <c r="A2" t="s">
        <v>10</v>
      </c>
      <c r="B2">
        <v>57.379004999999999</v>
      </c>
      <c r="C2">
        <v>38.959674</v>
      </c>
      <c r="D2">
        <v>37.927466000000003</v>
      </c>
      <c r="E2">
        <v>39.252870000000001</v>
      </c>
      <c r="F2">
        <v>37.766016999999998</v>
      </c>
      <c r="G2">
        <v>37.294184999999999</v>
      </c>
      <c r="H2">
        <v>37.114752000000003</v>
      </c>
      <c r="I2">
        <v>37.860227000000002</v>
      </c>
      <c r="J2">
        <v>37.766224000000001</v>
      </c>
      <c r="K2">
        <v>38.046284</v>
      </c>
      <c r="L2">
        <f>AVERAGE(expResultLog[[#This Row],[Try 1]:[Try 10]])</f>
        <v>39.936670400000004</v>
      </c>
    </row>
    <row r="3" spans="1:12" x14ac:dyDescent="0.25">
      <c r="A3" t="s">
        <v>11</v>
      </c>
      <c r="B3">
        <v>41.392217000000002</v>
      </c>
      <c r="C3">
        <v>41.460908000000003</v>
      </c>
      <c r="D3">
        <v>41.371675000000003</v>
      </c>
      <c r="E3">
        <v>39.790294000000003</v>
      </c>
      <c r="F3">
        <v>46.533135999999999</v>
      </c>
      <c r="G3">
        <v>40.044131</v>
      </c>
      <c r="H3">
        <v>40.488835000000002</v>
      </c>
      <c r="I3">
        <v>40.886564999999997</v>
      </c>
      <c r="J3">
        <v>41.868729999999999</v>
      </c>
      <c r="K3">
        <v>42.394979999999997</v>
      </c>
      <c r="L3">
        <f>AVERAGE(expResultLog[[#This Row],[Try 1]:[Try 10]])</f>
        <v>41.623147099999997</v>
      </c>
    </row>
    <row r="4" spans="1:12" x14ac:dyDescent="0.25">
      <c r="A4" t="s">
        <v>12</v>
      </c>
      <c r="B4">
        <v>40.372076</v>
      </c>
      <c r="C4">
        <v>41.118198</v>
      </c>
      <c r="D4">
        <v>40.937798999999998</v>
      </c>
      <c r="E4">
        <v>40.373224999999998</v>
      </c>
      <c r="F4">
        <v>40.224913999999998</v>
      </c>
      <c r="G4">
        <v>41.141134999999998</v>
      </c>
      <c r="H4">
        <v>41.018765999999999</v>
      </c>
      <c r="I4">
        <v>41.128399999999999</v>
      </c>
      <c r="J4">
        <v>40.777537000000002</v>
      </c>
      <c r="K4">
        <v>35.156111000000003</v>
      </c>
      <c r="L4">
        <f>AVERAGE(expResultLog[[#This Row],[Try 1]:[Try 10]])</f>
        <v>40.224816099999998</v>
      </c>
    </row>
    <row r="5" spans="1:12" x14ac:dyDescent="0.25">
      <c r="A5" t="s">
        <v>13</v>
      </c>
      <c r="B5">
        <v>40.858871999999998</v>
      </c>
      <c r="C5">
        <v>40.609876</v>
      </c>
      <c r="D5">
        <v>62.210940000000001</v>
      </c>
      <c r="E5">
        <v>47.881051999999997</v>
      </c>
      <c r="F5">
        <v>46.337806</v>
      </c>
      <c r="G5">
        <v>44.498376999999998</v>
      </c>
      <c r="H5">
        <v>44.154944</v>
      </c>
      <c r="I5">
        <v>46.682237000000001</v>
      </c>
      <c r="J5">
        <v>30.923013000000001</v>
      </c>
      <c r="K5">
        <v>44.795400000000001</v>
      </c>
      <c r="L5">
        <f>AVERAGE(expResultLog[[#This Row],[Try 1]:[Try 10]])</f>
        <v>44.895251700000003</v>
      </c>
    </row>
    <row r="6" spans="1:12" x14ac:dyDescent="0.25">
      <c r="A6" t="s">
        <v>14</v>
      </c>
      <c r="B6">
        <v>37.106409999999997</v>
      </c>
      <c r="C6">
        <v>39.548887999999998</v>
      </c>
      <c r="D6">
        <v>34.849330999999999</v>
      </c>
      <c r="E6">
        <v>41.175136999999999</v>
      </c>
      <c r="F6">
        <v>47.412337999999998</v>
      </c>
      <c r="G6">
        <v>45.502291</v>
      </c>
      <c r="H6">
        <v>41.236547000000002</v>
      </c>
      <c r="I6">
        <v>40.956968000000003</v>
      </c>
      <c r="J6">
        <v>35.010935000000003</v>
      </c>
      <c r="K6">
        <v>37.354705000000003</v>
      </c>
      <c r="L6">
        <f>AVERAGE(expResultLog[[#This Row],[Try 1]:[Try 10]])</f>
        <v>40.015355000000014</v>
      </c>
    </row>
    <row r="7" spans="1:12" x14ac:dyDescent="0.25">
      <c r="A7" t="s">
        <v>15</v>
      </c>
      <c r="B7">
        <v>41.817045999999998</v>
      </c>
      <c r="C7">
        <v>40.66216</v>
      </c>
      <c r="D7">
        <v>40.876434000000003</v>
      </c>
      <c r="E7">
        <v>33.896436000000001</v>
      </c>
      <c r="F7">
        <v>40.884974</v>
      </c>
      <c r="G7">
        <v>40.104225999999997</v>
      </c>
      <c r="H7">
        <v>41.138882000000002</v>
      </c>
      <c r="I7">
        <v>34.009250000000002</v>
      </c>
      <c r="J7">
        <v>34.157359</v>
      </c>
      <c r="K7">
        <v>35.166867000000003</v>
      </c>
      <c r="L7">
        <f>AVERAGE(expResultLog[[#This Row],[Try 1]:[Try 10]])</f>
        <v>38.271363400000006</v>
      </c>
    </row>
    <row r="8" spans="1:12" x14ac:dyDescent="0.25">
      <c r="A8" t="s">
        <v>16</v>
      </c>
      <c r="B8">
        <v>41.437134</v>
      </c>
      <c r="C8">
        <v>48.413173</v>
      </c>
      <c r="D8">
        <v>41.776952000000001</v>
      </c>
      <c r="E8">
        <v>40.978357000000003</v>
      </c>
      <c r="F8">
        <v>41.134345000000003</v>
      </c>
      <c r="G8">
        <v>49.163522</v>
      </c>
      <c r="H8">
        <v>41.089046000000003</v>
      </c>
      <c r="I8">
        <v>40.903278</v>
      </c>
      <c r="J8">
        <v>49.743279999999999</v>
      </c>
      <c r="K8">
        <v>41.129342000000001</v>
      </c>
      <c r="L8">
        <f>AVERAGE(expResultLog[[#This Row],[Try 1]:[Try 10]])</f>
        <v>43.576842900000003</v>
      </c>
    </row>
    <row r="9" spans="1:12" x14ac:dyDescent="0.25">
      <c r="A9" t="s">
        <v>17</v>
      </c>
      <c r="B9">
        <v>40.549908000000002</v>
      </c>
      <c r="C9">
        <v>40.590977000000002</v>
      </c>
      <c r="D9">
        <v>40.216588000000002</v>
      </c>
      <c r="E9">
        <v>40.887352</v>
      </c>
      <c r="F9">
        <v>40.257860999999998</v>
      </c>
      <c r="G9">
        <v>41.462634999999999</v>
      </c>
      <c r="H9">
        <v>40.966633000000002</v>
      </c>
      <c r="I9">
        <v>41.435930999999997</v>
      </c>
      <c r="J9">
        <v>39.427318</v>
      </c>
      <c r="K9">
        <v>40.081223999999999</v>
      </c>
      <c r="L9">
        <f>AVERAGE(expResultLog[[#This Row],[Try 1]:[Try 10]])</f>
        <v>40.587642700000004</v>
      </c>
    </row>
    <row r="10" spans="1:12" x14ac:dyDescent="0.25">
      <c r="A10" t="s">
        <v>18</v>
      </c>
      <c r="B10">
        <v>40.997227000000002</v>
      </c>
      <c r="C10">
        <v>40.888981000000001</v>
      </c>
      <c r="D10">
        <v>40.596238</v>
      </c>
      <c r="E10">
        <v>40.960800999999996</v>
      </c>
      <c r="F10">
        <v>40.202280000000002</v>
      </c>
      <c r="G10">
        <v>40.971963000000002</v>
      </c>
      <c r="H10">
        <v>41.00262</v>
      </c>
      <c r="I10">
        <v>40.962310000000002</v>
      </c>
      <c r="J10">
        <v>41.042543999999999</v>
      </c>
      <c r="K10">
        <v>41.053370000000001</v>
      </c>
      <c r="L10">
        <f>AVERAGE(expResultLog[[#This Row],[Try 1]:[Try 10]])</f>
        <v>40.867833400000009</v>
      </c>
    </row>
    <row r="11" spans="1:12" x14ac:dyDescent="0.25">
      <c r="A11" t="s">
        <v>19</v>
      </c>
      <c r="B11">
        <v>40.999797000000001</v>
      </c>
      <c r="C11">
        <v>40.446313000000004</v>
      </c>
      <c r="D11">
        <v>40.987769999999998</v>
      </c>
      <c r="E11">
        <v>41.769188</v>
      </c>
      <c r="F11">
        <v>41.012307999999997</v>
      </c>
      <c r="G11">
        <v>44.075673999999999</v>
      </c>
      <c r="H11">
        <v>41.539078000000003</v>
      </c>
      <c r="I11">
        <v>41.576644000000002</v>
      </c>
      <c r="J11">
        <v>46.377173999999997</v>
      </c>
      <c r="K11">
        <v>40.249521000000001</v>
      </c>
      <c r="L11">
        <f>AVERAGE(expResultLog[[#This Row],[Try 1]:[Try 10]])</f>
        <v>41.9033467</v>
      </c>
    </row>
    <row r="12" spans="1:12" x14ac:dyDescent="0.25">
      <c r="L12" s="1">
        <f>AVERAGE(expResultLog[Average])</f>
        <v>41.190226940000002</v>
      </c>
    </row>
    <row r="16" spans="1:12" x14ac:dyDescent="0.25">
      <c r="A16" t="s">
        <v>31</v>
      </c>
      <c r="B16" t="s">
        <v>37</v>
      </c>
    </row>
    <row r="17" spans="1:2" x14ac:dyDescent="0.25">
      <c r="A17" t="s">
        <v>32</v>
      </c>
    </row>
    <row r="18" spans="1:2" x14ac:dyDescent="0.25">
      <c r="A18" t="s">
        <v>33</v>
      </c>
    </row>
    <row r="19" spans="1:2" x14ac:dyDescent="0.25">
      <c r="A19" t="s">
        <v>34</v>
      </c>
    </row>
    <row r="20" spans="1:2" x14ac:dyDescent="0.25">
      <c r="A20" t="s">
        <v>35</v>
      </c>
    </row>
    <row r="30" spans="1:2" x14ac:dyDescent="0.25">
      <c r="A30" t="s">
        <v>39</v>
      </c>
      <c r="B30" t="s">
        <v>38</v>
      </c>
    </row>
    <row r="31" spans="1:2" x14ac:dyDescent="0.25">
      <c r="A31">
        <f>L2</f>
        <v>39.936670400000004</v>
      </c>
      <c r="B31">
        <f>expResultLog_MinRegister!L2</f>
        <v>39.114482599999995</v>
      </c>
    </row>
    <row r="32" spans="1:2" x14ac:dyDescent="0.25">
      <c r="A32">
        <f t="shared" ref="A32:A40" si="0">L3</f>
        <v>41.623147099999997</v>
      </c>
      <c r="B32">
        <f>expResultLog_MinRegister!L3</f>
        <v>39.932970599999997</v>
      </c>
    </row>
    <row r="33" spans="1:2" x14ac:dyDescent="0.25">
      <c r="A33">
        <f t="shared" si="0"/>
        <v>40.224816099999998</v>
      </c>
      <c r="B33">
        <f>expResultLog_MinRegister!L4</f>
        <v>41.973180199999994</v>
      </c>
    </row>
    <row r="34" spans="1:2" x14ac:dyDescent="0.25">
      <c r="A34">
        <f t="shared" si="0"/>
        <v>44.895251700000003</v>
      </c>
      <c r="B34">
        <f>expResultLog_MinRegister!L5</f>
        <v>45.397380699999999</v>
      </c>
    </row>
    <row r="35" spans="1:2" x14ac:dyDescent="0.25">
      <c r="A35">
        <f t="shared" si="0"/>
        <v>40.015355000000014</v>
      </c>
      <c r="B35">
        <f>expResultLog_MinRegister!L6</f>
        <v>42.7932044</v>
      </c>
    </row>
    <row r="36" spans="1:2" x14ac:dyDescent="0.25">
      <c r="A36">
        <f t="shared" si="0"/>
        <v>38.271363400000006</v>
      </c>
      <c r="B36">
        <f>expResultLog_MinRegister!L7</f>
        <v>42.772215899999999</v>
      </c>
    </row>
    <row r="37" spans="1:2" x14ac:dyDescent="0.25">
      <c r="A37">
        <f t="shared" si="0"/>
        <v>43.576842900000003</v>
      </c>
      <c r="B37">
        <f>expResultLog_MinRegister!L8</f>
        <v>41.315922999999998</v>
      </c>
    </row>
    <row r="38" spans="1:2" x14ac:dyDescent="0.25">
      <c r="A38">
        <f t="shared" si="0"/>
        <v>40.587642700000004</v>
      </c>
      <c r="B38">
        <f>expResultLog_MinRegister!L9</f>
        <v>40.922388400000003</v>
      </c>
    </row>
    <row r="39" spans="1:2" x14ac:dyDescent="0.25">
      <c r="A39">
        <f t="shared" si="0"/>
        <v>40.867833400000009</v>
      </c>
      <c r="B39">
        <f>expResultLog_MinRegister!L10</f>
        <v>41.092310299999994</v>
      </c>
    </row>
    <row r="40" spans="1:2" x14ac:dyDescent="0.25">
      <c r="A40">
        <f t="shared" si="0"/>
        <v>41.9033467</v>
      </c>
      <c r="B40">
        <f>expResultLog_MinRegister!L11</f>
        <v>42.511054399999992</v>
      </c>
    </row>
    <row r="70" spans="1:6" x14ac:dyDescent="0.25">
      <c r="A70" t="s">
        <v>49</v>
      </c>
      <c r="B70" t="s">
        <v>50</v>
      </c>
      <c r="C70" t="s">
        <v>51</v>
      </c>
      <c r="D70" t="s">
        <v>52</v>
      </c>
      <c r="E70" t="s">
        <v>53</v>
      </c>
      <c r="F70" t="s">
        <v>54</v>
      </c>
    </row>
    <row r="71" spans="1:6" x14ac:dyDescent="0.25">
      <c r="A71">
        <f>L2</f>
        <v>39.936670400000004</v>
      </c>
      <c r="B71">
        <f>expResultLog_MinRegister!L2</f>
        <v>39.114482599999995</v>
      </c>
      <c r="C71">
        <f>expResultLog_MaxSearch!L2</f>
        <v>41.619599300000004</v>
      </c>
      <c r="D71">
        <f>expResultLog_MinSearch!L2</f>
        <v>37.021043799999987</v>
      </c>
      <c r="E71">
        <f>expResultLog_MaxRetrieval!L2</f>
        <v>40.862501299999998</v>
      </c>
      <c r="F71">
        <f>expResultLog_MinRetrieval!L2</f>
        <v>37.263697099999995</v>
      </c>
    </row>
    <row r="72" spans="1:6" x14ac:dyDescent="0.25">
      <c r="A72">
        <f t="shared" ref="A72:A81" si="1">L3</f>
        <v>41.623147099999997</v>
      </c>
      <c r="B72">
        <f>expResultLog_MinRegister!L3</f>
        <v>39.932970599999997</v>
      </c>
      <c r="C72">
        <f>expResultLog_MaxSearch!L3</f>
        <v>41.323043999999996</v>
      </c>
      <c r="D72">
        <f>expResultLog_MinSearch!L3</f>
        <v>40.636004400000004</v>
      </c>
      <c r="E72">
        <f>expResultLog_MaxRetrieval!L3</f>
        <v>42.554062999999999</v>
      </c>
      <c r="F72">
        <f>expResultLog_MinRetrieval!L3</f>
        <v>40.6936295</v>
      </c>
    </row>
    <row r="73" spans="1:6" x14ac:dyDescent="0.25">
      <c r="A73">
        <f t="shared" si="1"/>
        <v>40.224816099999998</v>
      </c>
      <c r="B73">
        <f>expResultLog_MinRegister!L4</f>
        <v>41.973180199999994</v>
      </c>
      <c r="C73">
        <f>expResultLog_MaxSearch!L4</f>
        <v>41.1096723</v>
      </c>
      <c r="D73">
        <f>expResultLog_MinSearch!L4</f>
        <v>40.996606800000002</v>
      </c>
      <c r="E73">
        <f>expResultLog_MaxRetrieval!L4</f>
        <v>41.204108699999992</v>
      </c>
      <c r="F73">
        <f>expResultLog_MinRetrieval!L4</f>
        <v>40.969754500000001</v>
      </c>
    </row>
    <row r="74" spans="1:6" x14ac:dyDescent="0.25">
      <c r="A74">
        <f t="shared" si="1"/>
        <v>44.895251700000003</v>
      </c>
      <c r="B74">
        <f>expResultLog_MinRegister!L5</f>
        <v>45.397380699999999</v>
      </c>
      <c r="C74">
        <f>expResultLog_MaxSearch!L5</f>
        <v>40.865516799999995</v>
      </c>
      <c r="D74">
        <f>expResultLog_MinSearch!L5</f>
        <v>44.6387067</v>
      </c>
      <c r="E74">
        <f>expResultLog_MaxRetrieval!L5</f>
        <v>41.318145000000001</v>
      </c>
      <c r="F74">
        <f>expResultLog_MinRetrieval!L5</f>
        <v>43.398191399999995</v>
      </c>
    </row>
    <row r="75" spans="1:6" x14ac:dyDescent="0.25">
      <c r="A75">
        <f t="shared" si="1"/>
        <v>40.015355000000014</v>
      </c>
      <c r="B75">
        <f>expResultLog_MinRegister!L6</f>
        <v>42.7932044</v>
      </c>
      <c r="C75">
        <f>expResultLog_MaxSearch!L6</f>
        <v>40.509343700000002</v>
      </c>
      <c r="D75">
        <f>expResultLog_MinSearch!L6</f>
        <v>37.777443599999998</v>
      </c>
      <c r="E75">
        <f>expResultLog_MaxRetrieval!L6</f>
        <v>42.685775899999996</v>
      </c>
      <c r="F75">
        <f>expResultLog_MinRetrieval!L6</f>
        <v>37.634508200000006</v>
      </c>
    </row>
    <row r="76" spans="1:6" x14ac:dyDescent="0.25">
      <c r="A76">
        <f t="shared" si="1"/>
        <v>38.271363400000006</v>
      </c>
      <c r="B76">
        <f>expResultLog_MinRegister!L7</f>
        <v>42.772215899999999</v>
      </c>
      <c r="C76">
        <f>expResultLog_MaxSearch!L7</f>
        <v>38.567586999999996</v>
      </c>
      <c r="D76">
        <f>expResultLog_MinSearch!L7</f>
        <v>41.656753199999997</v>
      </c>
      <c r="E76">
        <f>expResultLog_MaxRetrieval!L7</f>
        <v>46.252015799999995</v>
      </c>
      <c r="F76">
        <f>expResultLog_MinRetrieval!L7</f>
        <v>41.166731500000004</v>
      </c>
    </row>
    <row r="77" spans="1:6" x14ac:dyDescent="0.25">
      <c r="A77">
        <f t="shared" si="1"/>
        <v>43.576842900000003</v>
      </c>
      <c r="B77">
        <f>expResultLog_MinRegister!L8</f>
        <v>41.315922999999998</v>
      </c>
      <c r="C77">
        <f>expResultLog_MaxSearch!L8</f>
        <v>47.355725700000008</v>
      </c>
      <c r="D77">
        <f>expResultLog_MinSearch!L8</f>
        <v>40.986765900000002</v>
      </c>
      <c r="E77">
        <f>expResultLog_MaxRetrieval!L8</f>
        <v>45.7055565</v>
      </c>
      <c r="F77">
        <f>expResultLog_MinRetrieval!L8</f>
        <v>42.399626099999999</v>
      </c>
    </row>
    <row r="78" spans="1:6" x14ac:dyDescent="0.25">
      <c r="A78">
        <f t="shared" si="1"/>
        <v>40.587642700000004</v>
      </c>
      <c r="B78">
        <f>expResultLog_MinRegister!L9</f>
        <v>40.922388400000003</v>
      </c>
      <c r="C78">
        <f>expResultLog_MaxSearch!L9</f>
        <v>41.651307300000006</v>
      </c>
      <c r="D78">
        <f>expResultLog_MinSearch!L9</f>
        <v>41.106584300000009</v>
      </c>
      <c r="E78">
        <f>expResultLog_MaxRetrieval!L9</f>
        <v>40.873991800000006</v>
      </c>
      <c r="F78">
        <f>expResultLog_MinRetrieval!L9</f>
        <v>41.921271899999994</v>
      </c>
    </row>
    <row r="79" spans="1:6" x14ac:dyDescent="0.25">
      <c r="A79">
        <f t="shared" si="1"/>
        <v>40.867833400000009</v>
      </c>
      <c r="B79">
        <f>expResultLog_MinRegister!L10</f>
        <v>41.092310299999994</v>
      </c>
      <c r="C79">
        <f>expResultLog_MaxSearch!L10</f>
        <v>40.772881300000002</v>
      </c>
      <c r="D79">
        <f>expResultLog_MinSearch!L10</f>
        <v>41.1419207</v>
      </c>
      <c r="E79">
        <f>expResultLog_MaxRetrieval!L10</f>
        <v>40.617191599999998</v>
      </c>
      <c r="F79">
        <f>expResultLog_MinRetrieval!L10</f>
        <v>40.956297099999993</v>
      </c>
    </row>
    <row r="80" spans="1:6" x14ac:dyDescent="0.25">
      <c r="A80">
        <f t="shared" si="1"/>
        <v>41.9033467</v>
      </c>
      <c r="B80">
        <f>expResultLog_MinRegister!L11</f>
        <v>42.511054399999992</v>
      </c>
      <c r="C80">
        <f>expResultLog_MaxSearch!L11</f>
        <v>39.0824061</v>
      </c>
      <c r="D80">
        <f>expResultLog_MinSearch!L11</f>
        <v>41.340501800000006</v>
      </c>
      <c r="E80">
        <f>expResultLog_MaxRetrieval!L11</f>
        <v>37.613528899999999</v>
      </c>
      <c r="F80">
        <f>expResultLog_MinRetrieval!L11</f>
        <v>40.946242499999997</v>
      </c>
    </row>
    <row r="81" spans="1:6" x14ac:dyDescent="0.25">
      <c r="A81" s="1">
        <f t="shared" si="1"/>
        <v>41.190226940000002</v>
      </c>
      <c r="B81" s="1">
        <f>expResultLog_MinRegister!L12</f>
        <v>41.782511049999997</v>
      </c>
      <c r="C81" s="1">
        <f>expResultLog_MaxSearch!L12</f>
        <v>41.28570835</v>
      </c>
      <c r="D81" s="1">
        <f>expResultLog_MinSearch!L12</f>
        <v>40.730233120000001</v>
      </c>
      <c r="E81" s="1">
        <f>expResultLog_MaxRetrieval!L12</f>
        <v>41.968687849999995</v>
      </c>
      <c r="F81" s="1">
        <f>expResultLog_MinRetrieval!L12</f>
        <v>40.734994979999989</v>
      </c>
    </row>
    <row r="84" spans="1:6" x14ac:dyDescent="0.25">
      <c r="D84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0CDD-78B1-4226-81A5-6422DB19B014}">
  <dimension ref="A1:L17"/>
  <sheetViews>
    <sheetView workbookViewId="0">
      <selection activeCell="J12" sqref="J12"/>
    </sheetView>
  </sheetViews>
  <sheetFormatPr defaultRowHeight="15" x14ac:dyDescent="0.25"/>
  <cols>
    <col min="1" max="1" width="13.28515625" customWidth="1"/>
    <col min="2" max="10" width="11.140625" bestFit="1" customWidth="1"/>
    <col min="11" max="11" width="12.140625" bestFit="1" customWidth="1"/>
    <col min="12" max="12" width="13.28515625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20</v>
      </c>
    </row>
    <row r="2" spans="1:12" x14ac:dyDescent="0.25">
      <c r="A2" t="s">
        <v>10</v>
      </c>
      <c r="B2">
        <v>38.101097000000003</v>
      </c>
      <c r="C2">
        <v>36.319977000000002</v>
      </c>
      <c r="D2">
        <v>36.651967999999997</v>
      </c>
      <c r="E2">
        <v>36.765579000000002</v>
      </c>
      <c r="F2">
        <v>47.574907000000003</v>
      </c>
      <c r="G2">
        <v>37.318347000000003</v>
      </c>
      <c r="H2">
        <v>38.762815000000003</v>
      </c>
      <c r="I2">
        <v>36.810974999999999</v>
      </c>
      <c r="J2">
        <v>37.527670000000001</v>
      </c>
      <c r="K2">
        <v>45.311490999999997</v>
      </c>
      <c r="L2">
        <f>AVERAGE(expResultLog_MinRegister[[#This Row],[Try1]:[Try10]])</f>
        <v>39.114482599999995</v>
      </c>
    </row>
    <row r="3" spans="1:12" x14ac:dyDescent="0.25">
      <c r="A3" t="s">
        <v>11</v>
      </c>
      <c r="B3">
        <v>40.671992000000003</v>
      </c>
      <c r="C3">
        <v>40.264980999999999</v>
      </c>
      <c r="D3">
        <v>40.753073999999998</v>
      </c>
      <c r="E3">
        <v>35.877670999999999</v>
      </c>
      <c r="F3">
        <v>39.780484999999999</v>
      </c>
      <c r="G3">
        <v>40.756619000000001</v>
      </c>
      <c r="H3">
        <v>40.50224</v>
      </c>
      <c r="I3">
        <v>40.500155999999997</v>
      </c>
      <c r="J3">
        <v>40.311349</v>
      </c>
      <c r="K3">
        <v>39.911138999999999</v>
      </c>
      <c r="L3">
        <f>AVERAGE(expResultLog_MinRegister[[#This Row],[Try1]:[Try10]])</f>
        <v>39.932970599999997</v>
      </c>
    </row>
    <row r="4" spans="1:12" x14ac:dyDescent="0.25">
      <c r="A4" t="s">
        <v>12</v>
      </c>
      <c r="B4">
        <v>40.646785000000001</v>
      </c>
      <c r="C4">
        <v>41.579667999999998</v>
      </c>
      <c r="D4">
        <v>41.211612000000002</v>
      </c>
      <c r="E4">
        <v>41.364716999999999</v>
      </c>
      <c r="F4">
        <v>41.352359999999997</v>
      </c>
      <c r="G4">
        <v>40.757795999999999</v>
      </c>
      <c r="H4">
        <v>46.097828</v>
      </c>
      <c r="I4">
        <v>44.346997000000002</v>
      </c>
      <c r="J4">
        <v>41.094973000000003</v>
      </c>
      <c r="K4">
        <v>41.279066</v>
      </c>
      <c r="L4">
        <f>AVERAGE(expResultLog_MinRegister[[#This Row],[Try1]:[Try10]])</f>
        <v>41.973180199999994</v>
      </c>
    </row>
    <row r="5" spans="1:12" x14ac:dyDescent="0.25">
      <c r="A5" t="s">
        <v>13</v>
      </c>
      <c r="B5">
        <v>40.139693000000001</v>
      </c>
      <c r="C5">
        <v>48.667259999999999</v>
      </c>
      <c r="D5">
        <v>63.521036000000002</v>
      </c>
      <c r="E5">
        <v>40.730012000000002</v>
      </c>
      <c r="F5">
        <v>44.197848</v>
      </c>
      <c r="G5">
        <v>44.350706000000002</v>
      </c>
      <c r="H5">
        <v>40.106498000000002</v>
      </c>
      <c r="I5">
        <v>44.031869</v>
      </c>
      <c r="J5">
        <v>46.506602000000001</v>
      </c>
      <c r="K5">
        <v>41.722282999999997</v>
      </c>
      <c r="L5">
        <f>AVERAGE(expResultLog_MinRegister[[#This Row],[Try1]:[Try10]])</f>
        <v>45.397380699999999</v>
      </c>
    </row>
    <row r="6" spans="1:12" x14ac:dyDescent="0.25">
      <c r="A6" t="s">
        <v>14</v>
      </c>
      <c r="B6">
        <v>51.016143</v>
      </c>
      <c r="C6">
        <v>36.319724999999998</v>
      </c>
      <c r="D6">
        <v>40.971479000000002</v>
      </c>
      <c r="E6">
        <v>41.231509000000003</v>
      </c>
      <c r="F6">
        <v>40.945498000000001</v>
      </c>
      <c r="G6">
        <v>62.327953999999998</v>
      </c>
      <c r="H6">
        <v>41.254691999999999</v>
      </c>
      <c r="I6">
        <v>35.792427000000004</v>
      </c>
      <c r="J6">
        <v>36.255690999999999</v>
      </c>
      <c r="K6">
        <v>41.816926000000002</v>
      </c>
      <c r="L6">
        <f>AVERAGE(expResultLog_MinRegister[[#This Row],[Try1]:[Try10]])</f>
        <v>42.7932044</v>
      </c>
    </row>
    <row r="7" spans="1:12" x14ac:dyDescent="0.25">
      <c r="A7" t="s">
        <v>15</v>
      </c>
      <c r="B7">
        <v>40.946241000000001</v>
      </c>
      <c r="C7">
        <v>40.871873999999998</v>
      </c>
      <c r="D7">
        <v>41.109284000000002</v>
      </c>
      <c r="E7">
        <v>40.336117999999999</v>
      </c>
      <c r="F7">
        <v>55.129178000000003</v>
      </c>
      <c r="G7">
        <v>41.895072999999996</v>
      </c>
      <c r="H7">
        <v>40.715007999999997</v>
      </c>
      <c r="I7">
        <v>40.705472</v>
      </c>
      <c r="J7">
        <v>41.651577000000003</v>
      </c>
      <c r="K7">
        <v>44.362333999999997</v>
      </c>
      <c r="L7">
        <f>AVERAGE(expResultLog_MinRegister[[#This Row],[Try1]:[Try10]])</f>
        <v>42.772215899999999</v>
      </c>
    </row>
    <row r="8" spans="1:12" x14ac:dyDescent="0.25">
      <c r="A8" t="s">
        <v>16</v>
      </c>
      <c r="B8">
        <v>42.789144999999998</v>
      </c>
      <c r="C8">
        <v>40.956747</v>
      </c>
      <c r="D8">
        <v>41.723965999999997</v>
      </c>
      <c r="E8">
        <v>40.775081999999998</v>
      </c>
      <c r="F8">
        <v>41.270482000000001</v>
      </c>
      <c r="G8">
        <v>41.604745000000001</v>
      </c>
      <c r="H8">
        <v>40.806930000000001</v>
      </c>
      <c r="I8">
        <v>41.155596000000003</v>
      </c>
      <c r="J8">
        <v>41.096997000000002</v>
      </c>
      <c r="K8">
        <v>40.97954</v>
      </c>
      <c r="L8">
        <f>AVERAGE(expResultLog_MinRegister[[#This Row],[Try1]:[Try10]])</f>
        <v>41.315922999999998</v>
      </c>
    </row>
    <row r="9" spans="1:12" x14ac:dyDescent="0.25">
      <c r="A9" t="s">
        <v>17</v>
      </c>
      <c r="B9">
        <v>40.803646000000001</v>
      </c>
      <c r="C9">
        <v>41.072322999999997</v>
      </c>
      <c r="D9">
        <v>40.893071999999997</v>
      </c>
      <c r="E9">
        <v>40.982827</v>
      </c>
      <c r="F9">
        <v>40.817878999999998</v>
      </c>
      <c r="G9">
        <v>40.353883000000003</v>
      </c>
      <c r="H9">
        <v>41.596620000000001</v>
      </c>
      <c r="I9">
        <v>40.833745999999998</v>
      </c>
      <c r="J9">
        <v>40.899031000000001</v>
      </c>
      <c r="K9">
        <v>40.970857000000002</v>
      </c>
      <c r="L9">
        <f>AVERAGE(expResultLog_MinRegister[[#This Row],[Try1]:[Try10]])</f>
        <v>40.922388400000003</v>
      </c>
    </row>
    <row r="10" spans="1:12" x14ac:dyDescent="0.25">
      <c r="A10" t="s">
        <v>18</v>
      </c>
      <c r="B10">
        <v>41.067832000000003</v>
      </c>
      <c r="C10">
        <v>41.914797999999998</v>
      </c>
      <c r="D10">
        <v>40.916303999999997</v>
      </c>
      <c r="E10">
        <v>41.212204</v>
      </c>
      <c r="F10">
        <v>41.115264000000003</v>
      </c>
      <c r="G10">
        <v>41.511493999999999</v>
      </c>
      <c r="H10">
        <v>40.296467999999997</v>
      </c>
      <c r="I10">
        <v>40.598621000000001</v>
      </c>
      <c r="J10">
        <v>41.673656999999999</v>
      </c>
      <c r="K10">
        <v>40.616461000000001</v>
      </c>
      <c r="L10">
        <f>AVERAGE(expResultLog_MinRegister[[#This Row],[Try1]:[Try10]])</f>
        <v>41.092310299999994</v>
      </c>
    </row>
    <row r="11" spans="1:12" x14ac:dyDescent="0.25">
      <c r="A11" t="s">
        <v>19</v>
      </c>
      <c r="B11">
        <v>40.899484999999999</v>
      </c>
      <c r="C11">
        <v>41.077565999999997</v>
      </c>
      <c r="D11">
        <v>53.091622000000001</v>
      </c>
      <c r="E11">
        <v>44.523276000000003</v>
      </c>
      <c r="F11">
        <v>40.891174999999997</v>
      </c>
      <c r="G11">
        <v>40.636243999999998</v>
      </c>
      <c r="H11">
        <v>40.666159999999998</v>
      </c>
      <c r="I11">
        <v>40.722268999999997</v>
      </c>
      <c r="J11">
        <v>40.853166000000002</v>
      </c>
      <c r="K11">
        <v>41.749580999999999</v>
      </c>
      <c r="L11">
        <f>AVERAGE(expResultLog_MinRegister[[#This Row],[Try1]:[Try10]])</f>
        <v>42.511054399999992</v>
      </c>
    </row>
    <row r="12" spans="1:12" x14ac:dyDescent="0.25">
      <c r="L12" s="1">
        <f>AVERAGE(L2:L11)</f>
        <v>41.782511049999997</v>
      </c>
    </row>
    <row r="16" spans="1:12" x14ac:dyDescent="0.25">
      <c r="A16" t="s">
        <v>31</v>
      </c>
      <c r="B16" t="s">
        <v>37</v>
      </c>
    </row>
    <row r="17" spans="1:1" x14ac:dyDescent="0.25">
      <c r="A17" t="s">
        <v>36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46C4-3DB3-40E4-A5B1-E2D019437E48}">
  <dimension ref="A1:L35"/>
  <sheetViews>
    <sheetView workbookViewId="0">
      <selection activeCell="B35" sqref="B35"/>
    </sheetView>
  </sheetViews>
  <sheetFormatPr defaultRowHeight="15" x14ac:dyDescent="0.25"/>
  <cols>
    <col min="1" max="1" width="13.28515625" customWidth="1"/>
    <col min="2" max="10" width="11.140625" bestFit="1" customWidth="1"/>
    <col min="11" max="11" width="12.140625" bestFit="1" customWidth="1"/>
    <col min="12" max="12" width="11.5703125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20</v>
      </c>
    </row>
    <row r="2" spans="1:12" x14ac:dyDescent="0.25">
      <c r="A2" t="s">
        <v>10</v>
      </c>
      <c r="B2">
        <v>40.871105999999997</v>
      </c>
      <c r="C2">
        <v>40.849139000000001</v>
      </c>
      <c r="D2">
        <v>41.338537000000002</v>
      </c>
      <c r="E2">
        <v>48.151316999999999</v>
      </c>
      <c r="F2">
        <v>40.982754</v>
      </c>
      <c r="G2">
        <v>40.831947</v>
      </c>
      <c r="H2">
        <v>41.019888000000002</v>
      </c>
      <c r="I2">
        <v>40.086314000000002</v>
      </c>
      <c r="J2">
        <v>41.008645999999999</v>
      </c>
      <c r="K2">
        <v>41.056345</v>
      </c>
      <c r="L2">
        <f>AVERAGE(expResultLog_MaxSearch[[#This Row],[Try1]:[Try10]])</f>
        <v>41.619599300000004</v>
      </c>
    </row>
    <row r="3" spans="1:12" x14ac:dyDescent="0.25">
      <c r="A3" t="s">
        <v>11</v>
      </c>
      <c r="B3">
        <v>39.166167999999999</v>
      </c>
      <c r="C3">
        <v>40.689002000000002</v>
      </c>
      <c r="D3">
        <v>40.523116999999999</v>
      </c>
      <c r="E3">
        <v>41.848393000000002</v>
      </c>
      <c r="F3">
        <v>40.759430000000002</v>
      </c>
      <c r="G3">
        <v>46.625953000000003</v>
      </c>
      <c r="H3">
        <v>40.762639999999998</v>
      </c>
      <c r="I3">
        <v>41.818868000000002</v>
      </c>
      <c r="J3">
        <v>40.830948999999997</v>
      </c>
      <c r="K3">
        <v>40.205919999999999</v>
      </c>
      <c r="L3">
        <f>AVERAGE(expResultLog_MaxSearch[[#This Row],[Try1]:[Try10]])</f>
        <v>41.323043999999996</v>
      </c>
    </row>
    <row r="4" spans="1:12" x14ac:dyDescent="0.25">
      <c r="A4" t="s">
        <v>12</v>
      </c>
      <c r="B4">
        <v>42.718797000000002</v>
      </c>
      <c r="C4">
        <v>41.137452000000003</v>
      </c>
      <c r="D4">
        <v>41.290073999999997</v>
      </c>
      <c r="E4">
        <v>40.671149</v>
      </c>
      <c r="F4">
        <v>40.972889000000002</v>
      </c>
      <c r="G4">
        <v>41.285651999999999</v>
      </c>
      <c r="H4">
        <v>40.883471</v>
      </c>
      <c r="I4">
        <v>40.127504999999999</v>
      </c>
      <c r="J4">
        <v>40.880581999999997</v>
      </c>
      <c r="K4">
        <v>41.129151999999998</v>
      </c>
      <c r="L4">
        <f>AVERAGE(expResultLog_MaxSearch[[#This Row],[Try1]:[Try10]])</f>
        <v>41.1096723</v>
      </c>
    </row>
    <row r="5" spans="1:12" x14ac:dyDescent="0.25">
      <c r="A5" t="s">
        <v>13</v>
      </c>
      <c r="B5">
        <v>40.968794000000003</v>
      </c>
      <c r="C5">
        <v>40.248266000000001</v>
      </c>
      <c r="D5">
        <v>41.063294999999997</v>
      </c>
      <c r="E5">
        <v>41.035063999999998</v>
      </c>
      <c r="F5">
        <v>41.065652999999998</v>
      </c>
      <c r="G5">
        <v>40.970987999999998</v>
      </c>
      <c r="H5">
        <v>41.000186999999997</v>
      </c>
      <c r="I5">
        <v>40.157063000000001</v>
      </c>
      <c r="J5">
        <v>40.827883999999997</v>
      </c>
      <c r="K5">
        <v>41.317974</v>
      </c>
      <c r="L5">
        <f>AVERAGE(expResultLog_MaxSearch[[#This Row],[Try1]:[Try10]])</f>
        <v>40.865516799999995</v>
      </c>
    </row>
    <row r="6" spans="1:12" x14ac:dyDescent="0.25">
      <c r="A6" t="s">
        <v>14</v>
      </c>
      <c r="B6">
        <v>40.643779000000002</v>
      </c>
      <c r="C6">
        <v>40.962135000000004</v>
      </c>
      <c r="D6">
        <v>40.38888</v>
      </c>
      <c r="E6">
        <v>40.420946000000001</v>
      </c>
      <c r="F6">
        <v>40.013694999999998</v>
      </c>
      <c r="G6">
        <v>40.025830999999997</v>
      </c>
      <c r="H6">
        <v>41.373756999999998</v>
      </c>
      <c r="I6">
        <v>40.777448999999997</v>
      </c>
      <c r="J6">
        <v>41.227974000000003</v>
      </c>
      <c r="K6">
        <v>39.258991000000002</v>
      </c>
      <c r="L6">
        <f>AVERAGE(expResultLog_MaxSearch[[#This Row],[Try1]:[Try10]])</f>
        <v>40.509343700000002</v>
      </c>
    </row>
    <row r="7" spans="1:12" x14ac:dyDescent="0.25">
      <c r="A7" t="s">
        <v>15</v>
      </c>
      <c r="B7">
        <v>41.258657999999997</v>
      </c>
      <c r="C7">
        <v>40.311857000000003</v>
      </c>
      <c r="D7">
        <v>36.786012999999997</v>
      </c>
      <c r="E7">
        <v>41.712142</v>
      </c>
      <c r="F7">
        <v>38.892988000000003</v>
      </c>
      <c r="G7">
        <v>36.108657999999998</v>
      </c>
      <c r="H7">
        <v>40.945717000000002</v>
      </c>
      <c r="I7">
        <v>36.878599000000001</v>
      </c>
      <c r="J7">
        <v>36.778503999999998</v>
      </c>
      <c r="K7">
        <v>36.002733999999997</v>
      </c>
      <c r="L7">
        <f>AVERAGE(expResultLog_MaxSearch[[#This Row],[Try1]:[Try10]])</f>
        <v>38.567586999999996</v>
      </c>
    </row>
    <row r="8" spans="1:12" x14ac:dyDescent="0.25">
      <c r="A8" t="s">
        <v>16</v>
      </c>
      <c r="B8">
        <v>44.225614999999998</v>
      </c>
      <c r="C8">
        <v>41.638202</v>
      </c>
      <c r="D8">
        <v>40.979902000000003</v>
      </c>
      <c r="E8">
        <v>80.716953000000004</v>
      </c>
      <c r="F8">
        <v>45.872917999999999</v>
      </c>
      <c r="G8">
        <v>41.082349000000001</v>
      </c>
      <c r="H8">
        <v>41.028184000000003</v>
      </c>
      <c r="I8">
        <v>40.960408999999999</v>
      </c>
      <c r="J8">
        <v>41.915219</v>
      </c>
      <c r="K8">
        <v>55.137506000000002</v>
      </c>
      <c r="L8">
        <f>AVERAGE(expResultLog_MaxSearch[[#This Row],[Try1]:[Try10]])</f>
        <v>47.355725700000008</v>
      </c>
    </row>
    <row r="9" spans="1:12" x14ac:dyDescent="0.25">
      <c r="A9" t="s">
        <v>17</v>
      </c>
      <c r="B9">
        <v>41.008752000000001</v>
      </c>
      <c r="C9">
        <v>42.417391000000002</v>
      </c>
      <c r="D9">
        <v>40.601835000000001</v>
      </c>
      <c r="E9">
        <v>47.758865</v>
      </c>
      <c r="F9">
        <v>40.891519000000002</v>
      </c>
      <c r="G9">
        <v>40.774833999999998</v>
      </c>
      <c r="H9">
        <v>40.888184000000003</v>
      </c>
      <c r="I9">
        <v>40.243958999999997</v>
      </c>
      <c r="J9">
        <v>40.278903</v>
      </c>
      <c r="K9">
        <v>41.648831000000001</v>
      </c>
      <c r="L9">
        <f>AVERAGE(expResultLog_MaxSearch[[#This Row],[Try1]:[Try10]])</f>
        <v>41.651307300000006</v>
      </c>
    </row>
    <row r="10" spans="1:12" x14ac:dyDescent="0.25">
      <c r="A10" t="s">
        <v>18</v>
      </c>
      <c r="B10">
        <v>41.439905000000003</v>
      </c>
      <c r="C10">
        <v>40.507644999999997</v>
      </c>
      <c r="D10">
        <v>40.297128000000001</v>
      </c>
      <c r="E10">
        <v>40.455100000000002</v>
      </c>
      <c r="F10">
        <v>41.624552000000001</v>
      </c>
      <c r="G10">
        <v>41.078871999999997</v>
      </c>
      <c r="H10">
        <v>40.237636000000002</v>
      </c>
      <c r="I10">
        <v>40.537478999999998</v>
      </c>
      <c r="J10">
        <v>41.010674000000002</v>
      </c>
      <c r="K10">
        <v>40.539822000000001</v>
      </c>
      <c r="L10">
        <f>AVERAGE(expResultLog_MaxSearch[[#This Row],[Try1]:[Try10]])</f>
        <v>40.772881300000002</v>
      </c>
    </row>
    <row r="11" spans="1:12" x14ac:dyDescent="0.25">
      <c r="A11" t="s">
        <v>19</v>
      </c>
      <c r="B11">
        <v>37.17548</v>
      </c>
      <c r="C11">
        <v>38.731310000000001</v>
      </c>
      <c r="D11">
        <v>37.602531999999997</v>
      </c>
      <c r="E11">
        <v>36.219472000000003</v>
      </c>
      <c r="F11">
        <v>52.724952000000002</v>
      </c>
      <c r="G11">
        <v>40.548215999999996</v>
      </c>
      <c r="H11">
        <v>36.079917999999999</v>
      </c>
      <c r="I11">
        <v>37.11148</v>
      </c>
      <c r="J11">
        <v>37.346255999999997</v>
      </c>
      <c r="K11">
        <v>37.284444999999998</v>
      </c>
      <c r="L11">
        <f>AVERAGE(expResultLog_MaxSearch[[#This Row],[Try1]:[Try10]])</f>
        <v>39.0824061</v>
      </c>
    </row>
    <row r="12" spans="1:12" x14ac:dyDescent="0.25">
      <c r="L12" s="1">
        <f>AVERAGE(L2:L11)</f>
        <v>41.28570835</v>
      </c>
    </row>
    <row r="16" spans="1:12" x14ac:dyDescent="0.25">
      <c r="A16" t="s">
        <v>31</v>
      </c>
    </row>
    <row r="17" spans="1:2" x14ac:dyDescent="0.25">
      <c r="A17" t="s">
        <v>40</v>
      </c>
    </row>
    <row r="18" spans="1:2" x14ac:dyDescent="0.25">
      <c r="A18" t="s">
        <v>33</v>
      </c>
    </row>
    <row r="19" spans="1:2" x14ac:dyDescent="0.25">
      <c r="A19" t="s">
        <v>41</v>
      </c>
    </row>
    <row r="20" spans="1:2" x14ac:dyDescent="0.25">
      <c r="A20" t="s">
        <v>42</v>
      </c>
    </row>
    <row r="21" spans="1:2" x14ac:dyDescent="0.25">
      <c r="A21" t="s">
        <v>43</v>
      </c>
    </row>
    <row r="23" spans="1:2" x14ac:dyDescent="0.25">
      <c r="A23" t="s">
        <v>39</v>
      </c>
      <c r="B23" t="s">
        <v>38</v>
      </c>
    </row>
    <row r="24" spans="1:2" x14ac:dyDescent="0.25">
      <c r="A24">
        <f>L2</f>
        <v>41.619599300000004</v>
      </c>
      <c r="B24">
        <f>expResultLog_MinSearch!L2</f>
        <v>37.021043799999987</v>
      </c>
    </row>
    <row r="25" spans="1:2" x14ac:dyDescent="0.25">
      <c r="A25">
        <f t="shared" ref="A25:A34" si="0">L3</f>
        <v>41.323043999999996</v>
      </c>
      <c r="B25">
        <f>expResultLog_MinSearch!L3</f>
        <v>40.636004400000004</v>
      </c>
    </row>
    <row r="26" spans="1:2" x14ac:dyDescent="0.25">
      <c r="A26">
        <f t="shared" si="0"/>
        <v>41.1096723</v>
      </c>
      <c r="B26">
        <f>expResultLog_MinSearch!L4</f>
        <v>40.996606800000002</v>
      </c>
    </row>
    <row r="27" spans="1:2" x14ac:dyDescent="0.25">
      <c r="A27">
        <f t="shared" si="0"/>
        <v>40.865516799999995</v>
      </c>
      <c r="B27">
        <f>expResultLog_MinSearch!L5</f>
        <v>44.6387067</v>
      </c>
    </row>
    <row r="28" spans="1:2" x14ac:dyDescent="0.25">
      <c r="A28">
        <f t="shared" si="0"/>
        <v>40.509343700000002</v>
      </c>
      <c r="B28">
        <f>expResultLog_MinSearch!L6</f>
        <v>37.777443599999998</v>
      </c>
    </row>
    <row r="29" spans="1:2" x14ac:dyDescent="0.25">
      <c r="A29">
        <f t="shared" si="0"/>
        <v>38.567586999999996</v>
      </c>
      <c r="B29">
        <f>expResultLog_MinSearch!L7</f>
        <v>41.656753199999997</v>
      </c>
    </row>
    <row r="30" spans="1:2" x14ac:dyDescent="0.25">
      <c r="A30">
        <f t="shared" si="0"/>
        <v>47.355725700000008</v>
      </c>
      <c r="B30">
        <f>expResultLog_MinSearch!L8</f>
        <v>40.986765900000002</v>
      </c>
    </row>
    <row r="31" spans="1:2" x14ac:dyDescent="0.25">
      <c r="A31">
        <f t="shared" si="0"/>
        <v>41.651307300000006</v>
      </c>
      <c r="B31">
        <f>expResultLog_MinSearch!L9</f>
        <v>41.106584300000009</v>
      </c>
    </row>
    <row r="32" spans="1:2" x14ac:dyDescent="0.25">
      <c r="A32">
        <f t="shared" si="0"/>
        <v>40.772881300000002</v>
      </c>
      <c r="B32">
        <f>expResultLog_MinSearch!L10</f>
        <v>41.1419207</v>
      </c>
    </row>
    <row r="33" spans="1:2" x14ac:dyDescent="0.25">
      <c r="A33">
        <f t="shared" si="0"/>
        <v>39.0824061</v>
      </c>
      <c r="B33">
        <f>expResultLog_MinSearch!L11</f>
        <v>41.340501800000006</v>
      </c>
    </row>
    <row r="34" spans="1:2" x14ac:dyDescent="0.25">
      <c r="A34">
        <f t="shared" si="0"/>
        <v>41.28570835</v>
      </c>
      <c r="B34">
        <f>expResultLog_MinSearch!L12</f>
        <v>40.730233120000001</v>
      </c>
    </row>
    <row r="35" spans="1:2" x14ac:dyDescent="0.25">
      <c r="A35" s="1">
        <f>L12</f>
        <v>41.28570835</v>
      </c>
      <c r="B35" s="1">
        <f>expResultLog_MinSearch!L12</f>
        <v>40.730233120000001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3598-6936-4DD0-8201-AC4DE55FE172}">
  <dimension ref="A1:L17"/>
  <sheetViews>
    <sheetView workbookViewId="0">
      <selection activeCell="L18" sqref="L18"/>
    </sheetView>
  </sheetViews>
  <sheetFormatPr defaultRowHeight="15" x14ac:dyDescent="0.25"/>
  <cols>
    <col min="1" max="1" width="14.7109375" customWidth="1"/>
    <col min="2" max="10" width="11.140625" bestFit="1" customWidth="1"/>
    <col min="11" max="11" width="12.140625" bestFit="1" customWidth="1"/>
    <col min="12" max="12" width="12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20</v>
      </c>
    </row>
    <row r="2" spans="1:12" x14ac:dyDescent="0.25">
      <c r="A2" t="s">
        <v>10</v>
      </c>
      <c r="B2">
        <v>36.710754000000001</v>
      </c>
      <c r="C2">
        <v>36.005395</v>
      </c>
      <c r="D2">
        <v>36.744810999999999</v>
      </c>
      <c r="E2">
        <v>37.272542999999999</v>
      </c>
      <c r="F2">
        <v>36.551580000000001</v>
      </c>
      <c r="G2">
        <v>36.994346</v>
      </c>
      <c r="H2">
        <v>37.622418000000003</v>
      </c>
      <c r="I2">
        <v>37.940078999999997</v>
      </c>
      <c r="J2">
        <v>37.329957999999998</v>
      </c>
      <c r="K2">
        <v>37.038553999999998</v>
      </c>
      <c r="L2">
        <f>AVERAGE(expResultLog_MinSearch[#This Row])</f>
        <v>37.021043799999987</v>
      </c>
    </row>
    <row r="3" spans="1:12" x14ac:dyDescent="0.25">
      <c r="A3" t="s">
        <v>11</v>
      </c>
      <c r="B3">
        <v>40.610571</v>
      </c>
      <c r="C3">
        <v>40.586395000000003</v>
      </c>
      <c r="D3">
        <v>40.564458000000002</v>
      </c>
      <c r="E3">
        <v>40.580480000000001</v>
      </c>
      <c r="F3">
        <v>40.165596999999998</v>
      </c>
      <c r="G3">
        <v>43.962437000000001</v>
      </c>
      <c r="H3">
        <v>39.522877000000001</v>
      </c>
      <c r="I3">
        <v>39.826208999999999</v>
      </c>
      <c r="J3">
        <v>40.424117000000003</v>
      </c>
      <c r="K3">
        <v>40.116903000000001</v>
      </c>
      <c r="L3">
        <f>AVERAGE(expResultLog_MinSearch[#This Row])</f>
        <v>40.636004400000004</v>
      </c>
    </row>
    <row r="4" spans="1:12" x14ac:dyDescent="0.25">
      <c r="A4" t="s">
        <v>12</v>
      </c>
      <c r="B4">
        <v>40.877369000000002</v>
      </c>
      <c r="C4">
        <v>41.536721</v>
      </c>
      <c r="D4">
        <v>40.830492999999997</v>
      </c>
      <c r="E4">
        <v>40.922296000000003</v>
      </c>
      <c r="F4">
        <v>42.136087000000003</v>
      </c>
      <c r="G4">
        <v>41.738467</v>
      </c>
      <c r="H4">
        <v>40.845081999999998</v>
      </c>
      <c r="I4">
        <v>41.877622000000002</v>
      </c>
      <c r="J4">
        <v>38.402467999999999</v>
      </c>
      <c r="K4">
        <v>40.799463000000003</v>
      </c>
      <c r="L4">
        <f>AVERAGE(expResultLog_MinSearch[#This Row])</f>
        <v>40.996606800000002</v>
      </c>
    </row>
    <row r="5" spans="1:12" x14ac:dyDescent="0.25">
      <c r="A5" t="s">
        <v>13</v>
      </c>
      <c r="B5">
        <v>41.487946000000001</v>
      </c>
      <c r="C5">
        <v>45.64631</v>
      </c>
      <c r="D5">
        <v>48.648055999999997</v>
      </c>
      <c r="E5">
        <v>49.638010000000001</v>
      </c>
      <c r="F5">
        <v>41.243127000000001</v>
      </c>
      <c r="G5">
        <v>45.742812000000001</v>
      </c>
      <c r="H5">
        <v>40.400557999999997</v>
      </c>
      <c r="I5">
        <v>45.316262000000002</v>
      </c>
      <c r="J5">
        <v>43.929259999999999</v>
      </c>
      <c r="K5">
        <v>44.334726000000003</v>
      </c>
      <c r="L5">
        <f>AVERAGE(expResultLog_MinSearch[#This Row])</f>
        <v>44.6387067</v>
      </c>
    </row>
    <row r="6" spans="1:12" x14ac:dyDescent="0.25">
      <c r="A6" t="s">
        <v>14</v>
      </c>
      <c r="B6">
        <v>38.033645</v>
      </c>
      <c r="C6">
        <v>35.787323000000001</v>
      </c>
      <c r="D6">
        <v>36.314664999999998</v>
      </c>
      <c r="E6">
        <v>35.234727999999997</v>
      </c>
      <c r="F6">
        <v>37.139730999999998</v>
      </c>
      <c r="G6">
        <v>37.532501000000003</v>
      </c>
      <c r="H6">
        <v>38.665835000000001</v>
      </c>
      <c r="I6">
        <v>37.107798000000003</v>
      </c>
      <c r="J6">
        <v>44.134613999999999</v>
      </c>
      <c r="K6">
        <v>37.823596000000002</v>
      </c>
      <c r="L6">
        <f>AVERAGE(expResultLog_MinSearch[#This Row])</f>
        <v>37.777443599999998</v>
      </c>
    </row>
    <row r="7" spans="1:12" x14ac:dyDescent="0.25">
      <c r="A7" t="s">
        <v>15</v>
      </c>
      <c r="B7">
        <v>40.695751000000001</v>
      </c>
      <c r="C7">
        <v>41.750067000000001</v>
      </c>
      <c r="D7">
        <v>50.690725</v>
      </c>
      <c r="E7">
        <v>40.770327000000002</v>
      </c>
      <c r="F7">
        <v>40.773159</v>
      </c>
      <c r="G7">
        <v>40.654677999999997</v>
      </c>
      <c r="H7">
        <v>40.306325999999999</v>
      </c>
      <c r="I7">
        <v>39.833897</v>
      </c>
      <c r="J7">
        <v>40.308366999999997</v>
      </c>
      <c r="K7">
        <v>40.784235000000002</v>
      </c>
      <c r="L7">
        <f>AVERAGE(expResultLog_MinSearch[#This Row])</f>
        <v>41.656753199999997</v>
      </c>
    </row>
    <row r="8" spans="1:12" x14ac:dyDescent="0.25">
      <c r="A8" t="s">
        <v>16</v>
      </c>
      <c r="B8">
        <v>41.391965999999996</v>
      </c>
      <c r="C8">
        <v>40.820734000000002</v>
      </c>
      <c r="D8">
        <v>40.608873000000003</v>
      </c>
      <c r="E8">
        <v>41.330606000000003</v>
      </c>
      <c r="F8">
        <v>41.181843999999998</v>
      </c>
      <c r="G8">
        <v>41.059863999999997</v>
      </c>
      <c r="H8">
        <v>41.027669000000003</v>
      </c>
      <c r="I8">
        <v>41.424342000000003</v>
      </c>
      <c r="J8">
        <v>40.860823000000003</v>
      </c>
      <c r="K8">
        <v>40.160938000000002</v>
      </c>
      <c r="L8">
        <f>AVERAGE(expResultLog_MinSearch[#This Row])</f>
        <v>40.986765900000002</v>
      </c>
    </row>
    <row r="9" spans="1:12" x14ac:dyDescent="0.25">
      <c r="A9" t="s">
        <v>17</v>
      </c>
      <c r="B9">
        <v>40.175013</v>
      </c>
      <c r="C9">
        <v>41.144364000000003</v>
      </c>
      <c r="D9">
        <v>40.839554999999997</v>
      </c>
      <c r="E9">
        <v>40.604799999999997</v>
      </c>
      <c r="F9">
        <v>40.804549999999999</v>
      </c>
      <c r="G9">
        <v>40.964976999999998</v>
      </c>
      <c r="H9">
        <v>40.960517000000003</v>
      </c>
      <c r="I9">
        <v>43.522187000000002</v>
      </c>
      <c r="J9">
        <v>40.367095999999997</v>
      </c>
      <c r="K9">
        <v>41.682783999999998</v>
      </c>
      <c r="L9">
        <f>AVERAGE(expResultLog_MinSearch[#This Row])</f>
        <v>41.106584300000009</v>
      </c>
    </row>
    <row r="10" spans="1:12" x14ac:dyDescent="0.25">
      <c r="A10" t="s">
        <v>18</v>
      </c>
      <c r="B10">
        <v>40.902859999999997</v>
      </c>
      <c r="C10">
        <v>40.522486999999998</v>
      </c>
      <c r="D10">
        <v>41.558193000000003</v>
      </c>
      <c r="E10">
        <v>41.218992</v>
      </c>
      <c r="F10">
        <v>41.007508999999999</v>
      </c>
      <c r="G10">
        <v>41.652022000000002</v>
      </c>
      <c r="H10">
        <v>40.188786999999998</v>
      </c>
      <c r="I10">
        <v>41.952337</v>
      </c>
      <c r="J10">
        <v>42.387473999999997</v>
      </c>
      <c r="K10">
        <v>40.028545999999999</v>
      </c>
      <c r="L10">
        <f>AVERAGE(expResultLog_MinSearch[#This Row])</f>
        <v>41.1419207</v>
      </c>
    </row>
    <row r="11" spans="1:12" x14ac:dyDescent="0.25">
      <c r="A11" t="s">
        <v>19</v>
      </c>
      <c r="B11">
        <v>41.260590999999998</v>
      </c>
      <c r="C11">
        <v>41.810023999999999</v>
      </c>
      <c r="D11">
        <v>41.120168999999997</v>
      </c>
      <c r="E11">
        <v>40.204315000000001</v>
      </c>
      <c r="F11">
        <v>41.643585000000002</v>
      </c>
      <c r="G11">
        <v>44.616475999999999</v>
      </c>
      <c r="H11">
        <v>40.887917000000002</v>
      </c>
      <c r="I11">
        <v>40.953418999999997</v>
      </c>
      <c r="J11">
        <v>40.384059999999998</v>
      </c>
      <c r="K11">
        <v>40.524462</v>
      </c>
      <c r="L11">
        <f>AVERAGE(expResultLog_MinSearch[#This Row])</f>
        <v>41.340501800000006</v>
      </c>
    </row>
    <row r="12" spans="1:12" x14ac:dyDescent="0.25">
      <c r="L12" s="1">
        <f>AVERAGE(L2:L11)</f>
        <v>40.730233120000001</v>
      </c>
    </row>
    <row r="16" spans="1:12" x14ac:dyDescent="0.25">
      <c r="A16" t="s">
        <v>44</v>
      </c>
    </row>
    <row r="17" spans="1:2" x14ac:dyDescent="0.25">
      <c r="A17" t="s">
        <v>45</v>
      </c>
      <c r="B1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67A0-2008-4459-99B3-DD9625449622}">
  <dimension ref="A1:L31"/>
  <sheetViews>
    <sheetView workbookViewId="0">
      <selection activeCell="G30" sqref="G30"/>
    </sheetView>
  </sheetViews>
  <sheetFormatPr defaultRowHeight="15" x14ac:dyDescent="0.25"/>
  <cols>
    <col min="1" max="1" width="13.28515625" customWidth="1"/>
    <col min="2" max="10" width="11.140625" bestFit="1" customWidth="1"/>
    <col min="11" max="11" width="12.140625" bestFit="1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20</v>
      </c>
    </row>
    <row r="2" spans="1:12" x14ac:dyDescent="0.25">
      <c r="A2" t="s">
        <v>10</v>
      </c>
      <c r="B2">
        <v>40.201630999999999</v>
      </c>
      <c r="C2">
        <v>40.960326999999999</v>
      </c>
      <c r="D2">
        <v>40.940365999999997</v>
      </c>
      <c r="E2">
        <v>41.031523999999997</v>
      </c>
      <c r="F2">
        <v>41.081327999999999</v>
      </c>
      <c r="G2">
        <v>41.316358000000001</v>
      </c>
      <c r="H2">
        <v>41.036887</v>
      </c>
      <c r="I2">
        <v>40.781520999999998</v>
      </c>
      <c r="J2">
        <v>40.951825999999997</v>
      </c>
      <c r="K2">
        <v>40.323245</v>
      </c>
      <c r="L2">
        <f>AVERAGE(expResultLog_MaxRetrieval[#This Row])</f>
        <v>40.862501299999998</v>
      </c>
    </row>
    <row r="3" spans="1:12" x14ac:dyDescent="0.25">
      <c r="A3" t="s">
        <v>11</v>
      </c>
      <c r="B3">
        <v>40.885995000000001</v>
      </c>
      <c r="C3">
        <v>41.050576</v>
      </c>
      <c r="D3">
        <v>51.257683999999998</v>
      </c>
      <c r="E3">
        <v>41.225786999999997</v>
      </c>
      <c r="F3">
        <v>40.146740999999999</v>
      </c>
      <c r="G3">
        <v>44.965167999999998</v>
      </c>
      <c r="H3">
        <v>41.079639999999998</v>
      </c>
      <c r="I3">
        <v>41.792974999999998</v>
      </c>
      <c r="J3">
        <v>41.689709000000001</v>
      </c>
      <c r="K3">
        <v>41.446354999999997</v>
      </c>
      <c r="L3">
        <f>AVERAGE(expResultLog_MaxRetrieval[#This Row])</f>
        <v>42.554062999999999</v>
      </c>
    </row>
    <row r="4" spans="1:12" x14ac:dyDescent="0.25">
      <c r="A4" t="s">
        <v>12</v>
      </c>
      <c r="B4">
        <v>40.965569000000002</v>
      </c>
      <c r="C4">
        <v>40.966247000000003</v>
      </c>
      <c r="D4">
        <v>45.052917000000001</v>
      </c>
      <c r="E4">
        <v>40.107556000000002</v>
      </c>
      <c r="F4">
        <v>41.038587999999997</v>
      </c>
      <c r="G4">
        <v>41.365661000000003</v>
      </c>
      <c r="H4">
        <v>40.230325000000001</v>
      </c>
      <c r="I4">
        <v>41.121001999999997</v>
      </c>
      <c r="J4">
        <v>41.112569999999998</v>
      </c>
      <c r="K4">
        <v>40.080652000000001</v>
      </c>
      <c r="L4">
        <f>AVERAGE(expResultLog_MaxRetrieval[#This Row])</f>
        <v>41.204108699999992</v>
      </c>
    </row>
    <row r="5" spans="1:12" x14ac:dyDescent="0.25">
      <c r="A5" t="s">
        <v>13</v>
      </c>
      <c r="B5">
        <v>41.020040999999999</v>
      </c>
      <c r="C5">
        <v>40.899970000000003</v>
      </c>
      <c r="D5">
        <v>40.924211</v>
      </c>
      <c r="E5">
        <v>40.266677999999999</v>
      </c>
      <c r="F5">
        <v>42.312268000000003</v>
      </c>
      <c r="G5">
        <v>43.961458999999998</v>
      </c>
      <c r="H5">
        <v>40.193885999999999</v>
      </c>
      <c r="I5">
        <v>41.087634999999999</v>
      </c>
      <c r="J5">
        <v>41.230167000000002</v>
      </c>
      <c r="K5">
        <v>41.285134999999997</v>
      </c>
      <c r="L5">
        <f>AVERAGE(expResultLog_MaxRetrieval[#This Row])</f>
        <v>41.318145000000001</v>
      </c>
    </row>
    <row r="6" spans="1:12" x14ac:dyDescent="0.25">
      <c r="A6" t="s">
        <v>14</v>
      </c>
      <c r="B6">
        <v>41.456507000000002</v>
      </c>
      <c r="C6">
        <v>40.724263000000001</v>
      </c>
      <c r="D6">
        <v>41.468826</v>
      </c>
      <c r="E6">
        <v>50.969580000000001</v>
      </c>
      <c r="F6">
        <v>40.488157000000001</v>
      </c>
      <c r="G6">
        <v>38.909289000000001</v>
      </c>
      <c r="H6">
        <v>41.006447999999999</v>
      </c>
      <c r="I6">
        <v>50.915579000000001</v>
      </c>
      <c r="J6">
        <v>41.248043000000003</v>
      </c>
      <c r="K6">
        <v>39.671067000000001</v>
      </c>
      <c r="L6">
        <f>AVERAGE(expResultLog_MaxRetrieval[#This Row])</f>
        <v>42.685775899999996</v>
      </c>
    </row>
    <row r="7" spans="1:12" x14ac:dyDescent="0.25">
      <c r="A7" t="s">
        <v>15</v>
      </c>
      <c r="B7">
        <v>38.797949000000003</v>
      </c>
      <c r="C7">
        <v>40.891511000000001</v>
      </c>
      <c r="D7">
        <v>38.625951999999998</v>
      </c>
      <c r="E7">
        <v>37.164532000000001</v>
      </c>
      <c r="F7">
        <v>92.832947000000004</v>
      </c>
      <c r="G7">
        <v>43.710357999999999</v>
      </c>
      <c r="H7">
        <v>34.679915999999999</v>
      </c>
      <c r="I7">
        <v>41.105457999999999</v>
      </c>
      <c r="J7">
        <v>53.481003999999999</v>
      </c>
      <c r="K7">
        <v>41.230530999999999</v>
      </c>
      <c r="L7">
        <f>AVERAGE(expResultLog_MaxRetrieval[#This Row])</f>
        <v>46.252015799999995</v>
      </c>
    </row>
    <row r="8" spans="1:12" x14ac:dyDescent="0.25">
      <c r="A8" t="s">
        <v>16</v>
      </c>
      <c r="B8">
        <v>42.845280000000002</v>
      </c>
      <c r="C8">
        <v>44.122937</v>
      </c>
      <c r="D8">
        <v>45.681215000000002</v>
      </c>
      <c r="E8">
        <v>47.822588000000003</v>
      </c>
      <c r="F8">
        <v>47.950136999999998</v>
      </c>
      <c r="G8">
        <v>44.193736000000001</v>
      </c>
      <c r="H8">
        <v>44.768372999999997</v>
      </c>
      <c r="I8">
        <v>49.199711000000001</v>
      </c>
      <c r="J8">
        <v>45.829751000000002</v>
      </c>
      <c r="K8">
        <v>44.641837000000002</v>
      </c>
      <c r="L8">
        <f>AVERAGE(expResultLog_MaxRetrieval[#This Row])</f>
        <v>45.7055565</v>
      </c>
    </row>
    <row r="9" spans="1:12" x14ac:dyDescent="0.25">
      <c r="A9" t="s">
        <v>17</v>
      </c>
      <c r="B9">
        <v>40.808712999999997</v>
      </c>
      <c r="C9">
        <v>41.005518000000002</v>
      </c>
      <c r="D9">
        <v>40.869042999999998</v>
      </c>
      <c r="E9">
        <v>41.267544000000001</v>
      </c>
      <c r="F9">
        <v>40.909579999999998</v>
      </c>
      <c r="G9">
        <v>41.153036999999998</v>
      </c>
      <c r="H9">
        <v>40.000585999999998</v>
      </c>
      <c r="I9">
        <v>41.618172000000001</v>
      </c>
      <c r="J9">
        <v>40.368775999999997</v>
      </c>
      <c r="K9">
        <v>40.738948999999998</v>
      </c>
      <c r="L9">
        <f>AVERAGE(expResultLog_MaxRetrieval[#This Row])</f>
        <v>40.873991800000006</v>
      </c>
    </row>
    <row r="10" spans="1:12" x14ac:dyDescent="0.25">
      <c r="A10" t="s">
        <v>18</v>
      </c>
      <c r="B10">
        <v>40.561560999999998</v>
      </c>
      <c r="C10">
        <v>40.738461999999998</v>
      </c>
      <c r="D10">
        <v>40.587127000000002</v>
      </c>
      <c r="E10">
        <v>40.592362000000001</v>
      </c>
      <c r="F10">
        <v>40.927650999999997</v>
      </c>
      <c r="G10">
        <v>40.636431000000002</v>
      </c>
      <c r="H10">
        <v>40.713616000000002</v>
      </c>
      <c r="I10">
        <v>39.638843000000001</v>
      </c>
      <c r="J10">
        <v>41.501517999999997</v>
      </c>
      <c r="K10">
        <v>40.274344999999997</v>
      </c>
      <c r="L10">
        <f>AVERAGE(expResultLog_MaxRetrieval[#This Row])</f>
        <v>40.617191599999998</v>
      </c>
    </row>
    <row r="11" spans="1:12" x14ac:dyDescent="0.25">
      <c r="A11" t="s">
        <v>19</v>
      </c>
      <c r="B11">
        <v>38.746917000000003</v>
      </c>
      <c r="C11">
        <v>37.00347</v>
      </c>
      <c r="D11">
        <v>38.113016999999999</v>
      </c>
      <c r="E11">
        <v>37.324205999999997</v>
      </c>
      <c r="F11">
        <v>37.367843999999998</v>
      </c>
      <c r="G11">
        <v>38.109347</v>
      </c>
      <c r="H11">
        <v>37.852176</v>
      </c>
      <c r="I11">
        <v>37.831774000000003</v>
      </c>
      <c r="J11">
        <v>37.66066</v>
      </c>
      <c r="K11">
        <v>36.125878</v>
      </c>
      <c r="L11">
        <f>AVERAGE(expResultLog_MaxRetrieval[#This Row])</f>
        <v>37.613528899999999</v>
      </c>
    </row>
    <row r="12" spans="1:12" x14ac:dyDescent="0.25">
      <c r="L12" s="1">
        <f>AVERAGE(L2:L11)</f>
        <v>41.968687849999995</v>
      </c>
    </row>
    <row r="14" spans="1:12" x14ac:dyDescent="0.25">
      <c r="A14" t="s">
        <v>31</v>
      </c>
    </row>
    <row r="15" spans="1:12" x14ac:dyDescent="0.25">
      <c r="A15" t="s">
        <v>40</v>
      </c>
    </row>
    <row r="16" spans="1:12" x14ac:dyDescent="0.25">
      <c r="A16" t="s">
        <v>47</v>
      </c>
    </row>
    <row r="17" spans="1:2" x14ac:dyDescent="0.25">
      <c r="A17" t="s">
        <v>34</v>
      </c>
    </row>
    <row r="18" spans="1:2" x14ac:dyDescent="0.25">
      <c r="A18" t="s">
        <v>35</v>
      </c>
    </row>
    <row r="21" spans="1:2" x14ac:dyDescent="0.25">
      <c r="A21">
        <f>L2</f>
        <v>40.862501299999998</v>
      </c>
      <c r="B21">
        <f>expResultLog_MinRetrieval!L2</f>
        <v>37.263697099999995</v>
      </c>
    </row>
    <row r="22" spans="1:2" x14ac:dyDescent="0.25">
      <c r="A22">
        <f t="shared" ref="A22:A31" si="0">L3</f>
        <v>42.554062999999999</v>
      </c>
      <c r="B22">
        <f>expResultLog_MinRetrieval!L3</f>
        <v>40.6936295</v>
      </c>
    </row>
    <row r="23" spans="1:2" x14ac:dyDescent="0.25">
      <c r="A23">
        <f t="shared" si="0"/>
        <v>41.204108699999992</v>
      </c>
      <c r="B23">
        <f>expResultLog_MinRetrieval!L4</f>
        <v>40.969754500000001</v>
      </c>
    </row>
    <row r="24" spans="1:2" x14ac:dyDescent="0.25">
      <c r="A24">
        <f t="shared" si="0"/>
        <v>41.318145000000001</v>
      </c>
      <c r="B24">
        <f>expResultLog_MinRetrieval!L5</f>
        <v>43.398191399999995</v>
      </c>
    </row>
    <row r="25" spans="1:2" x14ac:dyDescent="0.25">
      <c r="A25">
        <f t="shared" si="0"/>
        <v>42.685775899999996</v>
      </c>
      <c r="B25">
        <f>expResultLog_MinRetrieval!L6</f>
        <v>37.634508200000006</v>
      </c>
    </row>
    <row r="26" spans="1:2" x14ac:dyDescent="0.25">
      <c r="A26">
        <f t="shared" si="0"/>
        <v>46.252015799999995</v>
      </c>
      <c r="B26">
        <f>expResultLog_MinRetrieval!L7</f>
        <v>41.166731500000004</v>
      </c>
    </row>
    <row r="27" spans="1:2" x14ac:dyDescent="0.25">
      <c r="A27">
        <f t="shared" si="0"/>
        <v>45.7055565</v>
      </c>
      <c r="B27">
        <f>expResultLog_MinRetrieval!L8</f>
        <v>42.399626099999999</v>
      </c>
    </row>
    <row r="28" spans="1:2" x14ac:dyDescent="0.25">
      <c r="A28">
        <f t="shared" si="0"/>
        <v>40.873991800000006</v>
      </c>
      <c r="B28">
        <f>expResultLog_MinRetrieval!L9</f>
        <v>41.921271899999994</v>
      </c>
    </row>
    <row r="29" spans="1:2" x14ac:dyDescent="0.25">
      <c r="A29">
        <f t="shared" si="0"/>
        <v>40.617191599999998</v>
      </c>
      <c r="B29">
        <f>expResultLog_MinRetrieval!L10</f>
        <v>40.956297099999993</v>
      </c>
    </row>
    <row r="30" spans="1:2" x14ac:dyDescent="0.25">
      <c r="A30">
        <f t="shared" si="0"/>
        <v>37.613528899999999</v>
      </c>
      <c r="B30">
        <f>expResultLog_MinRetrieval!L11</f>
        <v>40.946242499999997</v>
      </c>
    </row>
    <row r="31" spans="1:2" x14ac:dyDescent="0.25">
      <c r="A31" s="1">
        <f t="shared" si="0"/>
        <v>41.968687849999995</v>
      </c>
      <c r="B31" s="1">
        <f>expResultLog_MinRetrieval!L12</f>
        <v>40.734994979999989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61A1-95CE-492D-A547-AB20A9F0835D}">
  <dimension ref="A1:L15"/>
  <sheetViews>
    <sheetView workbookViewId="0">
      <selection activeCell="A2" sqref="A2:A11"/>
    </sheetView>
  </sheetViews>
  <sheetFormatPr defaultRowHeight="15" x14ac:dyDescent="0.25"/>
  <cols>
    <col min="1" max="1" width="13.28515625" customWidth="1"/>
    <col min="2" max="10" width="11.140625" bestFit="1" customWidth="1"/>
    <col min="11" max="11" width="12.140625" bestFit="1" customWidth="1"/>
  </cols>
  <sheetData>
    <row r="1" spans="1:12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20</v>
      </c>
    </row>
    <row r="2" spans="1:12" x14ac:dyDescent="0.25">
      <c r="A2" t="s">
        <v>10</v>
      </c>
      <c r="B2">
        <v>38.282080000000001</v>
      </c>
      <c r="C2">
        <v>36.902428</v>
      </c>
      <c r="D2">
        <v>37.060586000000001</v>
      </c>
      <c r="E2">
        <v>36.958415000000002</v>
      </c>
      <c r="F2">
        <v>36.538767999999997</v>
      </c>
      <c r="G2">
        <v>37.702903999999997</v>
      </c>
      <c r="H2">
        <v>37.128736000000004</v>
      </c>
      <c r="I2">
        <v>35.228752999999998</v>
      </c>
      <c r="J2">
        <v>38.835827999999999</v>
      </c>
      <c r="K2">
        <v>37.998472999999997</v>
      </c>
      <c r="L2">
        <f>AVERAGE(expResultLog_MinRetrieval[#This Row])</f>
        <v>37.263697099999995</v>
      </c>
    </row>
    <row r="3" spans="1:12" x14ac:dyDescent="0.25">
      <c r="A3" t="s">
        <v>11</v>
      </c>
      <c r="B3">
        <v>40.419319999999999</v>
      </c>
      <c r="C3">
        <v>40.464263000000003</v>
      </c>
      <c r="D3">
        <v>41.287238000000002</v>
      </c>
      <c r="E3">
        <v>41.385193000000001</v>
      </c>
      <c r="F3">
        <v>40.592404000000002</v>
      </c>
      <c r="G3">
        <v>41.294708</v>
      </c>
      <c r="H3">
        <v>39.829653</v>
      </c>
      <c r="I3">
        <v>40.782007</v>
      </c>
      <c r="J3">
        <v>40.259160999999999</v>
      </c>
      <c r="K3">
        <v>40.622348000000002</v>
      </c>
      <c r="L3">
        <f>AVERAGE(expResultLog_MinRetrieval[#This Row])</f>
        <v>40.6936295</v>
      </c>
    </row>
    <row r="4" spans="1:12" x14ac:dyDescent="0.25">
      <c r="A4" t="s">
        <v>12</v>
      </c>
      <c r="B4">
        <v>39.307817999999997</v>
      </c>
      <c r="C4">
        <v>40.915680000000002</v>
      </c>
      <c r="D4">
        <v>41.779446</v>
      </c>
      <c r="E4">
        <v>40.876646999999998</v>
      </c>
      <c r="F4">
        <v>41.048926999999999</v>
      </c>
      <c r="G4">
        <v>40.871912999999999</v>
      </c>
      <c r="H4">
        <v>41.068550000000002</v>
      </c>
      <c r="I4">
        <v>41.601162000000002</v>
      </c>
      <c r="J4">
        <v>41.241264999999999</v>
      </c>
      <c r="K4">
        <v>40.986136999999999</v>
      </c>
      <c r="L4">
        <f>AVERAGE(expResultLog_MinRetrieval[#This Row])</f>
        <v>40.969754500000001</v>
      </c>
    </row>
    <row r="5" spans="1:12" x14ac:dyDescent="0.25">
      <c r="A5" t="s">
        <v>13</v>
      </c>
      <c r="B5">
        <v>43.935493999999998</v>
      </c>
      <c r="C5">
        <v>44.622656999999997</v>
      </c>
      <c r="D5">
        <v>41.020511999999997</v>
      </c>
      <c r="E5">
        <v>47.043925000000002</v>
      </c>
      <c r="F5">
        <v>44.570275000000002</v>
      </c>
      <c r="G5">
        <v>41.006048999999997</v>
      </c>
      <c r="H5">
        <v>44.181567000000001</v>
      </c>
      <c r="I5">
        <v>45.823382000000002</v>
      </c>
      <c r="J5">
        <v>41.014983000000001</v>
      </c>
      <c r="K5">
        <v>40.763069999999999</v>
      </c>
      <c r="L5">
        <f>AVERAGE(expResultLog_MinRetrieval[#This Row])</f>
        <v>43.398191399999995</v>
      </c>
    </row>
    <row r="6" spans="1:12" x14ac:dyDescent="0.25">
      <c r="A6" t="s">
        <v>14</v>
      </c>
      <c r="B6">
        <v>36.600755999999997</v>
      </c>
      <c r="C6">
        <v>35.889018</v>
      </c>
      <c r="D6">
        <v>34.475653999999999</v>
      </c>
      <c r="E6">
        <v>43.457917000000002</v>
      </c>
      <c r="F6">
        <v>36.186267000000001</v>
      </c>
      <c r="G6">
        <v>42.490096000000001</v>
      </c>
      <c r="H6">
        <v>37.394784999999999</v>
      </c>
      <c r="I6">
        <v>34.864901000000003</v>
      </c>
      <c r="J6">
        <v>38.006377999999998</v>
      </c>
      <c r="K6">
        <v>36.979309999999998</v>
      </c>
      <c r="L6">
        <f>AVERAGE(expResultLog_MinRetrieval[#This Row])</f>
        <v>37.634508200000006</v>
      </c>
    </row>
    <row r="7" spans="1:12" x14ac:dyDescent="0.25">
      <c r="A7" t="s">
        <v>15</v>
      </c>
      <c r="B7">
        <v>40.601264</v>
      </c>
      <c r="C7">
        <v>41.322274</v>
      </c>
      <c r="D7">
        <v>41.717522000000002</v>
      </c>
      <c r="E7">
        <v>40.345334000000001</v>
      </c>
      <c r="F7">
        <v>40.121386999999999</v>
      </c>
      <c r="G7">
        <v>51.145515000000003</v>
      </c>
      <c r="H7">
        <v>39.902912000000001</v>
      </c>
      <c r="I7">
        <v>42.226184000000003</v>
      </c>
      <c r="J7">
        <v>32.985340999999998</v>
      </c>
      <c r="K7">
        <v>41.299582000000001</v>
      </c>
      <c r="L7">
        <f>AVERAGE(expResultLog_MinRetrieval[#This Row])</f>
        <v>41.166731500000004</v>
      </c>
    </row>
    <row r="8" spans="1:12" x14ac:dyDescent="0.25">
      <c r="A8" t="s">
        <v>16</v>
      </c>
      <c r="B8">
        <v>55.527087000000002</v>
      </c>
      <c r="C8">
        <v>40.743395999999997</v>
      </c>
      <c r="D8">
        <v>40.712980000000002</v>
      </c>
      <c r="E8">
        <v>40.843173999999998</v>
      </c>
      <c r="F8">
        <v>41.724881000000003</v>
      </c>
      <c r="G8">
        <v>40.289974000000001</v>
      </c>
      <c r="H8">
        <v>40.844948000000002</v>
      </c>
      <c r="I8">
        <v>41.208652000000001</v>
      </c>
      <c r="J8">
        <v>41.128303000000002</v>
      </c>
      <c r="K8">
        <v>40.972866000000003</v>
      </c>
      <c r="L8">
        <f>AVERAGE(expResultLog_MinRetrieval[#This Row])</f>
        <v>42.399626099999999</v>
      </c>
    </row>
    <row r="9" spans="1:12" x14ac:dyDescent="0.25">
      <c r="A9" t="s">
        <v>17</v>
      </c>
      <c r="B9">
        <v>40.975721</v>
      </c>
      <c r="C9">
        <v>41.328570999999997</v>
      </c>
      <c r="D9">
        <v>41.302123999999999</v>
      </c>
      <c r="E9">
        <v>41.553686999999996</v>
      </c>
      <c r="F9">
        <v>40.967517999999998</v>
      </c>
      <c r="G9">
        <v>40.300662000000003</v>
      </c>
      <c r="H9">
        <v>41.747351999999999</v>
      </c>
      <c r="I9">
        <v>40.993771000000002</v>
      </c>
      <c r="J9">
        <v>49.193868000000002</v>
      </c>
      <c r="K9">
        <v>40.849445000000003</v>
      </c>
      <c r="L9">
        <f>AVERAGE(expResultLog_MinRetrieval[#This Row])</f>
        <v>41.921271899999994</v>
      </c>
    </row>
    <row r="10" spans="1:12" x14ac:dyDescent="0.25">
      <c r="A10" t="s">
        <v>18</v>
      </c>
      <c r="B10">
        <v>41.032314999999997</v>
      </c>
      <c r="C10">
        <v>40.672037000000003</v>
      </c>
      <c r="D10">
        <v>40.839598000000002</v>
      </c>
      <c r="E10">
        <v>41.055095999999999</v>
      </c>
      <c r="F10">
        <v>40.992572000000003</v>
      </c>
      <c r="G10">
        <v>41.533042000000002</v>
      </c>
      <c r="H10">
        <v>39.458927000000003</v>
      </c>
      <c r="I10">
        <v>41.162886999999998</v>
      </c>
      <c r="J10">
        <v>41.958281999999997</v>
      </c>
      <c r="K10">
        <v>40.858215000000001</v>
      </c>
      <c r="L10">
        <f>AVERAGE(expResultLog_MinRetrieval[#This Row])</f>
        <v>40.956297099999993</v>
      </c>
    </row>
    <row r="11" spans="1:12" x14ac:dyDescent="0.25">
      <c r="A11" t="s">
        <v>19</v>
      </c>
      <c r="B11">
        <v>40.394877000000001</v>
      </c>
      <c r="C11">
        <v>40.616670999999997</v>
      </c>
      <c r="D11">
        <v>40.659678999999997</v>
      </c>
      <c r="E11">
        <v>40.865952</v>
      </c>
      <c r="F11">
        <v>41.635378000000003</v>
      </c>
      <c r="G11">
        <v>40.498154999999997</v>
      </c>
      <c r="H11">
        <v>41.429872000000003</v>
      </c>
      <c r="I11">
        <v>41.006461000000002</v>
      </c>
      <c r="J11">
        <v>41.081465999999999</v>
      </c>
      <c r="K11">
        <v>41.273913999999998</v>
      </c>
      <c r="L11">
        <f>AVERAGE(expResultLog_MinRetrieval[#This Row])</f>
        <v>40.946242499999997</v>
      </c>
    </row>
    <row r="12" spans="1:12" x14ac:dyDescent="0.25">
      <c r="L12" s="1">
        <f>AVERAGE(L2:L11)</f>
        <v>40.734994979999989</v>
      </c>
    </row>
    <row r="14" spans="1:12" x14ac:dyDescent="0.25">
      <c r="A14" t="s">
        <v>44</v>
      </c>
    </row>
    <row r="15" spans="1:12" x14ac:dyDescent="0.25">
      <c r="A15" t="s">
        <v>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F75B-2658-4B16-A9F1-456853179FDF}">
  <dimension ref="A1:L12"/>
  <sheetViews>
    <sheetView workbookViewId="0">
      <selection activeCell="A2" sqref="A2:A11"/>
    </sheetView>
  </sheetViews>
  <sheetFormatPr defaultRowHeight="15" x14ac:dyDescent="0.25"/>
  <cols>
    <col min="1" max="1" width="14" customWidth="1"/>
    <col min="2" max="10" width="11.140625" bestFit="1" customWidth="1"/>
    <col min="11" max="11" width="12.140625" bestFit="1" customWidth="1"/>
  </cols>
  <sheetData>
    <row r="1" spans="1:12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</row>
    <row r="2" spans="1:12" x14ac:dyDescent="0.25">
      <c r="A2" t="s">
        <v>10</v>
      </c>
      <c r="B2">
        <v>40.774310999999997</v>
      </c>
      <c r="C2">
        <v>41.043407999999999</v>
      </c>
      <c r="D2">
        <v>41.530161</v>
      </c>
      <c r="E2">
        <v>40.069831999999998</v>
      </c>
      <c r="F2">
        <v>35.142746000000002</v>
      </c>
      <c r="G2">
        <v>41.752327000000001</v>
      </c>
      <c r="H2">
        <v>41.721057999999999</v>
      </c>
      <c r="I2">
        <v>40.742863999999997</v>
      </c>
      <c r="J2">
        <v>40.666898000000003</v>
      </c>
      <c r="K2">
        <v>40.333261999999998</v>
      </c>
      <c r="L2">
        <f>AVERAGE(expResultLog_MaxNoType[#This Row])</f>
        <v>40.377686699999998</v>
      </c>
    </row>
    <row r="3" spans="1:12" x14ac:dyDescent="0.25">
      <c r="A3" t="s">
        <v>11</v>
      </c>
      <c r="B3">
        <v>41.475228000000001</v>
      </c>
      <c r="C3">
        <v>40.148997999999999</v>
      </c>
      <c r="D3">
        <v>40.374625000000002</v>
      </c>
      <c r="E3">
        <v>40.806913999999999</v>
      </c>
      <c r="F3">
        <v>40.892377000000003</v>
      </c>
      <c r="G3">
        <v>40.555010000000003</v>
      </c>
      <c r="H3">
        <v>42.412286999999999</v>
      </c>
      <c r="I3">
        <v>40.295704999999998</v>
      </c>
      <c r="J3">
        <v>41.146915</v>
      </c>
      <c r="K3">
        <v>40.852046000000001</v>
      </c>
      <c r="L3">
        <f>AVERAGE(expResultLog_MaxNoType[#This Row])</f>
        <v>40.896010500000003</v>
      </c>
    </row>
    <row r="4" spans="1:12" x14ac:dyDescent="0.25">
      <c r="A4" t="s">
        <v>12</v>
      </c>
      <c r="B4">
        <v>41.535277000000001</v>
      </c>
      <c r="C4">
        <v>41.320441000000002</v>
      </c>
      <c r="D4">
        <v>37.230815</v>
      </c>
      <c r="E4">
        <v>40.877490000000002</v>
      </c>
      <c r="F4">
        <v>41.751336000000002</v>
      </c>
      <c r="G4">
        <v>41.713296</v>
      </c>
      <c r="H4">
        <v>41.497712</v>
      </c>
      <c r="I4">
        <v>41.385418999999999</v>
      </c>
      <c r="J4">
        <v>40.604300000000002</v>
      </c>
      <c r="K4">
        <v>40.974575000000002</v>
      </c>
      <c r="L4">
        <f>AVERAGE(expResultLog_MaxNoType[#This Row])</f>
        <v>40.889066100000001</v>
      </c>
    </row>
    <row r="5" spans="1:12" x14ac:dyDescent="0.25">
      <c r="A5" t="s">
        <v>13</v>
      </c>
      <c r="B5">
        <v>40.987819999999999</v>
      </c>
      <c r="C5">
        <v>41.019548</v>
      </c>
      <c r="D5">
        <v>40.874841000000004</v>
      </c>
      <c r="E5">
        <v>41.273324000000002</v>
      </c>
      <c r="F5">
        <v>40.740518000000002</v>
      </c>
      <c r="G5">
        <v>39.839010000000002</v>
      </c>
      <c r="H5">
        <v>41.033994</v>
      </c>
      <c r="I5">
        <v>34.351399999999998</v>
      </c>
      <c r="J5">
        <v>40.051575999999997</v>
      </c>
      <c r="K5">
        <v>40.875624000000002</v>
      </c>
      <c r="L5">
        <f>AVERAGE(expResultLog_MaxNoType[#This Row])</f>
        <v>40.104765499999999</v>
      </c>
    </row>
    <row r="6" spans="1:12" x14ac:dyDescent="0.25">
      <c r="A6" t="s">
        <v>14</v>
      </c>
      <c r="B6">
        <v>39.919580000000003</v>
      </c>
      <c r="C6">
        <v>40.614449999999998</v>
      </c>
      <c r="D6">
        <v>40.554091999999997</v>
      </c>
      <c r="E6">
        <v>40.710169</v>
      </c>
      <c r="F6">
        <v>34.658757999999999</v>
      </c>
      <c r="G6">
        <v>34.622207000000003</v>
      </c>
      <c r="H6">
        <v>40.295592999999997</v>
      </c>
      <c r="I6">
        <v>33.350135000000002</v>
      </c>
      <c r="J6">
        <v>40.895865999999998</v>
      </c>
      <c r="K6">
        <v>40.753242999999998</v>
      </c>
      <c r="L6">
        <f>AVERAGE(expResultLog_MaxNoType[#This Row])</f>
        <v>38.637409300000009</v>
      </c>
    </row>
    <row r="7" spans="1:12" x14ac:dyDescent="0.25">
      <c r="A7" t="s">
        <v>15</v>
      </c>
      <c r="B7">
        <v>38.150637000000003</v>
      </c>
      <c r="C7">
        <v>41.063023999999999</v>
      </c>
      <c r="D7">
        <v>39.843015000000001</v>
      </c>
      <c r="E7">
        <v>48.038443999999998</v>
      </c>
      <c r="F7">
        <v>38.984183000000002</v>
      </c>
      <c r="G7">
        <v>42.231918</v>
      </c>
      <c r="H7">
        <v>36.343668999999998</v>
      </c>
      <c r="I7">
        <v>35.636572000000001</v>
      </c>
      <c r="J7">
        <v>51.823368000000002</v>
      </c>
      <c r="K7">
        <v>36.092686</v>
      </c>
      <c r="L7">
        <f>AVERAGE(expResultLog_MaxNoType[#This Row])</f>
        <v>40.820751600000008</v>
      </c>
    </row>
    <row r="8" spans="1:12" x14ac:dyDescent="0.25">
      <c r="A8" t="s">
        <v>16</v>
      </c>
      <c r="B8">
        <v>43.782103999999997</v>
      </c>
      <c r="C8">
        <v>46.168171000000001</v>
      </c>
      <c r="D8">
        <v>45.990155999999999</v>
      </c>
      <c r="E8">
        <v>47.941484000000003</v>
      </c>
      <c r="F8">
        <v>45.133392000000001</v>
      </c>
      <c r="G8">
        <v>43.873347000000003</v>
      </c>
      <c r="H8">
        <v>46.147910000000003</v>
      </c>
      <c r="I8">
        <v>43.212093000000003</v>
      </c>
      <c r="J8">
        <v>42.840991000000002</v>
      </c>
      <c r="K8">
        <v>40.931134</v>
      </c>
      <c r="L8">
        <f>AVERAGE(expResultLog_MaxNoType[#This Row])</f>
        <v>44.602078200000001</v>
      </c>
    </row>
    <row r="9" spans="1:12" x14ac:dyDescent="0.25">
      <c r="A9" t="s">
        <v>17</v>
      </c>
      <c r="B9">
        <v>40.848166999999997</v>
      </c>
      <c r="C9">
        <v>39.919528</v>
      </c>
      <c r="D9">
        <v>40.808183</v>
      </c>
      <c r="E9">
        <v>41.253207000000003</v>
      </c>
      <c r="F9">
        <v>39.425885000000001</v>
      </c>
      <c r="G9">
        <v>40.307558999999998</v>
      </c>
      <c r="H9">
        <v>42.082982999999999</v>
      </c>
      <c r="I9">
        <v>40.969833000000001</v>
      </c>
      <c r="J9">
        <v>40.649512999999999</v>
      </c>
      <c r="K9">
        <v>41.252704999999999</v>
      </c>
      <c r="L9">
        <f>AVERAGE(expResultLog_MaxNoType[#This Row])</f>
        <v>40.751756299999997</v>
      </c>
    </row>
    <row r="10" spans="1:12" x14ac:dyDescent="0.25">
      <c r="A10" t="s">
        <v>18</v>
      </c>
      <c r="B10">
        <v>40.488352999999996</v>
      </c>
      <c r="C10">
        <v>42.824869</v>
      </c>
      <c r="D10">
        <v>41.110522000000003</v>
      </c>
      <c r="E10">
        <v>41.173813000000003</v>
      </c>
      <c r="F10">
        <v>40.212220000000002</v>
      </c>
      <c r="G10">
        <v>40.417878999999999</v>
      </c>
      <c r="H10">
        <v>39.615673999999999</v>
      </c>
      <c r="I10">
        <v>42.761519</v>
      </c>
      <c r="J10">
        <v>41.102615</v>
      </c>
      <c r="K10">
        <v>40.570307</v>
      </c>
      <c r="L10">
        <f>AVERAGE(expResultLog_MaxNoType[#This Row])</f>
        <v>41.027777100000002</v>
      </c>
    </row>
    <row r="11" spans="1:12" x14ac:dyDescent="0.25">
      <c r="A11" t="s">
        <v>19</v>
      </c>
      <c r="B11">
        <v>38.165388999999998</v>
      </c>
      <c r="C11">
        <v>52.706189000000002</v>
      </c>
      <c r="D11">
        <v>86.379614000000004</v>
      </c>
      <c r="E11">
        <v>38.318685000000002</v>
      </c>
      <c r="F11">
        <v>36.793315999999997</v>
      </c>
      <c r="G11">
        <v>38.840142999999998</v>
      </c>
      <c r="H11">
        <v>47.734853999999999</v>
      </c>
      <c r="I11">
        <v>38.616743999999997</v>
      </c>
      <c r="J11">
        <v>38.165759999999999</v>
      </c>
      <c r="K11">
        <v>38.600569999999998</v>
      </c>
      <c r="L11">
        <f>AVERAGE(expResultLog_MaxNoType[#This Row])</f>
        <v>45.432126400000001</v>
      </c>
    </row>
    <row r="12" spans="1:12" x14ac:dyDescent="0.25">
      <c r="L12" s="1">
        <f>AVERAGE(L2:L11)</f>
        <v>41.353942769999996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C184-B143-45D6-BFBB-4828360FF0CE}">
  <dimension ref="A1:L12"/>
  <sheetViews>
    <sheetView workbookViewId="0">
      <selection activeCell="K17" sqref="K17"/>
    </sheetView>
  </sheetViews>
  <sheetFormatPr defaultRowHeight="15" x14ac:dyDescent="0.25"/>
  <cols>
    <col min="1" max="1" width="15" customWidth="1"/>
    <col min="2" max="10" width="11.140625" bestFit="1" customWidth="1"/>
    <col min="11" max="11" width="12.140625" bestFit="1" customWidth="1"/>
    <col min="12" max="12" width="13.42578125" customWidth="1"/>
  </cols>
  <sheetData>
    <row r="1" spans="1:12" x14ac:dyDescent="0.25"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20</v>
      </c>
    </row>
    <row r="2" spans="1:12" x14ac:dyDescent="0.25">
      <c r="A2" t="s">
        <v>10</v>
      </c>
      <c r="B2">
        <v>37.381849000000003</v>
      </c>
      <c r="C2">
        <v>40.168823000000003</v>
      </c>
      <c r="D2">
        <v>37.061746999999997</v>
      </c>
      <c r="E2">
        <v>37.320413000000002</v>
      </c>
      <c r="F2">
        <v>37.330478999999997</v>
      </c>
      <c r="G2">
        <v>37.877966999999998</v>
      </c>
      <c r="H2">
        <v>37.3155</v>
      </c>
      <c r="I2">
        <v>37.948551999999999</v>
      </c>
      <c r="J2">
        <v>39.294089999999997</v>
      </c>
      <c r="K2">
        <v>37.228937000000002</v>
      </c>
      <c r="L2">
        <f>AVERAGE(expResultLog_MinNoType[#This Row])</f>
        <v>37.892835699999999</v>
      </c>
    </row>
    <row r="3" spans="1:12" x14ac:dyDescent="0.25">
      <c r="A3" t="s">
        <v>11</v>
      </c>
      <c r="B3">
        <v>40.726543999999997</v>
      </c>
      <c r="C3">
        <v>40.392226000000001</v>
      </c>
      <c r="D3">
        <v>41.599701000000003</v>
      </c>
      <c r="E3">
        <v>40.737988999999999</v>
      </c>
      <c r="F3">
        <v>41.092821000000001</v>
      </c>
      <c r="G3">
        <v>35.815905000000001</v>
      </c>
      <c r="H3">
        <v>38.099049000000001</v>
      </c>
      <c r="I3">
        <v>40.382852</v>
      </c>
      <c r="J3">
        <v>40.292783999999997</v>
      </c>
      <c r="K3">
        <v>43.833480000000002</v>
      </c>
      <c r="L3">
        <f>AVERAGE(expResultLog_MinNoType[#This Row])</f>
        <v>40.297335099999998</v>
      </c>
    </row>
    <row r="4" spans="1:12" x14ac:dyDescent="0.25">
      <c r="A4" t="s">
        <v>12</v>
      </c>
      <c r="B4">
        <v>40.714348999999999</v>
      </c>
      <c r="C4">
        <v>40.830371999999997</v>
      </c>
      <c r="D4">
        <v>40.414721999999998</v>
      </c>
      <c r="E4">
        <v>36.591200999999998</v>
      </c>
      <c r="F4">
        <v>35.206657999999997</v>
      </c>
      <c r="G4">
        <v>41.031637000000003</v>
      </c>
      <c r="H4">
        <v>40.887869000000002</v>
      </c>
      <c r="I4">
        <v>41.744370000000004</v>
      </c>
      <c r="J4">
        <v>40.945667999999998</v>
      </c>
      <c r="K4">
        <v>41.025478999999997</v>
      </c>
      <c r="L4">
        <f>AVERAGE(expResultLog_MinNoType[#This Row])</f>
        <v>39.939232500000003</v>
      </c>
    </row>
    <row r="5" spans="1:12" x14ac:dyDescent="0.25">
      <c r="A5" t="s">
        <v>13</v>
      </c>
      <c r="B5">
        <v>37.634439999999998</v>
      </c>
      <c r="C5">
        <v>44.724632999999997</v>
      </c>
      <c r="D5">
        <v>55.214635000000001</v>
      </c>
      <c r="E5">
        <v>42.39873</v>
      </c>
      <c r="F5">
        <v>46.812260000000002</v>
      </c>
      <c r="G5">
        <v>43.763820000000003</v>
      </c>
      <c r="H5">
        <v>43.508685</v>
      </c>
      <c r="I5">
        <v>47.291401</v>
      </c>
      <c r="J5">
        <v>40.778253999999997</v>
      </c>
      <c r="K5">
        <v>40.535837999999998</v>
      </c>
      <c r="L5">
        <f>AVERAGE(expResultLog_MinNoType[#This Row])</f>
        <v>44.266269600000001</v>
      </c>
    </row>
    <row r="6" spans="1:12" x14ac:dyDescent="0.25">
      <c r="A6" t="s">
        <v>14</v>
      </c>
      <c r="B6">
        <v>36.897193000000001</v>
      </c>
      <c r="C6">
        <v>37.010714</v>
      </c>
      <c r="D6">
        <v>39.313935999999998</v>
      </c>
      <c r="E6">
        <v>46.854875</v>
      </c>
      <c r="F6">
        <v>35.439205999999999</v>
      </c>
      <c r="G6">
        <v>40.895152000000003</v>
      </c>
      <c r="H6">
        <v>41.702711999999998</v>
      </c>
      <c r="I6">
        <v>48.486147000000003</v>
      </c>
      <c r="J6">
        <v>41.133304000000003</v>
      </c>
      <c r="K6">
        <v>42.514418999999997</v>
      </c>
      <c r="L6">
        <f>AVERAGE(expResultLog_MinNoType[#This Row])</f>
        <v>41.024765799999997</v>
      </c>
    </row>
    <row r="7" spans="1:12" x14ac:dyDescent="0.25">
      <c r="A7" t="s">
        <v>15</v>
      </c>
      <c r="B7">
        <v>40.092323999999998</v>
      </c>
      <c r="C7">
        <v>40.606945000000003</v>
      </c>
      <c r="D7">
        <v>40.910894999999996</v>
      </c>
      <c r="E7">
        <v>41.063192000000001</v>
      </c>
      <c r="F7">
        <v>41.274898</v>
      </c>
      <c r="G7">
        <v>39.892018</v>
      </c>
      <c r="H7">
        <v>38.627526000000003</v>
      </c>
      <c r="I7">
        <v>41.434337999999997</v>
      </c>
      <c r="J7">
        <v>41.427301999999997</v>
      </c>
      <c r="K7">
        <v>40.871077</v>
      </c>
      <c r="L7">
        <f>AVERAGE(expResultLog_MinNoType[#This Row])</f>
        <v>40.620051500000002</v>
      </c>
    </row>
    <row r="8" spans="1:12" x14ac:dyDescent="0.25">
      <c r="A8" t="s">
        <v>16</v>
      </c>
      <c r="B8">
        <v>40.479135999999997</v>
      </c>
      <c r="C8">
        <v>40.971510000000002</v>
      </c>
      <c r="D8">
        <v>40.018405000000001</v>
      </c>
      <c r="E8">
        <v>40.917853999999998</v>
      </c>
      <c r="F8">
        <v>40.788277000000001</v>
      </c>
      <c r="G8">
        <v>40.783169999999998</v>
      </c>
      <c r="H8">
        <v>40.975037</v>
      </c>
      <c r="I8">
        <v>42.266325999999999</v>
      </c>
      <c r="J8">
        <v>40.551985999999999</v>
      </c>
      <c r="K8">
        <v>40.968985000000004</v>
      </c>
      <c r="L8">
        <f>AVERAGE(expResultLog_MinNoType[#This Row])</f>
        <v>40.872068599999999</v>
      </c>
    </row>
    <row r="9" spans="1:12" x14ac:dyDescent="0.25">
      <c r="A9" t="s">
        <v>17</v>
      </c>
      <c r="B9">
        <v>40.413356</v>
      </c>
      <c r="C9">
        <v>42.031671000000003</v>
      </c>
      <c r="D9">
        <v>40.916420000000002</v>
      </c>
      <c r="E9">
        <v>40.870280000000001</v>
      </c>
      <c r="F9">
        <v>40.335189</v>
      </c>
      <c r="G9">
        <v>41.015858000000001</v>
      </c>
      <c r="H9">
        <v>39.721809999999998</v>
      </c>
      <c r="I9">
        <v>40.686233000000001</v>
      </c>
      <c r="J9">
        <v>40.679276999999999</v>
      </c>
      <c r="K9">
        <v>41.409700000000001</v>
      </c>
      <c r="L9">
        <f>AVERAGE(expResultLog_MinNoType[#This Row])</f>
        <v>40.807979400000001</v>
      </c>
    </row>
    <row r="10" spans="1:12" x14ac:dyDescent="0.25">
      <c r="A10" t="s">
        <v>18</v>
      </c>
      <c r="B10">
        <v>41.361051000000003</v>
      </c>
      <c r="C10">
        <v>41.729483000000002</v>
      </c>
      <c r="D10">
        <v>41.575401999999997</v>
      </c>
      <c r="E10">
        <v>41.001465000000003</v>
      </c>
      <c r="F10">
        <v>40.372472000000002</v>
      </c>
      <c r="G10">
        <v>40.768386</v>
      </c>
      <c r="H10">
        <v>40.904853000000003</v>
      </c>
      <c r="I10">
        <v>41.972112000000003</v>
      </c>
      <c r="J10">
        <v>41.073692000000001</v>
      </c>
      <c r="K10">
        <v>39.984943000000001</v>
      </c>
      <c r="L10">
        <f>AVERAGE(expResultLog_MinNoType[#This Row])</f>
        <v>41.074385899999996</v>
      </c>
    </row>
    <row r="11" spans="1:12" x14ac:dyDescent="0.25">
      <c r="A11" t="s">
        <v>19</v>
      </c>
      <c r="B11">
        <v>48.901139999999998</v>
      </c>
      <c r="C11">
        <v>40.951903000000001</v>
      </c>
      <c r="D11">
        <v>41.421213999999999</v>
      </c>
      <c r="E11">
        <v>41.096485000000001</v>
      </c>
      <c r="F11">
        <v>44.037714000000001</v>
      </c>
      <c r="G11">
        <v>40.858885999999998</v>
      </c>
      <c r="H11">
        <v>40.737408000000002</v>
      </c>
      <c r="I11">
        <v>41.008020000000002</v>
      </c>
      <c r="J11">
        <v>40.225031000000001</v>
      </c>
      <c r="K11">
        <v>40.619199000000002</v>
      </c>
      <c r="L11">
        <f>AVERAGE(expResultLog_MinNoType[#This Row])</f>
        <v>41.985699999999994</v>
      </c>
    </row>
    <row r="12" spans="1:12" x14ac:dyDescent="0.25">
      <c r="L12" s="1">
        <f>AVERAGE(L2:L11)</f>
        <v>40.878062409999998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a42749-6901-4a42-9e6e-3219e8691852" xsi:nil="true"/>
    <lcf76f155ced4ddcb4097134ff3c332f xmlns="7a74ebb8-c48f-4c44-ac73-827304fdb5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5B5AF585565C4BA0DC79F275483504" ma:contentTypeVersion="14" ma:contentTypeDescription="Create a new document." ma:contentTypeScope="" ma:versionID="3a802144772c1082dad94c47d972ae82">
  <xsd:schema xmlns:xsd="http://www.w3.org/2001/XMLSchema" xmlns:xs="http://www.w3.org/2001/XMLSchema" xmlns:p="http://schemas.microsoft.com/office/2006/metadata/properties" xmlns:ns2="7a74ebb8-c48f-4c44-ac73-827304fdb523" xmlns:ns3="eaa42749-6901-4a42-9e6e-3219e8691852" targetNamespace="http://schemas.microsoft.com/office/2006/metadata/properties" ma:root="true" ma:fieldsID="52825f7f4f0bcdb88d5e0edd293ec49c" ns2:_="" ns3:_="">
    <xsd:import namespace="7a74ebb8-c48f-4c44-ac73-827304fdb523"/>
    <xsd:import namespace="eaa42749-6901-4a42-9e6e-3219e869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4ebb8-c48f-4c44-ac73-827304fdb5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42749-6901-4a42-9e6e-3219e869185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5293a8e-92b8-4462-a024-6f46c9f0de60}" ma:internalName="TaxCatchAll" ma:showField="CatchAllData" ma:web="eaa42749-6901-4a42-9e6e-3219e86918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g E A A B Q S w M E F A A C A A g A y i q 0 W G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M o q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K r R Y C t P a G J E B A A C 8 E g A A E w A c A E Z v c m 1 1 b G F z L 1 N l Y 3 R p b 2 4 x L m 0 g o h g A K K A U A A A A A A A A A A A A A A A A A A A A A A A A A A A A 7 Z Z d a 8 I w F I b v B f 9 D 6 G 4 U S r H u e 6 M X Q y d j b L J Z L w b r k F j P b K B N J D m V i v j f F y l 1 X i w M x q h b a W / S 5 A l 9 8 / F w q I I Q m e D E z 1 v 3 u t l o N l R E J c w I Z I s R q D T G B z E n H o k B m w 2 i H 1 + k M g Q 9 0 l N L p y / C N A G O r Q G L w e k J j r q j W l b / K n g C D K P g p e + H E W U 8 4 G I G 9 / 5 E 9 2 9 C F D L w g c 8 G U i R 3 Q m G w n + V g h l b b f u 1 D z B K G I D 3 L t m z S E 3 G a c O W 5 r k 1 u e S h m j M 8 9 t 3 v a t c l z K h B 8 X M X g f b 4 6 Q 8 H h r W 3 n i z 6 y e h H l c 7 2 t 8 W o B l l 7 9 m E 7 1 p L G k X L 0 L m e S f 3 0 L V y n d o r 9 d W P u r q e N S E 8 D S Z g t z Y p C B d I z k 2 k h M j O T W S M y M 5 N 5 I L I 7 k 0 E r d j R r t T Q M h w s 2 k 3 G 4 x / e b g m i S a P j I 9 g z p S + 0 z K F 2 s / 9 T q 5 O L V d 5 c v 3 I I Z r 5 Q G U Y l W t Q k V o X p z / k z 2 8 X p 0 O I V a T W Y l V W L J q N A C W D J Y 3 L L l q 7 4 F q v y u q 1 / b k 5 i F 5 7 w b V e l d W L Z k O x n V J 2 6 c p T a 7 E q K x b j h x C r S K 3 F + u 9 i f Q B Q S w E C L Q A U A A I A C A D K K r R Y b V w t o K U A A A D 2 A A A A E g A A A A A A A A A A A A A A A A A A A A A A Q 2 9 u Z m l n L 1 B h Y 2 t h Z 2 U u e G 1 s U E s B A i 0 A F A A C A A g A y i q 0 W A / K 6 a u k A A A A 6 Q A A A B M A A A A A A A A A A A A A A A A A 8 Q A A A F t D b 2 5 0 Z W 5 0 X 1 R 5 c G V z X S 5 4 b W x Q S w E C L Q A U A A I A C A D K K r R Y C t P a G J E B A A C 8 E g A A E w A A A A A A A A A A A A A A A A D i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b g A A A A A A A K J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U m V z d W x 0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Y 2 Z j l i M 2 Y t M T A w Y S 0 0 M G R m L T l i O T M t N D g 1 N T J k Z G Z l O T A 0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l e H B S Z X N 1 b H R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j I 6 N D c 6 M D A u M T k 5 N T g 1 M 1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J l c 3 V s d E x v Z y 9 B d X R v U m V t b 3 Z l Z E N v b H V t b n M x L n t D b 2 x 1 b W 4 x L D B 9 J n F 1 b 3 Q 7 L C Z x d W 9 0 O 1 N l Y 3 R p b 2 4 x L 2 V 4 c F J l c 3 V s d E x v Z y 9 B d X R v U m V t b 3 Z l Z E N v b H V t b n M x L n t D b 2 x 1 b W 4 y L D F 9 J n F 1 b 3 Q 7 L C Z x d W 9 0 O 1 N l Y 3 R p b 2 4 x L 2 V 4 c F J l c 3 V s d E x v Z y 9 B d X R v U m V t b 3 Z l Z E N v b H V t b n M x L n t D b 2 x 1 b W 4 z L D J 9 J n F 1 b 3 Q 7 L C Z x d W 9 0 O 1 N l Y 3 R p b 2 4 x L 2 V 4 c F J l c 3 V s d E x v Z y 9 B d X R v U m V t b 3 Z l Z E N v b H V t b n M x L n t D b 2 x 1 b W 4 0 L D N 9 J n F 1 b 3 Q 7 L C Z x d W 9 0 O 1 N l Y 3 R p b 2 4 x L 2 V 4 c F J l c 3 V s d E x v Z y 9 B d X R v U m V t b 3 Z l Z E N v b H V t b n M x L n t D b 2 x 1 b W 4 1 L D R 9 J n F 1 b 3 Q 7 L C Z x d W 9 0 O 1 N l Y 3 R p b 2 4 x L 2 V 4 c F J l c 3 V s d E x v Z y 9 B d X R v U m V t b 3 Z l Z E N v b H V t b n M x L n t D b 2 x 1 b W 4 2 L D V 9 J n F 1 b 3 Q 7 L C Z x d W 9 0 O 1 N l Y 3 R p b 2 4 x L 2 V 4 c F J l c 3 V s d E x v Z y 9 B d X R v U m V t b 3 Z l Z E N v b H V t b n M x L n t D b 2 x 1 b W 4 3 L D Z 9 J n F 1 b 3 Q 7 L C Z x d W 9 0 O 1 N l Y 3 R p b 2 4 x L 2 V 4 c F J l c 3 V s d E x v Z y 9 B d X R v U m V t b 3 Z l Z E N v b H V t b n M x L n t D b 2 x 1 b W 4 4 L D d 9 J n F 1 b 3 Q 7 L C Z x d W 9 0 O 1 N l Y 3 R p b 2 4 x L 2 V 4 c F J l c 3 V s d E x v Z y 9 B d X R v U m V t b 3 Z l Z E N v b H V t b n M x L n t D b 2 x 1 b W 4 5 L D h 9 J n F 1 b 3 Q 7 L C Z x d W 9 0 O 1 N l Y 3 R p b 2 4 x L 2 V 4 c F J l c 3 V s d E x v Z y 9 B d X R v U m V t b 3 Z l Z E N v b H V t b n M x L n t D b 2 x 1 b W 4 x M C w 5 f S Z x d W 9 0 O y w m c X V v d D t T Z W N 0 a W 9 u M S 9 l e H B S Z X N 1 b H R M b 2 c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e H B S Z X N 1 b H R M b 2 c v Q X V 0 b 1 J l b W 9 2 Z W R D b 2 x 1 b W 5 z M S 5 7 Q 2 9 s d W 1 u M S w w f S Z x d W 9 0 O y w m c X V v d D t T Z W N 0 a W 9 u M S 9 l e H B S Z X N 1 b H R M b 2 c v Q X V 0 b 1 J l b W 9 2 Z W R D b 2 x 1 b W 5 z M S 5 7 Q 2 9 s d W 1 u M i w x f S Z x d W 9 0 O y w m c X V v d D t T Z W N 0 a W 9 u M S 9 l e H B S Z X N 1 b H R M b 2 c v Q X V 0 b 1 J l b W 9 2 Z W R D b 2 x 1 b W 5 z M S 5 7 Q 2 9 s d W 1 u M y w y f S Z x d W 9 0 O y w m c X V v d D t T Z W N 0 a W 9 u M S 9 l e H B S Z X N 1 b H R M b 2 c v Q X V 0 b 1 J l b W 9 2 Z W R D b 2 x 1 b W 5 z M S 5 7 Q 2 9 s d W 1 u N C w z f S Z x d W 9 0 O y w m c X V v d D t T Z W N 0 a W 9 u M S 9 l e H B S Z X N 1 b H R M b 2 c v Q X V 0 b 1 J l b W 9 2 Z W R D b 2 x 1 b W 5 z M S 5 7 Q 2 9 s d W 1 u N S w 0 f S Z x d W 9 0 O y w m c X V v d D t T Z W N 0 a W 9 u M S 9 l e H B S Z X N 1 b H R M b 2 c v Q X V 0 b 1 J l b W 9 2 Z W R D b 2 x 1 b W 5 z M S 5 7 Q 2 9 s d W 1 u N i w 1 f S Z x d W 9 0 O y w m c X V v d D t T Z W N 0 a W 9 u M S 9 l e H B S Z X N 1 b H R M b 2 c v Q X V 0 b 1 J l b W 9 2 Z W R D b 2 x 1 b W 5 z M S 5 7 Q 2 9 s d W 1 u N y w 2 f S Z x d W 9 0 O y w m c X V v d D t T Z W N 0 a W 9 u M S 9 l e H B S Z X N 1 b H R M b 2 c v Q X V 0 b 1 J l b W 9 2 Z W R D b 2 x 1 b W 5 z M S 5 7 Q 2 9 s d W 1 u O C w 3 f S Z x d W 9 0 O y w m c X V v d D t T Z W N 0 a W 9 u M S 9 l e H B S Z X N 1 b H R M b 2 c v Q X V 0 b 1 J l b W 9 2 Z W R D b 2 x 1 b W 5 z M S 5 7 Q 2 9 s d W 1 u O S w 4 f S Z x d W 9 0 O y w m c X V v d D t T Z W N 0 a W 9 u M S 9 l e H B S Z X N 1 b H R M b 2 c v Q X V 0 b 1 J l b W 9 2 Z W R D b 2 x 1 b W 5 z M S 5 7 Q 2 9 s d W 1 u M T A s O X 0 m c X V v d D s s J n F 1 b 3 Q 7 U 2 V j d G l v b j E v Z X h w U m V z d W x 0 T G 9 n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U m V z d W x 0 T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J l c 3 V s d E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J l c 3 V s d E x v Z 1 9 N a W 5 S Z W d p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M T h h M W N m L T E 2 O W U t N G Q 4 M y 1 h M m Q 3 L T c 4 Z D c 4 Z j l k Y j A 3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S Z X N 1 b H R M b 2 d f T W l u U m V n a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D c 6 M j k 6 N D E u M z M z N D M 4 M V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J l c 3 V s d E x v Z 1 9 N a W 5 S Z W d p c 3 R l c i 9 B d X R v U m V t b 3 Z l Z E N v b H V t b n M x L n t D b 2 x 1 b W 4 x L D B 9 J n F 1 b 3 Q 7 L C Z x d W 9 0 O 1 N l Y 3 R p b 2 4 x L 2 V 4 c F J l c 3 V s d E x v Z 1 9 N a W 5 S Z W d p c 3 R l c i 9 B d X R v U m V t b 3 Z l Z E N v b H V t b n M x L n t D b 2 x 1 b W 4 y L D F 9 J n F 1 b 3 Q 7 L C Z x d W 9 0 O 1 N l Y 3 R p b 2 4 x L 2 V 4 c F J l c 3 V s d E x v Z 1 9 N a W 5 S Z W d p c 3 R l c i 9 B d X R v U m V t b 3 Z l Z E N v b H V t b n M x L n t D b 2 x 1 b W 4 z L D J 9 J n F 1 b 3 Q 7 L C Z x d W 9 0 O 1 N l Y 3 R p b 2 4 x L 2 V 4 c F J l c 3 V s d E x v Z 1 9 N a W 5 S Z W d p c 3 R l c i 9 B d X R v U m V t b 3 Z l Z E N v b H V t b n M x L n t D b 2 x 1 b W 4 0 L D N 9 J n F 1 b 3 Q 7 L C Z x d W 9 0 O 1 N l Y 3 R p b 2 4 x L 2 V 4 c F J l c 3 V s d E x v Z 1 9 N a W 5 S Z W d p c 3 R l c i 9 B d X R v U m V t b 3 Z l Z E N v b H V t b n M x L n t D b 2 x 1 b W 4 1 L D R 9 J n F 1 b 3 Q 7 L C Z x d W 9 0 O 1 N l Y 3 R p b 2 4 x L 2 V 4 c F J l c 3 V s d E x v Z 1 9 N a W 5 S Z W d p c 3 R l c i 9 B d X R v U m V t b 3 Z l Z E N v b H V t b n M x L n t D b 2 x 1 b W 4 2 L D V 9 J n F 1 b 3 Q 7 L C Z x d W 9 0 O 1 N l Y 3 R p b 2 4 x L 2 V 4 c F J l c 3 V s d E x v Z 1 9 N a W 5 S Z W d p c 3 R l c i 9 B d X R v U m V t b 3 Z l Z E N v b H V t b n M x L n t D b 2 x 1 b W 4 3 L D Z 9 J n F 1 b 3 Q 7 L C Z x d W 9 0 O 1 N l Y 3 R p b 2 4 x L 2 V 4 c F J l c 3 V s d E x v Z 1 9 N a W 5 S Z W d p c 3 R l c i 9 B d X R v U m V t b 3 Z l Z E N v b H V t b n M x L n t D b 2 x 1 b W 4 4 L D d 9 J n F 1 b 3 Q 7 L C Z x d W 9 0 O 1 N l Y 3 R p b 2 4 x L 2 V 4 c F J l c 3 V s d E x v Z 1 9 N a W 5 S Z W d p c 3 R l c i 9 B d X R v U m V t b 3 Z l Z E N v b H V t b n M x L n t D b 2 x 1 b W 4 5 L D h 9 J n F 1 b 3 Q 7 L C Z x d W 9 0 O 1 N l Y 3 R p b 2 4 x L 2 V 4 c F J l c 3 V s d E x v Z 1 9 N a W 5 S Z W d p c 3 R l c i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h w U m V z d W x 0 T G 9 n X 0 1 p b l J l Z 2 l z d G V y L 0 F 1 d G 9 S Z W 1 v d m V k Q 2 9 s d W 1 u c z E u e 0 N v b H V t b j E s M H 0 m c X V v d D s s J n F 1 b 3 Q 7 U 2 V j d G l v b j E v Z X h w U m V z d W x 0 T G 9 n X 0 1 p b l J l Z 2 l z d G V y L 0 F 1 d G 9 S Z W 1 v d m V k Q 2 9 s d W 1 u c z E u e 0 N v b H V t b j I s M X 0 m c X V v d D s s J n F 1 b 3 Q 7 U 2 V j d G l v b j E v Z X h w U m V z d W x 0 T G 9 n X 0 1 p b l J l Z 2 l z d G V y L 0 F 1 d G 9 S Z W 1 v d m V k Q 2 9 s d W 1 u c z E u e 0 N v b H V t b j M s M n 0 m c X V v d D s s J n F 1 b 3 Q 7 U 2 V j d G l v b j E v Z X h w U m V z d W x 0 T G 9 n X 0 1 p b l J l Z 2 l z d G V y L 0 F 1 d G 9 S Z W 1 v d m V k Q 2 9 s d W 1 u c z E u e 0 N v b H V t b j Q s M 3 0 m c X V v d D s s J n F 1 b 3 Q 7 U 2 V j d G l v b j E v Z X h w U m V z d W x 0 T G 9 n X 0 1 p b l J l Z 2 l z d G V y L 0 F 1 d G 9 S Z W 1 v d m V k Q 2 9 s d W 1 u c z E u e 0 N v b H V t b j U s N H 0 m c X V v d D s s J n F 1 b 3 Q 7 U 2 V j d G l v b j E v Z X h w U m V z d W x 0 T G 9 n X 0 1 p b l J l Z 2 l z d G V y L 0 F 1 d G 9 S Z W 1 v d m V k Q 2 9 s d W 1 u c z E u e 0 N v b H V t b j Y s N X 0 m c X V v d D s s J n F 1 b 3 Q 7 U 2 V j d G l v b j E v Z X h w U m V z d W x 0 T G 9 n X 0 1 p b l J l Z 2 l z d G V y L 0 F 1 d G 9 S Z W 1 v d m V k Q 2 9 s d W 1 u c z E u e 0 N v b H V t b j c s N n 0 m c X V v d D s s J n F 1 b 3 Q 7 U 2 V j d G l v b j E v Z X h w U m V z d W x 0 T G 9 n X 0 1 p b l J l Z 2 l z d G V y L 0 F 1 d G 9 S Z W 1 v d m V k Q 2 9 s d W 1 u c z E u e 0 N v b H V t b j g s N 3 0 m c X V v d D s s J n F 1 b 3 Q 7 U 2 V j d G l v b j E v Z X h w U m V z d W x 0 T G 9 n X 0 1 p b l J l Z 2 l z d G V y L 0 F 1 d G 9 S Z W 1 v d m V k Q 2 9 s d W 1 u c z E u e 0 N v b H V t b j k s O H 0 m c X V v d D s s J n F 1 b 3 Q 7 U 2 V j d G l v b j E v Z X h w U m V z d W x 0 T G 9 n X 0 1 p b l J l Z 2 l z d G V y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S Z X N 1 b H R M b 2 d f T W l u U m V n a X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U m V z d W x 0 T G 9 n X 0 1 p b l J l Z 2 l z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U m V z d W x 0 T G 9 n X 0 1 h e F N l Y X J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N W M 2 M j h h L T F h N D k t N D E 4 Z S 0 4 Y z Z h L T R h M j R h M D E 3 N D d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S Z X N 1 b H R M b 2 d f T W F 4 U 2 V h c m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A 3 O j M w O j M 2 L j I 2 O D E 4 N z B a I i A v P j x F b n R y e S B U e X B l P S J G a W x s Q 2 9 s d W 1 u V H l w Z X M i I F Z h b H V l P S J z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S Z X N 1 b H R M b 2 d f T W F 4 U 2 V h c m N o L 0 F 1 d G 9 S Z W 1 v d m V k Q 2 9 s d W 1 u c z E u e 0 N v b H V t b j E s M H 0 m c X V v d D s s J n F 1 b 3 Q 7 U 2 V j d G l v b j E v Z X h w U m V z d W x 0 T G 9 n X 0 1 h e F N l Y X J j a C 9 B d X R v U m V t b 3 Z l Z E N v b H V t b n M x L n t D b 2 x 1 b W 4 y L D F 9 J n F 1 b 3 Q 7 L C Z x d W 9 0 O 1 N l Y 3 R p b 2 4 x L 2 V 4 c F J l c 3 V s d E x v Z 1 9 N Y X h T Z W F y Y 2 g v Q X V 0 b 1 J l b W 9 2 Z W R D b 2 x 1 b W 5 z M S 5 7 Q 2 9 s d W 1 u M y w y f S Z x d W 9 0 O y w m c X V v d D t T Z W N 0 a W 9 u M S 9 l e H B S Z X N 1 b H R M b 2 d f T W F 4 U 2 V h c m N o L 0 F 1 d G 9 S Z W 1 v d m V k Q 2 9 s d W 1 u c z E u e 0 N v b H V t b j Q s M 3 0 m c X V v d D s s J n F 1 b 3 Q 7 U 2 V j d G l v b j E v Z X h w U m V z d W x 0 T G 9 n X 0 1 h e F N l Y X J j a C 9 B d X R v U m V t b 3 Z l Z E N v b H V t b n M x L n t D b 2 x 1 b W 4 1 L D R 9 J n F 1 b 3 Q 7 L C Z x d W 9 0 O 1 N l Y 3 R p b 2 4 x L 2 V 4 c F J l c 3 V s d E x v Z 1 9 N Y X h T Z W F y Y 2 g v Q X V 0 b 1 J l b W 9 2 Z W R D b 2 x 1 b W 5 z M S 5 7 Q 2 9 s d W 1 u N i w 1 f S Z x d W 9 0 O y w m c X V v d D t T Z W N 0 a W 9 u M S 9 l e H B S Z X N 1 b H R M b 2 d f T W F 4 U 2 V h c m N o L 0 F 1 d G 9 S Z W 1 v d m V k Q 2 9 s d W 1 u c z E u e 0 N v b H V t b j c s N n 0 m c X V v d D s s J n F 1 b 3 Q 7 U 2 V j d G l v b j E v Z X h w U m V z d W x 0 T G 9 n X 0 1 h e F N l Y X J j a C 9 B d X R v U m V t b 3 Z l Z E N v b H V t b n M x L n t D b 2 x 1 b W 4 4 L D d 9 J n F 1 b 3 Q 7 L C Z x d W 9 0 O 1 N l Y 3 R p b 2 4 x L 2 V 4 c F J l c 3 V s d E x v Z 1 9 N Y X h T Z W F y Y 2 g v Q X V 0 b 1 J l b W 9 2 Z W R D b 2 x 1 b W 5 z M S 5 7 Q 2 9 s d W 1 u O S w 4 f S Z x d W 9 0 O y w m c X V v d D t T Z W N 0 a W 9 u M S 9 l e H B S Z X N 1 b H R M b 2 d f T W F 4 U 2 V h c m N o L 0 F 1 d G 9 S Z W 1 v d m V k Q 2 9 s d W 1 u c z E u e 0 N v b H V t b j E w L D l 9 J n F 1 b 3 Q 7 L C Z x d W 9 0 O 1 N l Y 3 R p b 2 4 x L 2 V 4 c F J l c 3 V s d E x v Z 1 9 N Y X h T Z W F y Y 2 g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e H B S Z X N 1 b H R M b 2 d f T W F 4 U 2 V h c m N o L 0 F 1 d G 9 S Z W 1 v d m V k Q 2 9 s d W 1 u c z E u e 0 N v b H V t b j E s M H 0 m c X V v d D s s J n F 1 b 3 Q 7 U 2 V j d G l v b j E v Z X h w U m V z d W x 0 T G 9 n X 0 1 h e F N l Y X J j a C 9 B d X R v U m V t b 3 Z l Z E N v b H V t b n M x L n t D b 2 x 1 b W 4 y L D F 9 J n F 1 b 3 Q 7 L C Z x d W 9 0 O 1 N l Y 3 R p b 2 4 x L 2 V 4 c F J l c 3 V s d E x v Z 1 9 N Y X h T Z W F y Y 2 g v Q X V 0 b 1 J l b W 9 2 Z W R D b 2 x 1 b W 5 z M S 5 7 Q 2 9 s d W 1 u M y w y f S Z x d W 9 0 O y w m c X V v d D t T Z W N 0 a W 9 u M S 9 l e H B S Z X N 1 b H R M b 2 d f T W F 4 U 2 V h c m N o L 0 F 1 d G 9 S Z W 1 v d m V k Q 2 9 s d W 1 u c z E u e 0 N v b H V t b j Q s M 3 0 m c X V v d D s s J n F 1 b 3 Q 7 U 2 V j d G l v b j E v Z X h w U m V z d W x 0 T G 9 n X 0 1 h e F N l Y X J j a C 9 B d X R v U m V t b 3 Z l Z E N v b H V t b n M x L n t D b 2 x 1 b W 4 1 L D R 9 J n F 1 b 3 Q 7 L C Z x d W 9 0 O 1 N l Y 3 R p b 2 4 x L 2 V 4 c F J l c 3 V s d E x v Z 1 9 N Y X h T Z W F y Y 2 g v Q X V 0 b 1 J l b W 9 2 Z W R D b 2 x 1 b W 5 z M S 5 7 Q 2 9 s d W 1 u N i w 1 f S Z x d W 9 0 O y w m c X V v d D t T Z W N 0 a W 9 u M S 9 l e H B S Z X N 1 b H R M b 2 d f T W F 4 U 2 V h c m N o L 0 F 1 d G 9 S Z W 1 v d m V k Q 2 9 s d W 1 u c z E u e 0 N v b H V t b j c s N n 0 m c X V v d D s s J n F 1 b 3 Q 7 U 2 V j d G l v b j E v Z X h w U m V z d W x 0 T G 9 n X 0 1 h e F N l Y X J j a C 9 B d X R v U m V t b 3 Z l Z E N v b H V t b n M x L n t D b 2 x 1 b W 4 4 L D d 9 J n F 1 b 3 Q 7 L C Z x d W 9 0 O 1 N l Y 3 R p b 2 4 x L 2 V 4 c F J l c 3 V s d E x v Z 1 9 N Y X h T Z W F y Y 2 g v Q X V 0 b 1 J l b W 9 2 Z W R D b 2 x 1 b W 5 z M S 5 7 Q 2 9 s d W 1 u O S w 4 f S Z x d W 9 0 O y w m c X V v d D t T Z W N 0 a W 9 u M S 9 l e H B S Z X N 1 b H R M b 2 d f T W F 4 U 2 V h c m N o L 0 F 1 d G 9 S Z W 1 v d m V k Q 2 9 s d W 1 u c z E u e 0 N v b H V t b j E w L D l 9 J n F 1 b 3 Q 7 L C Z x d W 9 0 O 1 N l Y 3 R p b 2 4 x L 2 V 4 c F J l c 3 V s d E x v Z 1 9 N Y X h T Z W F y Y 2 g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S Z X N 1 b H R M b 2 d f T W F 4 U 2 V h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J l c 3 V s d E x v Z 1 9 N Y X h T Z W F y Y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S Z X N 1 b H R M b 2 d f T W l u U 2 V h c m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M 0 M m Z h M j U t M j g 3 N S 0 0 Y j A 5 L W J m Z W Y t N z E 4 Y W M z N G E w Z G N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F J l c 3 V s d E x v Z 1 9 N a W 5 T Z W F y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D c 6 M z A 6 N T A u N j Q 3 O T U w M F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J l c 3 V s d E x v Z 1 9 N a W 5 T Z W F y Y 2 g v Q X V 0 b 1 J l b W 9 2 Z W R D b 2 x 1 b W 5 z M S 5 7 Q 2 9 s d W 1 u M S w w f S Z x d W 9 0 O y w m c X V v d D t T Z W N 0 a W 9 u M S 9 l e H B S Z X N 1 b H R M b 2 d f T W l u U 2 V h c m N o L 0 F 1 d G 9 S Z W 1 v d m V k Q 2 9 s d W 1 u c z E u e 0 N v b H V t b j I s M X 0 m c X V v d D s s J n F 1 b 3 Q 7 U 2 V j d G l v b j E v Z X h w U m V z d W x 0 T G 9 n X 0 1 p b l N l Y X J j a C 9 B d X R v U m V t b 3 Z l Z E N v b H V t b n M x L n t D b 2 x 1 b W 4 z L D J 9 J n F 1 b 3 Q 7 L C Z x d W 9 0 O 1 N l Y 3 R p b 2 4 x L 2 V 4 c F J l c 3 V s d E x v Z 1 9 N a W 5 T Z W F y Y 2 g v Q X V 0 b 1 J l b W 9 2 Z W R D b 2 x 1 b W 5 z M S 5 7 Q 2 9 s d W 1 u N C w z f S Z x d W 9 0 O y w m c X V v d D t T Z W N 0 a W 9 u M S 9 l e H B S Z X N 1 b H R M b 2 d f T W l u U 2 V h c m N o L 0 F 1 d G 9 S Z W 1 v d m V k Q 2 9 s d W 1 u c z E u e 0 N v b H V t b j U s N H 0 m c X V v d D s s J n F 1 b 3 Q 7 U 2 V j d G l v b j E v Z X h w U m V z d W x 0 T G 9 n X 0 1 p b l N l Y X J j a C 9 B d X R v U m V t b 3 Z l Z E N v b H V t b n M x L n t D b 2 x 1 b W 4 2 L D V 9 J n F 1 b 3 Q 7 L C Z x d W 9 0 O 1 N l Y 3 R p b 2 4 x L 2 V 4 c F J l c 3 V s d E x v Z 1 9 N a W 5 T Z W F y Y 2 g v Q X V 0 b 1 J l b W 9 2 Z W R D b 2 x 1 b W 5 z M S 5 7 Q 2 9 s d W 1 u N y w 2 f S Z x d W 9 0 O y w m c X V v d D t T Z W N 0 a W 9 u M S 9 l e H B S Z X N 1 b H R M b 2 d f T W l u U 2 V h c m N o L 0 F 1 d G 9 S Z W 1 v d m V k Q 2 9 s d W 1 u c z E u e 0 N v b H V t b j g s N 3 0 m c X V v d D s s J n F 1 b 3 Q 7 U 2 V j d G l v b j E v Z X h w U m V z d W x 0 T G 9 n X 0 1 p b l N l Y X J j a C 9 B d X R v U m V t b 3 Z l Z E N v b H V t b n M x L n t D b 2 x 1 b W 4 5 L D h 9 J n F 1 b 3 Q 7 L C Z x d W 9 0 O 1 N l Y 3 R p b 2 4 x L 2 V 4 c F J l c 3 V s d E x v Z 1 9 N a W 5 T Z W F y Y 2 g v Q X V 0 b 1 J l b W 9 2 Z W R D b 2 x 1 b W 5 z M S 5 7 Q 2 9 s d W 1 u M T A s O X 0 m c X V v d D s s J n F 1 b 3 Q 7 U 2 V j d G l v b j E v Z X h w U m V z d W x 0 T G 9 n X 0 1 p b l N l Y X J j a C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c F J l c 3 V s d E x v Z 1 9 N a W 5 T Z W F y Y 2 g v Q X V 0 b 1 J l b W 9 2 Z W R D b 2 x 1 b W 5 z M S 5 7 Q 2 9 s d W 1 u M S w w f S Z x d W 9 0 O y w m c X V v d D t T Z W N 0 a W 9 u M S 9 l e H B S Z X N 1 b H R M b 2 d f T W l u U 2 V h c m N o L 0 F 1 d G 9 S Z W 1 v d m V k Q 2 9 s d W 1 u c z E u e 0 N v b H V t b j I s M X 0 m c X V v d D s s J n F 1 b 3 Q 7 U 2 V j d G l v b j E v Z X h w U m V z d W x 0 T G 9 n X 0 1 p b l N l Y X J j a C 9 B d X R v U m V t b 3 Z l Z E N v b H V t b n M x L n t D b 2 x 1 b W 4 z L D J 9 J n F 1 b 3 Q 7 L C Z x d W 9 0 O 1 N l Y 3 R p b 2 4 x L 2 V 4 c F J l c 3 V s d E x v Z 1 9 N a W 5 T Z W F y Y 2 g v Q X V 0 b 1 J l b W 9 2 Z W R D b 2 x 1 b W 5 z M S 5 7 Q 2 9 s d W 1 u N C w z f S Z x d W 9 0 O y w m c X V v d D t T Z W N 0 a W 9 u M S 9 l e H B S Z X N 1 b H R M b 2 d f T W l u U 2 V h c m N o L 0 F 1 d G 9 S Z W 1 v d m V k Q 2 9 s d W 1 u c z E u e 0 N v b H V t b j U s N H 0 m c X V v d D s s J n F 1 b 3 Q 7 U 2 V j d G l v b j E v Z X h w U m V z d W x 0 T G 9 n X 0 1 p b l N l Y X J j a C 9 B d X R v U m V t b 3 Z l Z E N v b H V t b n M x L n t D b 2 x 1 b W 4 2 L D V 9 J n F 1 b 3 Q 7 L C Z x d W 9 0 O 1 N l Y 3 R p b 2 4 x L 2 V 4 c F J l c 3 V s d E x v Z 1 9 N a W 5 T Z W F y Y 2 g v Q X V 0 b 1 J l b W 9 2 Z W R D b 2 x 1 b W 5 z M S 5 7 Q 2 9 s d W 1 u N y w 2 f S Z x d W 9 0 O y w m c X V v d D t T Z W N 0 a W 9 u M S 9 l e H B S Z X N 1 b H R M b 2 d f T W l u U 2 V h c m N o L 0 F 1 d G 9 S Z W 1 v d m V k Q 2 9 s d W 1 u c z E u e 0 N v b H V t b j g s N 3 0 m c X V v d D s s J n F 1 b 3 Q 7 U 2 V j d G l v b j E v Z X h w U m V z d W x 0 T G 9 n X 0 1 p b l N l Y X J j a C 9 B d X R v U m V t b 3 Z l Z E N v b H V t b n M x L n t D b 2 x 1 b W 4 5 L D h 9 J n F 1 b 3 Q 7 L C Z x d W 9 0 O 1 N l Y 3 R p b 2 4 x L 2 V 4 c F J l c 3 V s d E x v Z 1 9 N a W 5 T Z W F y Y 2 g v Q X V 0 b 1 J l b W 9 2 Z W R D b 2 x 1 b W 5 z M S 5 7 Q 2 9 s d W 1 u M T A s O X 0 m c X V v d D s s J n F 1 b 3 Q 7 U 2 V j d G l v b j E v Z X h w U m V z d W x 0 T G 9 n X 0 1 p b l N l Y X J j a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F J l c 3 V s d E x v Z 1 9 N a W 5 T Z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U m V z d W x 0 T G 9 n X 0 1 p b l N l Y X J j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J l c 3 V s d E x v Z 1 9 N Y X h S Z X R y a W V 2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Y m I 3 O T h h Y S 1 j Y j d k L T Q x N D M t O W Y 2 N S 0 x N G M 3 M z A 2 M D l l O D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U m V z d W x 0 T G 9 n X 0 1 h e F J l d H J p Z X Z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w N z o z M T o x O C 4 1 O D Y 5 M j k z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U m V z d W x 0 T G 9 n X 0 1 h e F J l d H J p Z X Z h b C 9 B d X R v U m V t b 3 Z l Z E N v b H V t b n M x L n t D b 2 x 1 b W 4 x L D B 9 J n F 1 b 3 Q 7 L C Z x d W 9 0 O 1 N l Y 3 R p b 2 4 x L 2 V 4 c F J l c 3 V s d E x v Z 1 9 N Y X h S Z X R y a W V 2 Y W w v Q X V 0 b 1 J l b W 9 2 Z W R D b 2 x 1 b W 5 z M S 5 7 Q 2 9 s d W 1 u M i w x f S Z x d W 9 0 O y w m c X V v d D t T Z W N 0 a W 9 u M S 9 l e H B S Z X N 1 b H R M b 2 d f T W F 4 U m V 0 c m l l d m F s L 0 F 1 d G 9 S Z W 1 v d m V k Q 2 9 s d W 1 u c z E u e 0 N v b H V t b j M s M n 0 m c X V v d D s s J n F 1 b 3 Q 7 U 2 V j d G l v b j E v Z X h w U m V z d W x 0 T G 9 n X 0 1 h e F J l d H J p Z X Z h b C 9 B d X R v U m V t b 3 Z l Z E N v b H V t b n M x L n t D b 2 x 1 b W 4 0 L D N 9 J n F 1 b 3 Q 7 L C Z x d W 9 0 O 1 N l Y 3 R p b 2 4 x L 2 V 4 c F J l c 3 V s d E x v Z 1 9 N Y X h S Z X R y a W V 2 Y W w v Q X V 0 b 1 J l b W 9 2 Z W R D b 2 x 1 b W 5 z M S 5 7 Q 2 9 s d W 1 u N S w 0 f S Z x d W 9 0 O y w m c X V v d D t T Z W N 0 a W 9 u M S 9 l e H B S Z X N 1 b H R M b 2 d f T W F 4 U m V 0 c m l l d m F s L 0 F 1 d G 9 S Z W 1 v d m V k Q 2 9 s d W 1 u c z E u e 0 N v b H V t b j Y s N X 0 m c X V v d D s s J n F 1 b 3 Q 7 U 2 V j d G l v b j E v Z X h w U m V z d W x 0 T G 9 n X 0 1 h e F J l d H J p Z X Z h b C 9 B d X R v U m V t b 3 Z l Z E N v b H V t b n M x L n t D b 2 x 1 b W 4 3 L D Z 9 J n F 1 b 3 Q 7 L C Z x d W 9 0 O 1 N l Y 3 R p b 2 4 x L 2 V 4 c F J l c 3 V s d E x v Z 1 9 N Y X h S Z X R y a W V 2 Y W w v Q X V 0 b 1 J l b W 9 2 Z W R D b 2 x 1 b W 5 z M S 5 7 Q 2 9 s d W 1 u O C w 3 f S Z x d W 9 0 O y w m c X V v d D t T Z W N 0 a W 9 u M S 9 l e H B S Z X N 1 b H R M b 2 d f T W F 4 U m V 0 c m l l d m F s L 0 F 1 d G 9 S Z W 1 v d m V k Q 2 9 s d W 1 u c z E u e 0 N v b H V t b j k s O H 0 m c X V v d D s s J n F 1 b 3 Q 7 U 2 V j d G l v b j E v Z X h w U m V z d W x 0 T G 9 n X 0 1 h e F J l d H J p Z X Z h b C 9 B d X R v U m V t b 3 Z l Z E N v b H V t b n M x L n t D b 2 x 1 b W 4 x M C w 5 f S Z x d W 9 0 O y w m c X V v d D t T Z W N 0 a W 9 u M S 9 l e H B S Z X N 1 b H R M b 2 d f T W F 4 U m V 0 c m l l d m F s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w U m V z d W x 0 T G 9 n X 0 1 h e F J l d H J p Z X Z h b C 9 B d X R v U m V t b 3 Z l Z E N v b H V t b n M x L n t D b 2 x 1 b W 4 x L D B 9 J n F 1 b 3 Q 7 L C Z x d W 9 0 O 1 N l Y 3 R p b 2 4 x L 2 V 4 c F J l c 3 V s d E x v Z 1 9 N Y X h S Z X R y a W V 2 Y W w v Q X V 0 b 1 J l b W 9 2 Z W R D b 2 x 1 b W 5 z M S 5 7 Q 2 9 s d W 1 u M i w x f S Z x d W 9 0 O y w m c X V v d D t T Z W N 0 a W 9 u M S 9 l e H B S Z X N 1 b H R M b 2 d f T W F 4 U m V 0 c m l l d m F s L 0 F 1 d G 9 S Z W 1 v d m V k Q 2 9 s d W 1 u c z E u e 0 N v b H V t b j M s M n 0 m c X V v d D s s J n F 1 b 3 Q 7 U 2 V j d G l v b j E v Z X h w U m V z d W x 0 T G 9 n X 0 1 h e F J l d H J p Z X Z h b C 9 B d X R v U m V t b 3 Z l Z E N v b H V t b n M x L n t D b 2 x 1 b W 4 0 L D N 9 J n F 1 b 3 Q 7 L C Z x d W 9 0 O 1 N l Y 3 R p b 2 4 x L 2 V 4 c F J l c 3 V s d E x v Z 1 9 N Y X h S Z X R y a W V 2 Y W w v Q X V 0 b 1 J l b W 9 2 Z W R D b 2 x 1 b W 5 z M S 5 7 Q 2 9 s d W 1 u N S w 0 f S Z x d W 9 0 O y w m c X V v d D t T Z W N 0 a W 9 u M S 9 l e H B S Z X N 1 b H R M b 2 d f T W F 4 U m V 0 c m l l d m F s L 0 F 1 d G 9 S Z W 1 v d m V k Q 2 9 s d W 1 u c z E u e 0 N v b H V t b j Y s N X 0 m c X V v d D s s J n F 1 b 3 Q 7 U 2 V j d G l v b j E v Z X h w U m V z d W x 0 T G 9 n X 0 1 h e F J l d H J p Z X Z h b C 9 B d X R v U m V t b 3 Z l Z E N v b H V t b n M x L n t D b 2 x 1 b W 4 3 L D Z 9 J n F 1 b 3 Q 7 L C Z x d W 9 0 O 1 N l Y 3 R p b 2 4 x L 2 V 4 c F J l c 3 V s d E x v Z 1 9 N Y X h S Z X R y a W V 2 Y W w v Q X V 0 b 1 J l b W 9 2 Z W R D b 2 x 1 b W 5 z M S 5 7 Q 2 9 s d W 1 u O C w 3 f S Z x d W 9 0 O y w m c X V v d D t T Z W N 0 a W 9 u M S 9 l e H B S Z X N 1 b H R M b 2 d f T W F 4 U m V 0 c m l l d m F s L 0 F 1 d G 9 S Z W 1 v d m V k Q 2 9 s d W 1 u c z E u e 0 N v b H V t b j k s O H 0 m c X V v d D s s J n F 1 b 3 Q 7 U 2 V j d G l v b j E v Z X h w U m V z d W x 0 T G 9 n X 0 1 h e F J l d H J p Z X Z h b C 9 B d X R v U m V t b 3 Z l Z E N v b H V t b n M x L n t D b 2 x 1 b W 4 x M C w 5 f S Z x d W 9 0 O y w m c X V v d D t T Z W N 0 a W 9 u M S 9 l e H B S Z X N 1 b H R M b 2 d f T W F 4 U m V 0 c m l l d m F s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U m V z d W x 0 T G 9 n X 0 1 h e F J l d H J p Z X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S Z X N 1 b H R M b 2 d f T W F 4 U m V 0 c m l l d m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U m V z d W x 0 T G 9 n X 0 1 p b l J l d H J p Z X Z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j M j V m Y 2 V j L T d h Z W Y t N D U 1 Y i 1 h Z D E z L W V k N D B l N 2 E 2 M 2 E 5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H B S Z X N 1 b H R M b 2 d f T W l u U m V 0 c m l l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A 3 O j M x O j I 5 L j U 1 N D g 1 N z R a I i A v P j x F b n R y e S B U e X B l P S J G a W x s Q 2 9 s d W 1 u V H l w Z X M i I F Z h b H V l P S J z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S Z X N 1 b H R M b 2 d f T W l u U m V 0 c m l l d m F s L 0 F 1 d G 9 S Z W 1 v d m V k Q 2 9 s d W 1 u c z E u e 0 N v b H V t b j E s M H 0 m c X V v d D s s J n F 1 b 3 Q 7 U 2 V j d G l v b j E v Z X h w U m V z d W x 0 T G 9 n X 0 1 p b l J l d H J p Z X Z h b C 9 B d X R v U m V t b 3 Z l Z E N v b H V t b n M x L n t D b 2 x 1 b W 4 y L D F 9 J n F 1 b 3 Q 7 L C Z x d W 9 0 O 1 N l Y 3 R p b 2 4 x L 2 V 4 c F J l c 3 V s d E x v Z 1 9 N a W 5 S Z X R y a W V 2 Y W w v Q X V 0 b 1 J l b W 9 2 Z W R D b 2 x 1 b W 5 z M S 5 7 Q 2 9 s d W 1 u M y w y f S Z x d W 9 0 O y w m c X V v d D t T Z W N 0 a W 9 u M S 9 l e H B S Z X N 1 b H R M b 2 d f T W l u U m V 0 c m l l d m F s L 0 F 1 d G 9 S Z W 1 v d m V k Q 2 9 s d W 1 u c z E u e 0 N v b H V t b j Q s M 3 0 m c X V v d D s s J n F 1 b 3 Q 7 U 2 V j d G l v b j E v Z X h w U m V z d W x 0 T G 9 n X 0 1 p b l J l d H J p Z X Z h b C 9 B d X R v U m V t b 3 Z l Z E N v b H V t b n M x L n t D b 2 x 1 b W 4 1 L D R 9 J n F 1 b 3 Q 7 L C Z x d W 9 0 O 1 N l Y 3 R p b 2 4 x L 2 V 4 c F J l c 3 V s d E x v Z 1 9 N a W 5 S Z X R y a W V 2 Y W w v Q X V 0 b 1 J l b W 9 2 Z W R D b 2 x 1 b W 5 z M S 5 7 Q 2 9 s d W 1 u N i w 1 f S Z x d W 9 0 O y w m c X V v d D t T Z W N 0 a W 9 u M S 9 l e H B S Z X N 1 b H R M b 2 d f T W l u U m V 0 c m l l d m F s L 0 F 1 d G 9 S Z W 1 v d m V k Q 2 9 s d W 1 u c z E u e 0 N v b H V t b j c s N n 0 m c X V v d D s s J n F 1 b 3 Q 7 U 2 V j d G l v b j E v Z X h w U m V z d W x 0 T G 9 n X 0 1 p b l J l d H J p Z X Z h b C 9 B d X R v U m V t b 3 Z l Z E N v b H V t b n M x L n t D b 2 x 1 b W 4 4 L D d 9 J n F 1 b 3 Q 7 L C Z x d W 9 0 O 1 N l Y 3 R p b 2 4 x L 2 V 4 c F J l c 3 V s d E x v Z 1 9 N a W 5 S Z X R y a W V 2 Y W w v Q X V 0 b 1 J l b W 9 2 Z W R D b 2 x 1 b W 5 z M S 5 7 Q 2 9 s d W 1 u O S w 4 f S Z x d W 9 0 O y w m c X V v d D t T Z W N 0 a W 9 u M S 9 l e H B S Z X N 1 b H R M b 2 d f T W l u U m V 0 c m l l d m F s L 0 F 1 d G 9 S Z W 1 v d m V k Q 2 9 s d W 1 u c z E u e 0 N v b H V t b j E w L D l 9 J n F 1 b 3 Q 7 L C Z x d W 9 0 O 1 N l Y 3 R p b 2 4 x L 2 V 4 c F J l c 3 V s d E x v Z 1 9 N a W 5 S Z X R y a W V 2 Y W w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e H B S Z X N 1 b H R M b 2 d f T W l u U m V 0 c m l l d m F s L 0 F 1 d G 9 S Z W 1 v d m V k Q 2 9 s d W 1 u c z E u e 0 N v b H V t b j E s M H 0 m c X V v d D s s J n F 1 b 3 Q 7 U 2 V j d G l v b j E v Z X h w U m V z d W x 0 T G 9 n X 0 1 p b l J l d H J p Z X Z h b C 9 B d X R v U m V t b 3 Z l Z E N v b H V t b n M x L n t D b 2 x 1 b W 4 y L D F 9 J n F 1 b 3 Q 7 L C Z x d W 9 0 O 1 N l Y 3 R p b 2 4 x L 2 V 4 c F J l c 3 V s d E x v Z 1 9 N a W 5 S Z X R y a W V 2 Y W w v Q X V 0 b 1 J l b W 9 2 Z W R D b 2 x 1 b W 5 z M S 5 7 Q 2 9 s d W 1 u M y w y f S Z x d W 9 0 O y w m c X V v d D t T Z W N 0 a W 9 u M S 9 l e H B S Z X N 1 b H R M b 2 d f T W l u U m V 0 c m l l d m F s L 0 F 1 d G 9 S Z W 1 v d m V k Q 2 9 s d W 1 u c z E u e 0 N v b H V t b j Q s M 3 0 m c X V v d D s s J n F 1 b 3 Q 7 U 2 V j d G l v b j E v Z X h w U m V z d W x 0 T G 9 n X 0 1 p b l J l d H J p Z X Z h b C 9 B d X R v U m V t b 3 Z l Z E N v b H V t b n M x L n t D b 2 x 1 b W 4 1 L D R 9 J n F 1 b 3 Q 7 L C Z x d W 9 0 O 1 N l Y 3 R p b 2 4 x L 2 V 4 c F J l c 3 V s d E x v Z 1 9 N a W 5 S Z X R y a W V 2 Y W w v Q X V 0 b 1 J l b W 9 2 Z W R D b 2 x 1 b W 5 z M S 5 7 Q 2 9 s d W 1 u N i w 1 f S Z x d W 9 0 O y w m c X V v d D t T Z W N 0 a W 9 u M S 9 l e H B S Z X N 1 b H R M b 2 d f T W l u U m V 0 c m l l d m F s L 0 F 1 d G 9 S Z W 1 v d m V k Q 2 9 s d W 1 u c z E u e 0 N v b H V t b j c s N n 0 m c X V v d D s s J n F 1 b 3 Q 7 U 2 V j d G l v b j E v Z X h w U m V z d W x 0 T G 9 n X 0 1 p b l J l d H J p Z X Z h b C 9 B d X R v U m V t b 3 Z l Z E N v b H V t b n M x L n t D b 2 x 1 b W 4 4 L D d 9 J n F 1 b 3 Q 7 L C Z x d W 9 0 O 1 N l Y 3 R p b 2 4 x L 2 V 4 c F J l c 3 V s d E x v Z 1 9 N a W 5 S Z X R y a W V 2 Y W w v Q X V 0 b 1 J l b W 9 2 Z W R D b 2 x 1 b W 5 z M S 5 7 Q 2 9 s d W 1 u O S w 4 f S Z x d W 9 0 O y w m c X V v d D t T Z W N 0 a W 9 u M S 9 l e H B S Z X N 1 b H R M b 2 d f T W l u U m V 0 c m l l d m F s L 0 F 1 d G 9 S Z W 1 v d m V k Q 2 9 s d W 1 u c z E u e 0 N v b H V t b j E w L D l 9 J n F 1 b 3 Q 7 L C Z x d W 9 0 O 1 N l Y 3 R p b 2 4 x L 2 V 4 c F J l c 3 V s d E x v Z 1 9 N a W 5 S Z X R y a W V 2 Y W w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S Z X N 1 b H R M b 2 d f T W l u U m V 0 c m l l d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J l c 3 V s d E x v Z 1 9 N a W 5 S Z X R y a W V 2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S Z X N 1 b H R M b 2 d f T W F 4 T m 9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V h M z A w Z m M t N 2 M z M i 0 0 M T Q 0 L T k 4 Z D c t Y 2 Y 5 Y 2 R j M z l i M T V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F J l c 3 V s d E x v Z 1 9 N Y X h O b 1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j I 6 M j I 6 M D E u O T Y 5 M z U 3 M 1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F J l c 3 V s d E x v Z 1 9 N Y X h O b 1 R 5 c G U v Q X V 0 b 1 J l b W 9 2 Z W R D b 2 x 1 b W 5 z M S 5 7 Q 2 9 s d W 1 u M S w w f S Z x d W 9 0 O y w m c X V v d D t T Z W N 0 a W 9 u M S 9 l e H B S Z X N 1 b H R M b 2 d f T W F 4 T m 9 U e X B l L 0 F 1 d G 9 S Z W 1 v d m V k Q 2 9 s d W 1 u c z E u e 0 N v b H V t b j I s M X 0 m c X V v d D s s J n F 1 b 3 Q 7 U 2 V j d G l v b j E v Z X h w U m V z d W x 0 T G 9 n X 0 1 h e E 5 v V H l w Z S 9 B d X R v U m V t b 3 Z l Z E N v b H V t b n M x L n t D b 2 x 1 b W 4 z L D J 9 J n F 1 b 3 Q 7 L C Z x d W 9 0 O 1 N l Y 3 R p b 2 4 x L 2 V 4 c F J l c 3 V s d E x v Z 1 9 N Y X h O b 1 R 5 c G U v Q X V 0 b 1 J l b W 9 2 Z W R D b 2 x 1 b W 5 z M S 5 7 Q 2 9 s d W 1 u N C w z f S Z x d W 9 0 O y w m c X V v d D t T Z W N 0 a W 9 u M S 9 l e H B S Z X N 1 b H R M b 2 d f T W F 4 T m 9 U e X B l L 0 F 1 d G 9 S Z W 1 v d m V k Q 2 9 s d W 1 u c z E u e 0 N v b H V t b j U s N H 0 m c X V v d D s s J n F 1 b 3 Q 7 U 2 V j d G l v b j E v Z X h w U m V z d W x 0 T G 9 n X 0 1 h e E 5 v V H l w Z S 9 B d X R v U m V t b 3 Z l Z E N v b H V t b n M x L n t D b 2 x 1 b W 4 2 L D V 9 J n F 1 b 3 Q 7 L C Z x d W 9 0 O 1 N l Y 3 R p b 2 4 x L 2 V 4 c F J l c 3 V s d E x v Z 1 9 N Y X h O b 1 R 5 c G U v Q X V 0 b 1 J l b W 9 2 Z W R D b 2 x 1 b W 5 z M S 5 7 Q 2 9 s d W 1 u N y w 2 f S Z x d W 9 0 O y w m c X V v d D t T Z W N 0 a W 9 u M S 9 l e H B S Z X N 1 b H R M b 2 d f T W F 4 T m 9 U e X B l L 0 F 1 d G 9 S Z W 1 v d m V k Q 2 9 s d W 1 u c z E u e 0 N v b H V t b j g s N 3 0 m c X V v d D s s J n F 1 b 3 Q 7 U 2 V j d G l v b j E v Z X h w U m V z d W x 0 T G 9 n X 0 1 h e E 5 v V H l w Z S 9 B d X R v U m V t b 3 Z l Z E N v b H V t b n M x L n t D b 2 x 1 b W 4 5 L D h 9 J n F 1 b 3 Q 7 L C Z x d W 9 0 O 1 N l Y 3 R p b 2 4 x L 2 V 4 c F J l c 3 V s d E x v Z 1 9 N Y X h O b 1 R 5 c G U v Q X V 0 b 1 J l b W 9 2 Z W R D b 2 x 1 b W 5 z M S 5 7 Q 2 9 s d W 1 u M T A s O X 0 m c X V v d D s s J n F 1 b 3 Q 7 U 2 V j d G l v b j E v Z X h w U m V z d W x 0 T G 9 n X 0 1 h e E 5 v V H l w Z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4 c F J l c 3 V s d E x v Z 1 9 N Y X h O b 1 R 5 c G U v Q X V 0 b 1 J l b W 9 2 Z W R D b 2 x 1 b W 5 z M S 5 7 Q 2 9 s d W 1 u M S w w f S Z x d W 9 0 O y w m c X V v d D t T Z W N 0 a W 9 u M S 9 l e H B S Z X N 1 b H R M b 2 d f T W F 4 T m 9 U e X B l L 0 F 1 d G 9 S Z W 1 v d m V k Q 2 9 s d W 1 u c z E u e 0 N v b H V t b j I s M X 0 m c X V v d D s s J n F 1 b 3 Q 7 U 2 V j d G l v b j E v Z X h w U m V z d W x 0 T G 9 n X 0 1 h e E 5 v V H l w Z S 9 B d X R v U m V t b 3 Z l Z E N v b H V t b n M x L n t D b 2 x 1 b W 4 z L D J 9 J n F 1 b 3 Q 7 L C Z x d W 9 0 O 1 N l Y 3 R p b 2 4 x L 2 V 4 c F J l c 3 V s d E x v Z 1 9 N Y X h O b 1 R 5 c G U v Q X V 0 b 1 J l b W 9 2 Z W R D b 2 x 1 b W 5 z M S 5 7 Q 2 9 s d W 1 u N C w z f S Z x d W 9 0 O y w m c X V v d D t T Z W N 0 a W 9 u M S 9 l e H B S Z X N 1 b H R M b 2 d f T W F 4 T m 9 U e X B l L 0 F 1 d G 9 S Z W 1 v d m V k Q 2 9 s d W 1 u c z E u e 0 N v b H V t b j U s N H 0 m c X V v d D s s J n F 1 b 3 Q 7 U 2 V j d G l v b j E v Z X h w U m V z d W x 0 T G 9 n X 0 1 h e E 5 v V H l w Z S 9 B d X R v U m V t b 3 Z l Z E N v b H V t b n M x L n t D b 2 x 1 b W 4 2 L D V 9 J n F 1 b 3 Q 7 L C Z x d W 9 0 O 1 N l Y 3 R p b 2 4 x L 2 V 4 c F J l c 3 V s d E x v Z 1 9 N Y X h O b 1 R 5 c G U v Q X V 0 b 1 J l b W 9 2 Z W R D b 2 x 1 b W 5 z M S 5 7 Q 2 9 s d W 1 u N y w 2 f S Z x d W 9 0 O y w m c X V v d D t T Z W N 0 a W 9 u M S 9 l e H B S Z X N 1 b H R M b 2 d f T W F 4 T m 9 U e X B l L 0 F 1 d G 9 S Z W 1 v d m V k Q 2 9 s d W 1 u c z E u e 0 N v b H V t b j g s N 3 0 m c X V v d D s s J n F 1 b 3 Q 7 U 2 V j d G l v b j E v Z X h w U m V z d W x 0 T G 9 n X 0 1 h e E 5 v V H l w Z S 9 B d X R v U m V t b 3 Z l Z E N v b H V t b n M x L n t D b 2 x 1 b W 4 5 L D h 9 J n F 1 b 3 Q 7 L C Z x d W 9 0 O 1 N l Y 3 R p b 2 4 x L 2 V 4 c F J l c 3 V s d E x v Z 1 9 N Y X h O b 1 R 5 c G U v Q X V 0 b 1 J l b W 9 2 Z W R D b 2 x 1 b W 5 z M S 5 7 Q 2 9 s d W 1 u M T A s O X 0 m c X V v d D s s J n F 1 b 3 Q 7 U 2 V j d G l v b j E v Z X h w U m V z d W x 0 T G 9 n X 0 1 h e E 5 v V H l w Z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F J l c 3 V s d E x v Z 1 9 N Y X h O b 1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U m V z d W x 0 T G 9 n X 0 1 h e E 5 v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F J l c 3 V s d E x v Z 1 9 N a W 5 O b 1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G U x O W M 5 N S 1 j Z G Z h L T Q 5 O D Q t O D Y 2 O S 1 k N m Q 3 N j J h N m N h Z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U m V z d W x 0 T G 9 n X 0 1 p b k 5 v V H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V Q y M j o y M j o y M C 4 4 M z U w O D E z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U m V z d W x 0 T G 9 n X 0 1 p b k 5 v V H l w Z S 9 B d X R v U m V t b 3 Z l Z E N v b H V t b n M x L n t D b 2 x 1 b W 4 x L D B 9 J n F 1 b 3 Q 7 L C Z x d W 9 0 O 1 N l Y 3 R p b 2 4 x L 2 V 4 c F J l c 3 V s d E x v Z 1 9 N a W 5 O b 1 R 5 c G U v Q X V 0 b 1 J l b W 9 2 Z W R D b 2 x 1 b W 5 z M S 5 7 Q 2 9 s d W 1 u M i w x f S Z x d W 9 0 O y w m c X V v d D t T Z W N 0 a W 9 u M S 9 l e H B S Z X N 1 b H R M b 2 d f T W l u T m 9 U e X B l L 0 F 1 d G 9 S Z W 1 v d m V k Q 2 9 s d W 1 u c z E u e 0 N v b H V t b j M s M n 0 m c X V v d D s s J n F 1 b 3 Q 7 U 2 V j d G l v b j E v Z X h w U m V z d W x 0 T G 9 n X 0 1 p b k 5 v V H l w Z S 9 B d X R v U m V t b 3 Z l Z E N v b H V t b n M x L n t D b 2 x 1 b W 4 0 L D N 9 J n F 1 b 3 Q 7 L C Z x d W 9 0 O 1 N l Y 3 R p b 2 4 x L 2 V 4 c F J l c 3 V s d E x v Z 1 9 N a W 5 O b 1 R 5 c G U v Q X V 0 b 1 J l b W 9 2 Z W R D b 2 x 1 b W 5 z M S 5 7 Q 2 9 s d W 1 u N S w 0 f S Z x d W 9 0 O y w m c X V v d D t T Z W N 0 a W 9 u M S 9 l e H B S Z X N 1 b H R M b 2 d f T W l u T m 9 U e X B l L 0 F 1 d G 9 S Z W 1 v d m V k Q 2 9 s d W 1 u c z E u e 0 N v b H V t b j Y s N X 0 m c X V v d D s s J n F 1 b 3 Q 7 U 2 V j d G l v b j E v Z X h w U m V z d W x 0 T G 9 n X 0 1 p b k 5 v V H l w Z S 9 B d X R v U m V t b 3 Z l Z E N v b H V t b n M x L n t D b 2 x 1 b W 4 3 L D Z 9 J n F 1 b 3 Q 7 L C Z x d W 9 0 O 1 N l Y 3 R p b 2 4 x L 2 V 4 c F J l c 3 V s d E x v Z 1 9 N a W 5 O b 1 R 5 c G U v Q X V 0 b 1 J l b W 9 2 Z W R D b 2 x 1 b W 5 z M S 5 7 Q 2 9 s d W 1 u O C w 3 f S Z x d W 9 0 O y w m c X V v d D t T Z W N 0 a W 9 u M S 9 l e H B S Z X N 1 b H R M b 2 d f T W l u T m 9 U e X B l L 0 F 1 d G 9 S Z W 1 v d m V k Q 2 9 s d W 1 u c z E u e 0 N v b H V t b j k s O H 0 m c X V v d D s s J n F 1 b 3 Q 7 U 2 V j d G l v b j E v Z X h w U m V z d W x 0 T G 9 n X 0 1 p b k 5 v V H l w Z S 9 B d X R v U m V t b 3 Z l Z E N v b H V t b n M x L n t D b 2 x 1 b W 4 x M C w 5 f S Z x d W 9 0 O y w m c X V v d D t T Z W N 0 a W 9 u M S 9 l e H B S Z X N 1 b H R M b 2 d f T W l u T m 9 U e X B l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X h w U m V z d W x 0 T G 9 n X 0 1 p b k 5 v V H l w Z S 9 B d X R v U m V t b 3 Z l Z E N v b H V t b n M x L n t D b 2 x 1 b W 4 x L D B 9 J n F 1 b 3 Q 7 L C Z x d W 9 0 O 1 N l Y 3 R p b 2 4 x L 2 V 4 c F J l c 3 V s d E x v Z 1 9 N a W 5 O b 1 R 5 c G U v Q X V 0 b 1 J l b W 9 2 Z W R D b 2 x 1 b W 5 z M S 5 7 Q 2 9 s d W 1 u M i w x f S Z x d W 9 0 O y w m c X V v d D t T Z W N 0 a W 9 u M S 9 l e H B S Z X N 1 b H R M b 2 d f T W l u T m 9 U e X B l L 0 F 1 d G 9 S Z W 1 v d m V k Q 2 9 s d W 1 u c z E u e 0 N v b H V t b j M s M n 0 m c X V v d D s s J n F 1 b 3 Q 7 U 2 V j d G l v b j E v Z X h w U m V z d W x 0 T G 9 n X 0 1 p b k 5 v V H l w Z S 9 B d X R v U m V t b 3 Z l Z E N v b H V t b n M x L n t D b 2 x 1 b W 4 0 L D N 9 J n F 1 b 3 Q 7 L C Z x d W 9 0 O 1 N l Y 3 R p b 2 4 x L 2 V 4 c F J l c 3 V s d E x v Z 1 9 N a W 5 O b 1 R 5 c G U v Q X V 0 b 1 J l b W 9 2 Z W R D b 2 x 1 b W 5 z M S 5 7 Q 2 9 s d W 1 u N S w 0 f S Z x d W 9 0 O y w m c X V v d D t T Z W N 0 a W 9 u M S 9 l e H B S Z X N 1 b H R M b 2 d f T W l u T m 9 U e X B l L 0 F 1 d G 9 S Z W 1 v d m V k Q 2 9 s d W 1 u c z E u e 0 N v b H V t b j Y s N X 0 m c X V v d D s s J n F 1 b 3 Q 7 U 2 V j d G l v b j E v Z X h w U m V z d W x 0 T G 9 n X 0 1 p b k 5 v V H l w Z S 9 B d X R v U m V t b 3 Z l Z E N v b H V t b n M x L n t D b 2 x 1 b W 4 3 L D Z 9 J n F 1 b 3 Q 7 L C Z x d W 9 0 O 1 N l Y 3 R p b 2 4 x L 2 V 4 c F J l c 3 V s d E x v Z 1 9 N a W 5 O b 1 R 5 c G U v Q X V 0 b 1 J l b W 9 2 Z W R D b 2 x 1 b W 5 z M S 5 7 Q 2 9 s d W 1 u O C w 3 f S Z x d W 9 0 O y w m c X V v d D t T Z W N 0 a W 9 u M S 9 l e H B S Z X N 1 b H R M b 2 d f T W l u T m 9 U e X B l L 0 F 1 d G 9 S Z W 1 v d m V k Q 2 9 s d W 1 u c z E u e 0 N v b H V t b j k s O H 0 m c X V v d D s s J n F 1 b 3 Q 7 U 2 V j d G l v b j E v Z X h w U m V z d W x 0 T G 9 n X 0 1 p b k 5 v V H l w Z S 9 B d X R v U m V t b 3 Z l Z E N v b H V t b n M x L n t D b 2 x 1 b W 4 x M C w 5 f S Z x d W 9 0 O y w m c X V v d D t T Z W N 0 a W 9 u M S 9 l e H B S Z X N 1 b H R M b 2 d f T W l u T m 9 U e X B l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U m V z d W x 0 T G 9 n X 0 1 p b k 5 v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S Z X N 1 b H R M b 2 d f T W l u T m 9 U e X B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A x 0 4 E D v h L r 2 h F C V q W v w s A A A A A A g A A A A A A E G Y A A A A B A A A g A A A A c g q c 5 n F 4 8 5 Q G 2 N z d f k j P s u O y 6 4 X p h X C j j T K T V V l I G n 4 A A A A A D o A A A A A C A A A g A A A A 1 y X q S N h w k U Z S o h T D L 0 D 9 3 f s q E o Q x p 1 Q Y e F 3 0 C l L o c M p Q A A A A Y r J w U f E 1 k v a Z L z F Y K Y N h Y 9 d 4 V K O 2 1 8 Z I q x L A V F u a 7 Q s p k O 5 2 t K o U e h + I z O t P e V 9 I j 9 Y l A a E 8 F 8 C t C o d d x Z w O J b X p I A 5 Z A z O N f p d 6 n T J w O N Z A A A A A L y 6 h b 8 w V c f O W T c g K d I y w f 0 n Q 5 H E i Z 2 e E q n M e D L D Y p / d 6 X k u t 0 E M m e k R Y h K m n S x D 3 4 f N i D G h 3 Z I E 9 e q 0 e W o Z J v g = = < / D a t a M a s h u p > 
</file>

<file path=customXml/itemProps1.xml><?xml version="1.0" encoding="utf-8"?>
<ds:datastoreItem xmlns:ds="http://schemas.openxmlformats.org/officeDocument/2006/customXml" ds:itemID="{561BAA08-B289-48E9-8414-84CA7D00AA5A}">
  <ds:schemaRefs>
    <ds:schemaRef ds:uri="http://schemas.microsoft.com/office/2006/metadata/properties"/>
    <ds:schemaRef ds:uri="http://schemas.microsoft.com/office/infopath/2007/PartnerControls"/>
    <ds:schemaRef ds:uri="eaa42749-6901-4a42-9e6e-3219e8691852"/>
    <ds:schemaRef ds:uri="7a74ebb8-c48f-4c44-ac73-827304fdb523"/>
  </ds:schemaRefs>
</ds:datastoreItem>
</file>

<file path=customXml/itemProps2.xml><?xml version="1.0" encoding="utf-8"?>
<ds:datastoreItem xmlns:ds="http://schemas.openxmlformats.org/officeDocument/2006/customXml" ds:itemID="{16F92E1D-59C5-4539-B997-B5E75AD92C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EB0216-6D3C-4779-8416-9438A0BE95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74ebb8-c48f-4c44-ac73-827304fdb523"/>
    <ds:schemaRef ds:uri="eaa42749-6901-4a42-9e6e-3219e8691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350D5D7-4602-46BD-829A-7F4A9212A6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Cal</vt:lpstr>
      <vt:lpstr>expResultLog_MaxRegister</vt:lpstr>
      <vt:lpstr>expResultLog_MinRegister</vt:lpstr>
      <vt:lpstr>expResultLog_MaxSearch</vt:lpstr>
      <vt:lpstr>expResultLog_MinSearch</vt:lpstr>
      <vt:lpstr>expResultLog_MaxRetrieval</vt:lpstr>
      <vt:lpstr>expResultLog_MinRetrieval</vt:lpstr>
      <vt:lpstr>expResultLog_MaxNoType</vt:lpstr>
      <vt:lpstr>expResultLog_MinNoType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alien2</dc:creator>
  <cp:lastModifiedBy>Petnathean Julled</cp:lastModifiedBy>
  <dcterms:created xsi:type="dcterms:W3CDTF">2015-06-05T18:17:20Z</dcterms:created>
  <dcterms:modified xsi:type="dcterms:W3CDTF">2024-05-19T22:25:09Z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0x010100DE5B5AF585565C4BA0DC79F275483504</vt:lpwstr>
  </property>
</Properties>
</file>