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7201187\Dropbox\Uni ibk Psy\Diss\Vorlagen APA\"/>
    </mc:Choice>
  </mc:AlternateContent>
  <xr:revisionPtr revIDLastSave="0" documentId="13_ncr:1_{8A024E22-0AB4-4C28-BDB8-3DD2FB930803}" xr6:coauthVersionLast="36" xr6:coauthVersionMax="47" xr10:uidLastSave="{00000000-0000-0000-0000-000000000000}"/>
  <bookViews>
    <workbookView xWindow="3630" yWindow="-120" windowWidth="37680" windowHeight="21840" xr2:uid="{839FFFDF-B560-41E6-98F3-A0CB18F894C2}"/>
  </bookViews>
  <sheets>
    <sheet name="Modelfi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M8" i="1" l="1"/>
  <c r="N8" i="1" s="1"/>
  <c r="M9" i="1"/>
  <c r="M10" i="1"/>
  <c r="I11" i="1"/>
  <c r="I10" i="1"/>
  <c r="J10" i="1" s="1"/>
  <c r="I9" i="1"/>
  <c r="J9" i="1" s="1"/>
  <c r="I8" i="1"/>
  <c r="J8" i="1" s="1"/>
  <c r="E8" i="1"/>
  <c r="F8" i="1" s="1"/>
  <c r="E9" i="1"/>
  <c r="F9" i="1" s="1"/>
  <c r="E10" i="1"/>
  <c r="E11" i="1"/>
  <c r="N10" i="1" l="1"/>
  <c r="N9" i="1"/>
  <c r="L10" i="1"/>
  <c r="L9" i="1"/>
  <c r="L8" i="1"/>
  <c r="I6" i="1"/>
  <c r="I5" i="1"/>
  <c r="I7" i="1" s="1"/>
  <c r="J11" i="1"/>
  <c r="H11" i="1"/>
  <c r="H10" i="1"/>
  <c r="H9" i="1"/>
  <c r="H8" i="1"/>
  <c r="H7" i="1"/>
  <c r="H6" i="1"/>
  <c r="H5" i="1"/>
  <c r="H4" i="1"/>
  <c r="F10" i="1"/>
  <c r="F11" i="1"/>
  <c r="D9" i="1"/>
  <c r="J7" i="1" l="1"/>
  <c r="E4" i="1"/>
  <c r="E5" i="1"/>
  <c r="E6" i="1"/>
  <c r="D11" i="1"/>
  <c r="D10" i="1"/>
  <c r="D8" i="1"/>
  <c r="D6" i="1"/>
  <c r="D5" i="1"/>
  <c r="D4" i="1"/>
  <c r="E7" i="1" l="1"/>
  <c r="F7" i="1" s="1"/>
</calcChain>
</file>

<file path=xl/sharedStrings.xml><?xml version="1.0" encoding="utf-8"?>
<sst xmlns="http://schemas.openxmlformats.org/spreadsheetml/2006/main" count="46" uniqueCount="33">
  <si>
    <t>tli</t>
  </si>
  <si>
    <t>cmin/df</t>
  </si>
  <si>
    <t>Estimate</t>
  </si>
  <si>
    <t>Interpretation</t>
  </si>
  <si>
    <t>Brosseau-Liard, P. E., Savalei, V., and Li, L. (2012)</t>
  </si>
  <si>
    <t>Brosseau-Liard, P. E. and Savalei, V. (2014)</t>
  </si>
  <si>
    <t>Satorra &amp; Bentler, 2010</t>
  </si>
  <si>
    <t>Satorra &amp; Bentler, 2001</t>
  </si>
  <si>
    <t>–</t>
  </si>
  <si>
    <t>regular-fit</t>
  </si>
  <si>
    <r>
      <t>scaled fit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</si>
  <si>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r>
      <t>robust fit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</si>
  <si>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t>Hier einfügen!</t>
  </si>
  <si>
    <t>Measure</t>
  </si>
  <si>
    <t>Terrible</t>
  </si>
  <si>
    <t>Acceptable</t>
  </si>
  <si>
    <t>Excellent</t>
  </si>
  <si>
    <t>CMIN/DF</t>
  </si>
  <si>
    <t>&gt; 5</t>
  </si>
  <si>
    <t>&gt; 3</t>
  </si>
  <si>
    <t>&gt; 1</t>
  </si>
  <si>
    <t>CFI</t>
  </si>
  <si>
    <t>&lt;0.90</t>
  </si>
  <si>
    <t>&lt;0.95</t>
  </si>
  <si>
    <t>&gt;0.95</t>
  </si>
  <si>
    <t>SRMR</t>
  </si>
  <si>
    <t>&gt;0.10</t>
  </si>
  <si>
    <t>&gt;0.08</t>
  </si>
  <si>
    <t>&lt;0.08</t>
  </si>
  <si>
    <t>RMSEA</t>
  </si>
  <si>
    <t>&gt;0.06</t>
  </si>
  <si>
    <t>&lt;0.06</t>
  </si>
  <si>
    <t>Cutoffs: Hu and Bentler (1999)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</si>
</sst>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164" fontId="1" fillId="0" borderId="0" xfId="0" applyNumberFormat="1" applyFont="1"/>
    <xf numFmtId="2" fontId="0" fillId="0" borderId="0" xfId="0" applyNumberFormat="1"/>
    <xf numFmtId="2" fontId="0" fillId="0" borderId="0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</cellXfs>
  <cellStyles count="1">
    <cellStyle name="Standard" xfId="0" builtinId="0"/>
  </cellStyles>
  <dxfs count="39"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BD59-9E58-4A4E-8C8F-EEB1939EB6A6}">
  <dimension ref="A1:N25"/>
  <sheetViews>
    <sheetView showGridLines="0" tabSelected="1" zoomScale="145" zoomScaleNormal="145" workbookViewId="0"/>
  </sheetViews>
  <sheetFormatPr baseColWidth="10" defaultRowHeight="15" x14ac:dyDescent="0.25"/>
  <cols>
    <col min="1" max="1" width="13.5703125" customWidth="1"/>
    <col min="2" max="2" width="11.42578125" style="15"/>
    <col min="5" max="5" width="10.28515625" customWidth="1"/>
    <col min="6" max="6" width="13.140625" style="1" customWidth="1"/>
    <col min="7" max="7" width="4.5703125" customWidth="1"/>
    <col min="8" max="8" width="12" customWidth="1"/>
    <col min="10" max="10" width="13.42578125" customWidth="1"/>
    <col min="11" max="11" width="4.42578125" customWidth="1"/>
    <col min="12" max="12" width="11.85546875" customWidth="1"/>
    <col min="14" max="14" width="13.140625" customWidth="1"/>
    <col min="15" max="15" width="12.85546875" customWidth="1"/>
  </cols>
  <sheetData>
    <row r="1" spans="1:14" x14ac:dyDescent="0.25">
      <c r="A1" t="s">
        <v>12</v>
      </c>
    </row>
    <row r="3" spans="1:14" ht="15.75" x14ac:dyDescent="0.25">
      <c r="D3" s="9" t="s">
        <v>9</v>
      </c>
      <c r="E3" s="10" t="s">
        <v>2</v>
      </c>
      <c r="F3" s="11" t="s">
        <v>3</v>
      </c>
      <c r="G3" s="2"/>
      <c r="H3" s="9" t="s">
        <v>10</v>
      </c>
      <c r="I3" s="10" t="s">
        <v>2</v>
      </c>
      <c r="J3" s="11" t="s">
        <v>3</v>
      </c>
      <c r="K3" s="2"/>
      <c r="L3" s="9" t="s">
        <v>11</v>
      </c>
      <c r="M3" s="10" t="s">
        <v>2</v>
      </c>
      <c r="N3" s="11" t="s">
        <v>3</v>
      </c>
    </row>
    <row r="4" spans="1:14" x14ac:dyDescent="0.25">
      <c r="D4" s="3">
        <f t="shared" ref="D4:E6" si="0">A4</f>
        <v>0</v>
      </c>
      <c r="E4" s="16">
        <f t="shared" si="0"/>
        <v>0</v>
      </c>
      <c r="F4" s="7" t="s">
        <v>8</v>
      </c>
      <c r="G4" s="2"/>
      <c r="H4" s="3">
        <f t="shared" ref="H4:I6" si="1">A7</f>
        <v>0</v>
      </c>
      <c r="I4" s="16">
        <f>B7</f>
        <v>0</v>
      </c>
      <c r="J4" s="7" t="s">
        <v>8</v>
      </c>
      <c r="K4" s="2"/>
      <c r="L4" s="3"/>
      <c r="M4" s="16"/>
      <c r="N4" s="4"/>
    </row>
    <row r="5" spans="1:14" x14ac:dyDescent="0.25">
      <c r="D5" s="3">
        <f t="shared" si="0"/>
        <v>0</v>
      </c>
      <c r="E5" s="16">
        <f t="shared" si="0"/>
        <v>0</v>
      </c>
      <c r="F5" s="7" t="s">
        <v>8</v>
      </c>
      <c r="G5" s="2"/>
      <c r="H5" s="3">
        <f t="shared" si="1"/>
        <v>0</v>
      </c>
      <c r="I5" s="16">
        <f t="shared" si="1"/>
        <v>0</v>
      </c>
      <c r="J5" s="7" t="s">
        <v>8</v>
      </c>
      <c r="K5" s="2"/>
      <c r="L5" s="3"/>
      <c r="M5" s="16"/>
      <c r="N5" s="4"/>
    </row>
    <row r="6" spans="1:14" x14ac:dyDescent="0.25">
      <c r="D6" s="3">
        <f t="shared" si="0"/>
        <v>0</v>
      </c>
      <c r="E6" s="16">
        <f t="shared" si="0"/>
        <v>0</v>
      </c>
      <c r="F6" s="7" t="s">
        <v>8</v>
      </c>
      <c r="G6" s="2"/>
      <c r="H6" s="3">
        <f t="shared" si="1"/>
        <v>0</v>
      </c>
      <c r="I6" s="16">
        <f t="shared" si="1"/>
        <v>0</v>
      </c>
      <c r="J6" s="7" t="s">
        <v>8</v>
      </c>
      <c r="K6" s="2"/>
      <c r="L6" s="3"/>
      <c r="M6" s="16"/>
      <c r="N6" s="4"/>
    </row>
    <row r="7" spans="1:14" x14ac:dyDescent="0.25">
      <c r="D7" s="3" t="s">
        <v>1</v>
      </c>
      <c r="E7" s="16" t="e">
        <f>E4/E5</f>
        <v>#DIV/0!</v>
      </c>
      <c r="F7" s="7" t="e">
        <f>IF(E7&gt;5,"Terrible",IF(E7&gt;1,"Excellent",IF(E7&gt;3,"Acceptable")))</f>
        <v>#DIV/0!</v>
      </c>
      <c r="G7" s="2"/>
      <c r="H7" s="3" t="str">
        <f>D7</f>
        <v>cmin/df</v>
      </c>
      <c r="I7" s="16" t="e">
        <f>I4/I5</f>
        <v>#DIV/0!</v>
      </c>
      <c r="J7" s="7" t="e">
        <f>IF(I7&gt;5,"Terrible",IF(I7&gt;1,"Excellent",IF(I7&gt;3,"Acceptable")))</f>
        <v>#DIV/0!</v>
      </c>
      <c r="K7" s="2"/>
      <c r="L7" s="3"/>
      <c r="M7" s="16"/>
      <c r="N7" s="4"/>
    </row>
    <row r="8" spans="1:14" x14ac:dyDescent="0.25">
      <c r="D8" s="3">
        <f>A18</f>
        <v>0</v>
      </c>
      <c r="E8" s="16">
        <f>ROUND(B18,2)</f>
        <v>0</v>
      </c>
      <c r="F8" s="7" t="str">
        <f>IF(E8&lt;0.9,"Terrible",IF(E8&gt;=0.95,"Excellent",IF(E8&lt;0.95,"Acceptable")))</f>
        <v>Terrible</v>
      </c>
      <c r="G8" s="2"/>
      <c r="H8" s="3">
        <f>A26</f>
        <v>0</v>
      </c>
      <c r="I8" s="16">
        <f>ROUND(B26,2)</f>
        <v>0</v>
      </c>
      <c r="J8" s="7" t="str">
        <f>IF(I8&lt;0.9,"Terrible",IF(I8&gt;=0.95,"Excellent",IF(I8&lt;0.95,"Acceptable")))</f>
        <v>Terrible</v>
      </c>
      <c r="K8" s="2"/>
      <c r="L8" s="3">
        <f>A28</f>
        <v>0</v>
      </c>
      <c r="M8" s="16">
        <f>ROUND(B28,2)</f>
        <v>0</v>
      </c>
      <c r="N8" s="7" t="str">
        <f>IF(M8&lt;0.9,"Terrible",IF(M8&gt;=0.95,"Excellent",IF(M8&lt;0.95,"Acceptable")))</f>
        <v>Terrible</v>
      </c>
    </row>
    <row r="9" spans="1:14" x14ac:dyDescent="0.25">
      <c r="D9" s="3">
        <f>A19</f>
        <v>0</v>
      </c>
      <c r="E9" s="16">
        <f>ROUND(B19,2)</f>
        <v>0</v>
      </c>
      <c r="F9" s="7" t="str">
        <f>IF(E9&lt;0.9,"Terrible",IF(E9&gt;=0.95,"Excellent",IF(E9&lt;0.95,"Acceptable")))</f>
        <v>Terrible</v>
      </c>
      <c r="G9" s="2"/>
      <c r="H9" s="3">
        <f>A27</f>
        <v>0</v>
      </c>
      <c r="I9" s="16">
        <f>ROUND(B27,2)</f>
        <v>0</v>
      </c>
      <c r="J9" s="7" t="str">
        <f>IF(I9&lt;0.9,"Terrible",IF(I9&gt;=0.95,"Excellent",IF(I9&gt;=0.9,"Acceptable")))</f>
        <v>Terrible</v>
      </c>
      <c r="K9" s="2"/>
      <c r="L9" s="3">
        <f>A29</f>
        <v>0</v>
      </c>
      <c r="M9" s="16">
        <f>ROUND(B29,2)</f>
        <v>0</v>
      </c>
      <c r="N9" s="7" t="str">
        <f>IF(M9&lt;0.9,"Terrible",IF(M9&gt;0.95,"Excellent",IF(M9&lt;0.95,"Acceptable")))</f>
        <v>Terrible</v>
      </c>
    </row>
    <row r="10" spans="1:14" x14ac:dyDescent="0.25">
      <c r="D10" s="3">
        <f>A43</f>
        <v>0</v>
      </c>
      <c r="E10" s="16">
        <f>ROUND(B43,2)</f>
        <v>0</v>
      </c>
      <c r="F10" s="7" t="str">
        <f>IF(E10&gt;0.08,"Terrible",IF(E10&lt;0.06,"Excellent",IF(E10&gt;0.06,"Acceptable")))</f>
        <v>Excellent</v>
      </c>
      <c r="G10" s="2"/>
      <c r="H10" s="3">
        <f>A47</f>
        <v>0</v>
      </c>
      <c r="I10" s="16">
        <f>ROUND(B47,2)</f>
        <v>0</v>
      </c>
      <c r="J10" s="7" t="str">
        <f>IF(I10&gt;0.08,"Terrible",IF(I10&lt;0.06,"Excellent",IF(I10&gt;0.06,"Acceptable")))</f>
        <v>Excellent</v>
      </c>
      <c r="K10" s="2"/>
      <c r="L10" s="3">
        <f>A51</f>
        <v>0</v>
      </c>
      <c r="M10" s="16">
        <f>ROUND(B51,2)</f>
        <v>0</v>
      </c>
      <c r="N10" s="7" t="str">
        <f>IF(M10&gt;0.08,"Terrible",IF(M10&lt;0.06,"Excellent",IF(M10&gt;0.06,"Acceptable")))</f>
        <v>Excellent</v>
      </c>
    </row>
    <row r="11" spans="1:14" x14ac:dyDescent="0.25">
      <c r="D11" s="5">
        <f>A57</f>
        <v>0</v>
      </c>
      <c r="E11" s="17">
        <f>ROUND(B57,2)</f>
        <v>0</v>
      </c>
      <c r="F11" s="8" t="str">
        <f>IF(E11&gt;0.1,"Terrible",IF(E11&lt;0.08,"Excellent",IF(E11&gt;0.08,"Acceptable")))</f>
        <v>Excellent</v>
      </c>
      <c r="G11" s="2"/>
      <c r="H11" s="5">
        <f>A58</f>
        <v>0</v>
      </c>
      <c r="I11" s="17">
        <f>ROUND(B58,2)</f>
        <v>0</v>
      </c>
      <c r="J11" s="8" t="str">
        <f>IF(I11&gt;0.1,"Terrible",IF(I11&lt;0.08,"Excellent",IF(I11&gt;0.08,"Acceptable")))</f>
        <v>Excellent</v>
      </c>
      <c r="K11" s="2"/>
      <c r="L11" s="5"/>
      <c r="M11" s="17"/>
      <c r="N11" s="6"/>
    </row>
    <row r="13" spans="1:14" x14ac:dyDescent="0.25">
      <c r="E13" s="15"/>
    </row>
    <row r="16" spans="1:14" ht="15.75" x14ac:dyDescent="0.25">
      <c r="G16" s="12">
        <v>1</v>
      </c>
      <c r="H16" t="s">
        <v>6</v>
      </c>
      <c r="K16" s="12">
        <v>2</v>
      </c>
      <c r="L16" t="s">
        <v>4</v>
      </c>
    </row>
    <row r="17" spans="4:12" x14ac:dyDescent="0.25">
      <c r="H17" t="s">
        <v>7</v>
      </c>
      <c r="L17" t="s">
        <v>5</v>
      </c>
    </row>
    <row r="19" spans="4:12" x14ac:dyDescent="0.25">
      <c r="D19" s="13" t="s">
        <v>32</v>
      </c>
    </row>
    <row r="20" spans="4:12" x14ac:dyDescent="0.25">
      <c r="D20" s="13" t="s">
        <v>13</v>
      </c>
      <c r="E20" s="13" t="s">
        <v>14</v>
      </c>
      <c r="F20" s="14" t="s">
        <v>15</v>
      </c>
      <c r="G20" s="13" t="s">
        <v>16</v>
      </c>
    </row>
    <row r="21" spans="4:12" x14ac:dyDescent="0.25">
      <c r="D21" t="s">
        <v>17</v>
      </c>
      <c r="E21" t="s">
        <v>18</v>
      </c>
      <c r="F21" s="1" t="s">
        <v>19</v>
      </c>
      <c r="G21" t="s">
        <v>20</v>
      </c>
    </row>
    <row r="22" spans="4:12" x14ac:dyDescent="0.25">
      <c r="D22" t="s">
        <v>21</v>
      </c>
      <c r="E22" t="s">
        <v>22</v>
      </c>
      <c r="F22" s="1" t="s">
        <v>23</v>
      </c>
      <c r="G22" t="s">
        <v>24</v>
      </c>
    </row>
    <row r="23" spans="4:12" x14ac:dyDescent="0.25">
      <c r="D23" t="s">
        <v>0</v>
      </c>
      <c r="E23" t="s">
        <v>22</v>
      </c>
      <c r="F23" s="1" t="s">
        <v>23</v>
      </c>
      <c r="G23" t="s">
        <v>24</v>
      </c>
    </row>
    <row r="24" spans="4:12" x14ac:dyDescent="0.25">
      <c r="D24" t="s">
        <v>29</v>
      </c>
      <c r="E24" t="s">
        <v>27</v>
      </c>
      <c r="F24" s="1" t="s">
        <v>30</v>
      </c>
      <c r="G24" t="s">
        <v>31</v>
      </c>
    </row>
    <row r="25" spans="4:12" x14ac:dyDescent="0.25">
      <c r="D25" t="s">
        <v>25</v>
      </c>
      <c r="E25" t="s">
        <v>26</v>
      </c>
      <c r="F25" s="1" t="s">
        <v>27</v>
      </c>
      <c r="G25" t="s">
        <v>28</v>
      </c>
    </row>
  </sheetData>
  <conditionalFormatting sqref="F11">
    <cfRule type="expression" dxfId="38" priority="40">
      <formula>$E$11&gt;0.1</formula>
    </cfRule>
    <cfRule type="expression" dxfId="37" priority="41">
      <formula>$E$11&lt;0.08</formula>
    </cfRule>
    <cfRule type="expression" dxfId="36" priority="42">
      <formula>$E$11&gt;0.06</formula>
    </cfRule>
  </conditionalFormatting>
  <conditionalFormatting sqref="F10">
    <cfRule type="expression" dxfId="35" priority="37">
      <formula>$E$10&gt;0.08</formula>
    </cfRule>
    <cfRule type="expression" dxfId="34" priority="38">
      <formula>$E$10&lt;0.06</formula>
    </cfRule>
    <cfRule type="expression" dxfId="33" priority="39">
      <formula>$E$10&gt;0.06</formula>
    </cfRule>
  </conditionalFormatting>
  <conditionalFormatting sqref="F9">
    <cfRule type="expression" dxfId="32" priority="34">
      <formula>$E$9&lt;0.9</formula>
    </cfRule>
    <cfRule type="expression" dxfId="31" priority="35">
      <formula>$E$9&gt;0.95</formula>
    </cfRule>
    <cfRule type="expression" dxfId="30" priority="36">
      <formula>$E$9&lt;0.95</formula>
    </cfRule>
  </conditionalFormatting>
  <conditionalFormatting sqref="J7">
    <cfRule type="expression" dxfId="29" priority="31">
      <formula>$I$7&gt;5</formula>
    </cfRule>
    <cfRule type="expression" dxfId="28" priority="32">
      <formula>$I$7&lt;3</formula>
    </cfRule>
    <cfRule type="expression" dxfId="27" priority="33">
      <formula>$I$7&gt;3</formula>
    </cfRule>
  </conditionalFormatting>
  <conditionalFormatting sqref="J8">
    <cfRule type="expression" dxfId="26" priority="28">
      <formula>$I$8&lt;0.9</formula>
    </cfRule>
    <cfRule type="expression" dxfId="25" priority="29">
      <formula>$I$8&gt;0.95</formula>
    </cfRule>
    <cfRule type="expression" dxfId="24" priority="30">
      <formula>$I$8&lt;0.95</formula>
    </cfRule>
  </conditionalFormatting>
  <conditionalFormatting sqref="J11">
    <cfRule type="expression" dxfId="23" priority="25">
      <formula>$I$11&gt;0.1</formula>
    </cfRule>
    <cfRule type="expression" dxfId="22" priority="26">
      <formula>$I$11&lt;0.08</formula>
    </cfRule>
    <cfRule type="expression" dxfId="21" priority="27">
      <formula>$I$11&gt;0.06</formula>
    </cfRule>
  </conditionalFormatting>
  <conditionalFormatting sqref="J10">
    <cfRule type="expression" dxfId="20" priority="22">
      <formula>$I$10&gt;0.08</formula>
    </cfRule>
    <cfRule type="expression" dxfId="19" priority="23">
      <formula>$I$10&lt;0.06</formula>
    </cfRule>
    <cfRule type="expression" dxfId="18" priority="24">
      <formula>$I$10&gt;0.06</formula>
    </cfRule>
  </conditionalFormatting>
  <conditionalFormatting sqref="J9">
    <cfRule type="expression" dxfId="17" priority="19">
      <formula>$I$9&lt;0.9</formula>
    </cfRule>
    <cfRule type="expression" dxfId="16" priority="20">
      <formula>$I$9&lt;0.95</formula>
    </cfRule>
    <cfRule type="expression" dxfId="15" priority="21">
      <formula>$I$9&gt;=0.95</formula>
    </cfRule>
  </conditionalFormatting>
  <conditionalFormatting sqref="N8">
    <cfRule type="expression" dxfId="14" priority="13">
      <formula>$M$8&lt;0.9</formula>
    </cfRule>
    <cfRule type="expression" dxfId="13" priority="14">
      <formula>$M$8&gt;=0.95</formula>
    </cfRule>
    <cfRule type="expression" dxfId="12" priority="15">
      <formula>$M$8&lt;0.95</formula>
    </cfRule>
  </conditionalFormatting>
  <conditionalFormatting sqref="N10">
    <cfRule type="expression" dxfId="11" priority="7">
      <formula>$M$10&gt;0.08</formula>
    </cfRule>
    <cfRule type="expression" dxfId="10" priority="8">
      <formula>$M$10&lt;0.06</formula>
    </cfRule>
    <cfRule type="expression" dxfId="9" priority="9">
      <formula>$M$10&gt;0.06</formula>
    </cfRule>
  </conditionalFormatting>
  <conditionalFormatting sqref="N9">
    <cfRule type="expression" dxfId="8" priority="4">
      <formula>$M$9&lt;0.9</formula>
    </cfRule>
    <cfRule type="expression" dxfId="7" priority="5">
      <formula>$M$9&lt;0.95</formula>
    </cfRule>
    <cfRule type="expression" dxfId="6" priority="6">
      <formula>$M$9&gt;0.95</formula>
    </cfRule>
  </conditionalFormatting>
  <conditionalFormatting sqref="F8">
    <cfRule type="expression" dxfId="5" priority="49">
      <formula>$E$8&lt;0.9</formula>
    </cfRule>
    <cfRule type="expression" dxfId="4" priority="50">
      <formula>$E$8&gt;0.95</formula>
    </cfRule>
    <cfRule type="expression" dxfId="3" priority="51">
      <formula>$E$8&lt;0.95</formula>
    </cfRule>
  </conditionalFormatting>
  <conditionalFormatting sqref="F7">
    <cfRule type="expression" dxfId="2" priority="1">
      <formula>$E$7&gt;3</formula>
    </cfRule>
    <cfRule type="expression" dxfId="1" priority="2">
      <formula>$E$7&gt;1</formula>
    </cfRule>
    <cfRule type="expression" dxfId="0" priority="3">
      <formula>$E$7&gt;5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Modelfit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Maunz, Lucas Alexander</cp:lastModifiedBy>
  <dcterms:created xsi:type="dcterms:W3CDTF">2021-07-12T23:22:40Z</dcterms:created>
  <dcterms:modified xsi:type="dcterms:W3CDTF">2021-07-22T12:50:20Z</dcterms:modified>
</cp:coreProperties>
</file>