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semweb-benchmarks\"/>
    </mc:Choice>
  </mc:AlternateContent>
  <bookViews>
    <workbookView xWindow="0" yWindow="0" windowWidth="24000" windowHeight="9735" activeTab="1"/>
  </bookViews>
  <sheets>
    <sheet name="dataset analysis" sheetId="1" r:id="rId1"/>
    <sheet name="diversity scores" sheetId="3" r:id="rId2"/>
    <sheet name="Sheet1" sheetId="4" r:id="rId3"/>
    <sheet name="distribution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" i="4" l="1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I20" i="4"/>
  <c r="H20" i="4"/>
  <c r="G20" i="4"/>
  <c r="F20" i="4"/>
  <c r="E20" i="4"/>
  <c r="E40" i="3"/>
  <c r="F40" i="3"/>
  <c r="G40" i="3"/>
  <c r="H40" i="3"/>
  <c r="D40" i="3"/>
  <c r="X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J40" i="3"/>
  <c r="E21" i="3"/>
  <c r="F21" i="3"/>
  <c r="G21" i="3"/>
  <c r="H21" i="3"/>
  <c r="I21" i="3"/>
  <c r="J21" i="3"/>
  <c r="K21" i="3"/>
  <c r="L21" i="3"/>
  <c r="M21" i="3"/>
  <c r="N21" i="3"/>
  <c r="D21" i="3"/>
  <c r="E19" i="3"/>
  <c r="F19" i="3"/>
  <c r="G19" i="3"/>
  <c r="H19" i="3"/>
  <c r="I19" i="3"/>
  <c r="J19" i="3"/>
  <c r="K19" i="3"/>
  <c r="L19" i="3"/>
  <c r="M19" i="3"/>
  <c r="N19" i="3"/>
  <c r="E20" i="3"/>
  <c r="F20" i="3"/>
  <c r="G20" i="3"/>
  <c r="H20" i="3"/>
  <c r="I20" i="3"/>
  <c r="J20" i="3"/>
  <c r="K20" i="3"/>
  <c r="L20" i="3"/>
  <c r="M20" i="3"/>
  <c r="N20" i="3"/>
  <c r="D20" i="3"/>
  <c r="D19" i="3"/>
  <c r="J11" i="1" l="1"/>
  <c r="G76" i="1"/>
  <c r="O5" i="3" l="1"/>
  <c r="O6" i="3"/>
  <c r="O7" i="3"/>
  <c r="O8" i="3"/>
  <c r="O9" i="3"/>
  <c r="O10" i="3"/>
  <c r="O11" i="3"/>
  <c r="O12" i="3"/>
  <c r="O3" i="3"/>
  <c r="O4" i="3"/>
  <c r="O13" i="3"/>
  <c r="O14" i="3"/>
  <c r="O15" i="3"/>
  <c r="O16" i="3"/>
  <c r="O17" i="3"/>
  <c r="AA38" i="3" s="1"/>
  <c r="O20" i="3" l="1"/>
  <c r="O21" i="3"/>
  <c r="O19" i="3"/>
  <c r="J21" i="1"/>
  <c r="N83" i="1"/>
  <c r="P82" i="1"/>
  <c r="P73" i="1"/>
  <c r="P67" i="1"/>
  <c r="E76" i="1"/>
  <c r="F76" i="1"/>
  <c r="D76" i="1"/>
  <c r="E77" i="2" l="1"/>
  <c r="F77" i="2"/>
  <c r="G77" i="2"/>
  <c r="H77" i="2"/>
  <c r="I77" i="2"/>
  <c r="J77" i="2"/>
  <c r="K77" i="2"/>
  <c r="L77" i="2"/>
  <c r="M77" i="2"/>
  <c r="N77" i="2"/>
  <c r="O77" i="2"/>
  <c r="D77" i="2"/>
  <c r="M58" i="2" l="1"/>
  <c r="L58" i="2"/>
  <c r="K58" i="2"/>
  <c r="J58" i="2"/>
  <c r="I58" i="2"/>
  <c r="H58" i="2"/>
  <c r="G58" i="2"/>
  <c r="F58" i="2"/>
  <c r="E58" i="2"/>
  <c r="D58" i="2"/>
  <c r="S32" i="2" l="1"/>
  <c r="S31" i="2"/>
  <c r="S34" i="2"/>
  <c r="S30" i="2"/>
  <c r="S37" i="2"/>
  <c r="S36" i="2"/>
  <c r="S35" i="2"/>
  <c r="S39" i="2"/>
  <c r="S38" i="2"/>
  <c r="S33" i="2"/>
  <c r="S25" i="2"/>
  <c r="S24" i="2"/>
  <c r="S23" i="2"/>
  <c r="S22" i="2"/>
  <c r="S21" i="2"/>
  <c r="S20" i="2"/>
  <c r="S19" i="2"/>
  <c r="S18" i="2"/>
  <c r="S17" i="2"/>
  <c r="S16" i="2"/>
  <c r="M32" i="1"/>
  <c r="I12" i="1"/>
  <c r="J19" i="1" s="1"/>
  <c r="M28" i="1" l="1"/>
  <c r="M27" i="1"/>
  <c r="M29" i="1"/>
  <c r="M34" i="1"/>
  <c r="M35" i="1"/>
  <c r="M36" i="1"/>
  <c r="M37" i="1"/>
  <c r="M25" i="1"/>
  <c r="M26" i="1"/>
  <c r="M24" i="1"/>
  <c r="M23" i="1"/>
  <c r="J25" i="1" s="1"/>
  <c r="O17" i="1"/>
  <c r="J26" i="1" l="1"/>
  <c r="N10" i="1"/>
  <c r="N13" i="1"/>
  <c r="J22" i="1" l="1"/>
</calcChain>
</file>

<file path=xl/sharedStrings.xml><?xml version="1.0" encoding="utf-8"?>
<sst xmlns="http://schemas.openxmlformats.org/spreadsheetml/2006/main" count="649" uniqueCount="88">
  <si>
    <t>Subjects</t>
  </si>
  <si>
    <t>Predicates</t>
  </si>
  <si>
    <t>Objects</t>
  </si>
  <si>
    <t>Structuredness</t>
  </si>
  <si>
    <t>LDBC-SNB</t>
  </si>
  <si>
    <t>Benchmark</t>
  </si>
  <si>
    <t>Bowlonga</t>
  </si>
  <si>
    <t>FEASIBLE</t>
  </si>
  <si>
    <t>DBPSB</t>
  </si>
  <si>
    <t>Triples</t>
  </si>
  <si>
    <t>TrainBench</t>
  </si>
  <si>
    <t>BSBM</t>
  </si>
  <si>
    <t>SP2Bench</t>
  </si>
  <si>
    <t>WatDiv</t>
  </si>
  <si>
    <t>FishMark</t>
  </si>
  <si>
    <t>BioBench</t>
  </si>
  <si>
    <t>BioBench-CCO</t>
  </si>
  <si>
    <t>BioBench-Allie</t>
  </si>
  <si>
    <t>SWDF</t>
  </si>
  <si>
    <t>NCBIGene</t>
  </si>
  <si>
    <t>DBpedia3.5.1</t>
  </si>
  <si>
    <t>Synthetic benchmark</t>
  </si>
  <si>
    <t>Bowlogna</t>
  </si>
  <si>
    <t>Real data benchmark</t>
  </si>
  <si>
    <t>Real world dataset</t>
  </si>
  <si>
    <t>Sider</t>
  </si>
  <si>
    <t>SIDER</t>
  </si>
  <si>
    <t>DrugBank</t>
  </si>
  <si>
    <t>Specialty</t>
  </si>
  <si>
    <t>Relationship Scpecialty</t>
  </si>
  <si>
    <t>NaN</t>
  </si>
  <si>
    <t>Watdiv</t>
  </si>
  <si>
    <t>Overall</t>
  </si>
  <si>
    <t>#Result</t>
  </si>
  <si>
    <t>#Join Vertices</t>
  </si>
  <si>
    <t>#Mean Join Vertex Degree</t>
  </si>
  <si>
    <t>#Triple Patterns</t>
  </si>
  <si>
    <t>#BGPs</t>
  </si>
  <si>
    <t>Triple Pattern Selectivity</t>
  </si>
  <si>
    <t>Join-Restricted TP Sel</t>
  </si>
  <si>
    <t>BGP-Restricted TP Sel</t>
  </si>
  <si>
    <t>#LSQ Features</t>
  </si>
  <si>
    <t>Query Feature</t>
  </si>
  <si>
    <t>Spearman's rank correlation coefficient  (0.00-0.19 “very weak”, 0.20-0.39 “weak”,0 .40-0.59 “moderate”, 0 .60-0.79 “strong”, 0.80-1.0 “very strong”)</t>
  </si>
  <si>
    <t>Real worl Datasets</t>
  </si>
  <si>
    <t>Dbpedia</t>
  </si>
  <si>
    <t>Synthetic Benchmarks</t>
  </si>
  <si>
    <t>Real Data Benchmarks</t>
  </si>
  <si>
    <t>Fishmark</t>
  </si>
  <si>
    <t>SNB</t>
  </si>
  <si>
    <t>Sp2Bench</t>
  </si>
  <si>
    <t>Trainbench</t>
  </si>
  <si>
    <t>Rank</t>
  </si>
  <si>
    <t>#Projection Variables</t>
  </si>
  <si>
    <t>DBpedia</t>
  </si>
  <si>
    <t>DISTINCT</t>
  </si>
  <si>
    <t>FILTER</t>
  </si>
  <si>
    <t>REGEX</t>
  </si>
  <si>
    <t>OPTIONAL</t>
  </si>
  <si>
    <t>UNION</t>
  </si>
  <si>
    <t>LIMIT</t>
  </si>
  <si>
    <t>ORDER BY</t>
  </si>
  <si>
    <t>Star</t>
  </si>
  <si>
    <t>Path</t>
  </si>
  <si>
    <t>Sink</t>
  </si>
  <si>
    <t>Hybrid</t>
  </si>
  <si>
    <t xml:space="preserve">No Join </t>
  </si>
  <si>
    <t xml:space="preserve">Percent-wise distributions of SPARQL Clauses </t>
  </si>
  <si>
    <t>Percent-wise distributions Join Vertex Type</t>
  </si>
  <si>
    <t>Overall Query Diveristy Score</t>
  </si>
  <si>
    <t>#Queries</t>
  </si>
  <si>
    <t>Projection var</t>
  </si>
  <si>
    <t>Join Vertices</t>
  </si>
  <si>
    <t>Triple pattern</t>
  </si>
  <si>
    <t>Result size</t>
  </si>
  <si>
    <t>Join Vertex Degree</t>
  </si>
  <si>
    <t>Diversity Scores</t>
  </si>
  <si>
    <t>Triple Pattern Sel</t>
  </si>
  <si>
    <t>Join-rest TP Sel</t>
  </si>
  <si>
    <t>BGP-rest TP SeL</t>
  </si>
  <si>
    <t>BGPs</t>
  </si>
  <si>
    <t>LSQ Features</t>
  </si>
  <si>
    <t>Runtimes</t>
  </si>
  <si>
    <t>Min</t>
  </si>
  <si>
    <t>Max.</t>
  </si>
  <si>
    <t>Mean</t>
  </si>
  <si>
    <t>overall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</si>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</sst>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2" fontId="0" fillId="0" borderId="16" xfId="0" applyNumberFormat="1" applyBorder="1"/>
    <xf numFmtId="2" fontId="0" fillId="0" borderId="24" xfId="0" applyNumberFormat="1" applyBorder="1"/>
    <xf numFmtId="2" fontId="0" fillId="0" borderId="15" xfId="0" applyNumberFormat="1" applyBorder="1"/>
    <xf numFmtId="2" fontId="0" fillId="0" borderId="25" xfId="0" applyNumberFormat="1" applyBorder="1"/>
    <xf numFmtId="2" fontId="0" fillId="0" borderId="18" xfId="0" applyNumberFormat="1" applyBorder="1"/>
    <xf numFmtId="2" fontId="0" fillId="0" borderId="26" xfId="0" applyNumberFormat="1" applyBorder="1"/>
    <xf numFmtId="0" fontId="1" fillId="0" borderId="1" xfId="0" applyFont="1" applyBorder="1"/>
    <xf numFmtId="2" fontId="0" fillId="0" borderId="0" xfId="0" applyNumberFormat="1"/>
    <xf numFmtId="0" fontId="1" fillId="0" borderId="14" xfId="0" applyFont="1" applyBorder="1"/>
    <xf numFmtId="2" fontId="0" fillId="0" borderId="23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7" xfId="0" applyNumberForma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2" fillId="0" borderId="10" xfId="0" applyFont="1" applyBorder="1" applyAlignment="1">
      <alignment horizontal="center"/>
    </xf>
    <xf numFmtId="2" fontId="0" fillId="0" borderId="11" xfId="0" applyNumberFormat="1" applyBorder="1"/>
    <xf numFmtId="0" fontId="1" fillId="0" borderId="10" xfId="0" applyFont="1" applyBorder="1"/>
    <xf numFmtId="0" fontId="2" fillId="0" borderId="3" xfId="0" applyFont="1" applyBorder="1" applyAlignment="1">
      <alignment horizontal="center" wrapText="1"/>
    </xf>
    <xf numFmtId="0" fontId="1" fillId="0" borderId="13" xfId="0" applyFont="1" applyBorder="1"/>
    <xf numFmtId="2" fontId="0" fillId="0" borderId="30" xfId="0" applyNumberForma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2" fontId="0" fillId="0" borderId="34" xfId="0" applyNumberFormat="1" applyBorder="1"/>
    <xf numFmtId="2" fontId="0" fillId="0" borderId="1" xfId="0" applyNumberFormat="1" applyBorder="1"/>
    <xf numFmtId="2" fontId="0" fillId="0" borderId="35" xfId="0" applyNumberFormat="1" applyBorder="1"/>
    <xf numFmtId="0" fontId="3" fillId="0" borderId="1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1" xfId="0" applyFont="1" applyBorder="1" applyAlignment="1">
      <alignment horizontal="center"/>
    </xf>
    <xf numFmtId="0" fontId="1" fillId="0" borderId="37" xfId="0" applyFont="1" applyBorder="1"/>
    <xf numFmtId="0" fontId="2" fillId="0" borderId="1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12" xfId="0" applyFont="1" applyBorder="1"/>
    <xf numFmtId="0" fontId="1" fillId="0" borderId="13" xfId="0" applyFont="1" applyFill="1" applyBorder="1"/>
    <xf numFmtId="0" fontId="1" fillId="0" borderId="14" xfId="0" applyFont="1" applyFill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12" xfId="0" applyBorder="1"/>
    <xf numFmtId="0" fontId="0" fillId="0" borderId="13" xfId="0" applyBorder="1"/>
    <xf numFmtId="0" fontId="1" fillId="0" borderId="36" xfId="0" applyFont="1" applyBorder="1"/>
    <xf numFmtId="0" fontId="1" fillId="0" borderId="11" xfId="0" applyFont="1" applyBorder="1"/>
    <xf numFmtId="0" fontId="1" fillId="0" borderId="0" xfId="0" applyFont="1" applyFill="1" applyBorder="1"/>
    <xf numFmtId="0" fontId="0" fillId="3" borderId="0" xfId="0" applyFill="1" applyBorder="1"/>
    <xf numFmtId="0" fontId="1" fillId="4" borderId="36" xfId="0" applyFont="1" applyFill="1" applyBorder="1"/>
    <xf numFmtId="0" fontId="1" fillId="4" borderId="11" xfId="0" applyFont="1" applyFill="1" applyBorder="1"/>
    <xf numFmtId="0" fontId="1" fillId="5" borderId="10" xfId="0" applyFont="1" applyFill="1" applyBorder="1"/>
    <xf numFmtId="0" fontId="1" fillId="5" borderId="36" xfId="0" applyFont="1" applyFill="1" applyBorder="1"/>
    <xf numFmtId="0" fontId="0" fillId="0" borderId="0" xfId="0" applyNumberFormat="1"/>
    <xf numFmtId="0" fontId="1" fillId="6" borderId="10" xfId="0" applyFont="1" applyFill="1" applyBorder="1"/>
    <xf numFmtId="0" fontId="1" fillId="6" borderId="36" xfId="0" applyFont="1" applyFill="1" applyBorder="1"/>
    <xf numFmtId="0" fontId="1" fillId="7" borderId="10" xfId="0" applyFont="1" applyFill="1" applyBorder="1"/>
    <xf numFmtId="0" fontId="1" fillId="7" borderId="36" xfId="0" applyFont="1" applyFill="1" applyBorder="1"/>
    <xf numFmtId="0" fontId="1" fillId="8" borderId="10" xfId="0" applyFont="1" applyFill="1" applyBorder="1"/>
    <xf numFmtId="0" fontId="1" fillId="8" borderId="36" xfId="0" applyFont="1" applyFill="1" applyBorder="1"/>
    <xf numFmtId="0" fontId="1" fillId="9" borderId="36" xfId="0" applyFont="1" applyFill="1" applyBorder="1"/>
    <xf numFmtId="0" fontId="1" fillId="10" borderId="36" xfId="0" applyFont="1" applyFill="1" applyBorder="1"/>
    <xf numFmtId="0" fontId="1" fillId="10" borderId="11" xfId="0" applyFont="1" applyFill="1" applyBorder="1"/>
    <xf numFmtId="0" fontId="1" fillId="11" borderId="10" xfId="0" applyFont="1" applyFill="1" applyBorder="1"/>
    <xf numFmtId="0" fontId="1" fillId="11" borderId="36" xfId="0" applyFont="1" applyFill="1" applyBorder="1"/>
    <xf numFmtId="0" fontId="1" fillId="12" borderId="36" xfId="0" applyFont="1" applyFill="1" applyBorder="1"/>
    <xf numFmtId="0" fontId="0" fillId="12" borderId="0" xfId="0" applyFill="1"/>
    <xf numFmtId="0" fontId="1" fillId="12" borderId="11" xfId="0" applyFont="1" applyFill="1" applyBorder="1"/>
    <xf numFmtId="0" fontId="1" fillId="13" borderId="36" xfId="0" applyFont="1" applyFill="1" applyBorder="1"/>
    <xf numFmtId="0" fontId="1" fillId="13" borderId="11" xfId="0" applyFont="1" applyFill="1" applyBorder="1"/>
    <xf numFmtId="0" fontId="0" fillId="14" borderId="0" xfId="0" applyFill="1"/>
    <xf numFmtId="0" fontId="1" fillId="14" borderId="10" xfId="0" applyFont="1" applyFill="1" applyBorder="1"/>
    <xf numFmtId="0" fontId="1" fillId="14" borderId="1" xfId="0" applyFont="1" applyFill="1" applyBorder="1"/>
    <xf numFmtId="0" fontId="1" fillId="14" borderId="36" xfId="0" applyFont="1" applyFill="1" applyBorder="1"/>
    <xf numFmtId="0" fontId="1" fillId="0" borderId="1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755905511811"/>
          <c:y val="6.4814814814814811E-2"/>
          <c:w val="0.84066885389326329"/>
          <c:h val="0.69791557305336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'dataset analysis'!$M$3</c:f>
              <c:strCache>
                <c:ptCount val="1"/>
                <c:pt idx="0">
                  <c:v>Synthetic benchmark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'dataset analysis'!$L$4:$L$18</c:f>
              <c:strCache>
                <c:ptCount val="15"/>
                <c:pt idx="0">
                  <c:v>Bowlogna</c:v>
                </c:pt>
                <c:pt idx="1">
                  <c:v>TrainBench</c:v>
                </c:pt>
                <c:pt idx="2">
                  <c:v>BSBM</c:v>
                </c:pt>
                <c:pt idx="3">
                  <c:v>SP2Bench</c:v>
                </c:pt>
                <c:pt idx="4">
                  <c:v>WatDiv</c:v>
                </c:pt>
                <c:pt idx="5">
                  <c:v>LDBC-SNB</c:v>
                </c:pt>
                <c:pt idx="6">
                  <c:v>FEASIBLE</c:v>
                </c:pt>
                <c:pt idx="7">
                  <c:v>FishMark</c:v>
                </c:pt>
                <c:pt idx="8">
                  <c:v>DBPSB</c:v>
                </c:pt>
                <c:pt idx="9">
                  <c:v>BioBench</c:v>
                </c:pt>
                <c:pt idx="10">
                  <c:v>DBpedia3.5.1</c:v>
                </c:pt>
                <c:pt idx="11">
                  <c:v>SWDF</c:v>
                </c:pt>
                <c:pt idx="12">
                  <c:v>NCBIGene</c:v>
                </c:pt>
                <c:pt idx="13">
                  <c:v>SIDER</c:v>
                </c:pt>
                <c:pt idx="14">
                  <c:v>DrugBank</c:v>
                </c:pt>
              </c:strCache>
            </c:strRef>
          </c:cat>
          <c:val>
            <c:numRef>
              <c:f>'dataset analysis'!$M$4:$M$18</c:f>
              <c:numCache>
                <c:formatCode>General</c:formatCode>
                <c:ptCount val="15"/>
                <c:pt idx="0">
                  <c:v>0.98844826953111098</c:v>
                </c:pt>
                <c:pt idx="1">
                  <c:v>0.22827261534559501</c:v>
                </c:pt>
                <c:pt idx="2">
                  <c:v>0.93804567840603403</c:v>
                </c:pt>
                <c:pt idx="3">
                  <c:v>0.24777039688459801</c:v>
                </c:pt>
                <c:pt idx="4">
                  <c:v>0.41700517871190301</c:v>
                </c:pt>
                <c:pt idx="5">
                  <c:v>0.85853710072318301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5-406E-87E7-3EDBDF790A3F}"/>
            </c:ext>
          </c:extLst>
        </c:ser>
        <c:ser>
          <c:idx val="1"/>
          <c:order val="1"/>
          <c:tx>
            <c:strRef>
              <c:f>'dataset analysis'!$N$3</c:f>
              <c:strCache>
                <c:ptCount val="1"/>
                <c:pt idx="0">
                  <c:v>Real data benchmark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'dataset analysis'!$L$4:$L$18</c:f>
              <c:strCache>
                <c:ptCount val="15"/>
                <c:pt idx="0">
                  <c:v>Bowlogna</c:v>
                </c:pt>
                <c:pt idx="1">
                  <c:v>TrainBench</c:v>
                </c:pt>
                <c:pt idx="2">
                  <c:v>BSBM</c:v>
                </c:pt>
                <c:pt idx="3">
                  <c:v>SP2Bench</c:v>
                </c:pt>
                <c:pt idx="4">
                  <c:v>WatDiv</c:v>
                </c:pt>
                <c:pt idx="5">
                  <c:v>LDBC-SNB</c:v>
                </c:pt>
                <c:pt idx="6">
                  <c:v>FEASIBLE</c:v>
                </c:pt>
                <c:pt idx="7">
                  <c:v>FishMark</c:v>
                </c:pt>
                <c:pt idx="8">
                  <c:v>DBPSB</c:v>
                </c:pt>
                <c:pt idx="9">
                  <c:v>BioBench</c:v>
                </c:pt>
                <c:pt idx="10">
                  <c:v>DBpedia3.5.1</c:v>
                </c:pt>
                <c:pt idx="11">
                  <c:v>SWDF</c:v>
                </c:pt>
                <c:pt idx="12">
                  <c:v>NCBIGene</c:v>
                </c:pt>
                <c:pt idx="13">
                  <c:v>SIDER</c:v>
                </c:pt>
                <c:pt idx="14">
                  <c:v>DrugBank</c:v>
                </c:pt>
              </c:strCache>
            </c:strRef>
          </c:cat>
          <c:val>
            <c:numRef>
              <c:f>'dataset analysis'!$N$4:$N$18</c:f>
              <c:numCache>
                <c:formatCode>General</c:formatCode>
                <c:ptCount val="15"/>
                <c:pt idx="6">
                  <c:v>0.201729002129547</c:v>
                </c:pt>
                <c:pt idx="7">
                  <c:v>0.62401193014817302</c:v>
                </c:pt>
                <c:pt idx="8">
                  <c:v>0.103696348199158</c:v>
                </c:pt>
                <c:pt idx="9">
                  <c:v>0.66151085204780591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5-406E-87E7-3EDBDF790A3F}"/>
            </c:ext>
          </c:extLst>
        </c:ser>
        <c:ser>
          <c:idx val="2"/>
          <c:order val="2"/>
          <c:tx>
            <c:strRef>
              <c:f>'dataset analysis'!$O$3</c:f>
              <c:strCache>
                <c:ptCount val="1"/>
                <c:pt idx="0">
                  <c:v>Real world dataset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'dataset analysis'!$L$4:$L$18</c:f>
              <c:strCache>
                <c:ptCount val="15"/>
                <c:pt idx="0">
                  <c:v>Bowlogna</c:v>
                </c:pt>
                <c:pt idx="1">
                  <c:v>TrainBench</c:v>
                </c:pt>
                <c:pt idx="2">
                  <c:v>BSBM</c:v>
                </c:pt>
                <c:pt idx="3">
                  <c:v>SP2Bench</c:v>
                </c:pt>
                <c:pt idx="4">
                  <c:v>WatDiv</c:v>
                </c:pt>
                <c:pt idx="5">
                  <c:v>LDBC-SNB</c:v>
                </c:pt>
                <c:pt idx="6">
                  <c:v>FEASIBLE</c:v>
                </c:pt>
                <c:pt idx="7">
                  <c:v>FishMark</c:v>
                </c:pt>
                <c:pt idx="8">
                  <c:v>DBPSB</c:v>
                </c:pt>
                <c:pt idx="9">
                  <c:v>BioBench</c:v>
                </c:pt>
                <c:pt idx="10">
                  <c:v>DBpedia3.5.1</c:v>
                </c:pt>
                <c:pt idx="11">
                  <c:v>SWDF</c:v>
                </c:pt>
                <c:pt idx="12">
                  <c:v>NCBIGene</c:v>
                </c:pt>
                <c:pt idx="13">
                  <c:v>SIDER</c:v>
                </c:pt>
                <c:pt idx="14">
                  <c:v>DrugBank</c:v>
                </c:pt>
              </c:strCache>
            </c:strRef>
          </c:cat>
          <c:val>
            <c:numRef>
              <c:f>'dataset analysis'!$O$4:$O$18</c:f>
              <c:numCache>
                <c:formatCode>General</c:formatCode>
                <c:ptCount val="15"/>
                <c:pt idx="10">
                  <c:v>0.103696348199158</c:v>
                </c:pt>
                <c:pt idx="11">
                  <c:v>0.29976165605993599</c:v>
                </c:pt>
                <c:pt idx="12">
                  <c:v>0.77680889101916395</c:v>
                </c:pt>
                <c:pt idx="13">
                  <c:v>0.68855822625929297</c:v>
                </c:pt>
                <c:pt idx="14">
                  <c:v>0.58917532800316996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5-406E-87E7-3EDBDF79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64155904"/>
        <c:axId val="64156464"/>
      </c:barChart>
      <c:catAx>
        <c:axId val="641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6464"/>
        <c:crosses val="autoZero"/>
        <c:auto val="1"/>
        <c:lblAlgn val="ctr"/>
        <c:lblOffset val="100"/>
        <c:noMultiLvlLbl val="0"/>
      </c:catAx>
      <c:valAx>
        <c:axId val="64156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Dataset structuredness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6436461067366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67185039370078"/>
          <c:y val="7.4652230971128594E-2"/>
          <c:w val="0.40439260717410325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9960602131663"/>
          <c:y val="6.4814814814814811E-2"/>
          <c:w val="0.79804491591926019"/>
          <c:h val="0.69791557305336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'dataset analysis'!$M$3</c:f>
              <c:strCache>
                <c:ptCount val="1"/>
                <c:pt idx="0">
                  <c:v>Synthetic benchmark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2-4208-B3F6-8CF454B1A4E4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2-4208-B3F6-8CF454B1A4E4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2-4208-B3F6-8CF454B1A4E4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2-4208-B3F6-8CF454B1A4E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2-4208-B3F6-8CF454B1A4E4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2-4208-B3F6-8CF454B1A4E4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2-4208-B3F6-8CF454B1A4E4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2-4208-B3F6-8CF454B1A4E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2-4208-B3F6-8CF454B1A4E4}"/>
              </c:ext>
            </c:extLst>
          </c:dPt>
          <c:cat>
            <c:strRef>
              <c:f>'dataset analysis'!$L$23:$L$37</c:f>
              <c:strCache>
                <c:ptCount val="15"/>
                <c:pt idx="0">
                  <c:v>Bowlogna</c:v>
                </c:pt>
                <c:pt idx="1">
                  <c:v>TrainBench</c:v>
                </c:pt>
                <c:pt idx="2">
                  <c:v>BSBM</c:v>
                </c:pt>
                <c:pt idx="3">
                  <c:v>SP2Bench</c:v>
                </c:pt>
                <c:pt idx="4">
                  <c:v>WatDiv</c:v>
                </c:pt>
                <c:pt idx="5">
                  <c:v>LDBC-SNB</c:v>
                </c:pt>
                <c:pt idx="6">
                  <c:v>FEASIBLE</c:v>
                </c:pt>
                <c:pt idx="7">
                  <c:v>FishMark</c:v>
                </c:pt>
                <c:pt idx="8">
                  <c:v>DBPSB</c:v>
                </c:pt>
                <c:pt idx="9">
                  <c:v>BioBench</c:v>
                </c:pt>
                <c:pt idx="10">
                  <c:v>DBpedia3.5.1</c:v>
                </c:pt>
                <c:pt idx="11">
                  <c:v>SWDF</c:v>
                </c:pt>
                <c:pt idx="12">
                  <c:v>NCBIGene</c:v>
                </c:pt>
                <c:pt idx="13">
                  <c:v>SIDER</c:v>
                </c:pt>
                <c:pt idx="14">
                  <c:v>DrugBank</c:v>
                </c:pt>
              </c:strCache>
            </c:strRef>
          </c:cat>
          <c:val>
            <c:numRef>
              <c:f>'dataset analysis'!$M$23:$M$37</c:f>
              <c:numCache>
                <c:formatCode>General</c:formatCode>
                <c:ptCount val="15"/>
                <c:pt idx="0">
                  <c:v>8.7176672573806009</c:v>
                </c:pt>
                <c:pt idx="1">
                  <c:v>54.727488629309498</c:v>
                </c:pt>
                <c:pt idx="2">
                  <c:v>2.1796365025025399</c:v>
                </c:pt>
                <c:pt idx="3">
                  <c:v>3419.6592271484701</c:v>
                </c:pt>
                <c:pt idx="4">
                  <c:v>22.021343245987602</c:v>
                </c:pt>
                <c:pt idx="5">
                  <c:v>958.85776330685701</c:v>
                </c:pt>
                <c:pt idx="6">
                  <c:v>14486.641909425993</c:v>
                </c:pt>
                <c:pt idx="7">
                  <c:v>3.7381865003767598</c:v>
                </c:pt>
                <c:pt idx="8">
                  <c:v>28282.796537407299</c:v>
                </c:pt>
                <c:pt idx="9">
                  <c:v>1945.846107251755</c:v>
                </c:pt>
                <c:pt idx="10">
                  <c:v>28282.796537407299</c:v>
                </c:pt>
                <c:pt idx="11">
                  <c:v>690.487281444686</c:v>
                </c:pt>
                <c:pt idx="12">
                  <c:v>20891.702847508499</c:v>
                </c:pt>
                <c:pt idx="13">
                  <c:v>4336.7918956348003</c:v>
                </c:pt>
                <c:pt idx="14">
                  <c:v>965.178671038998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2-4208-B3F6-8CF454B1A4E4}"/>
            </c:ext>
          </c:extLst>
        </c:ser>
        <c:ser>
          <c:idx val="1"/>
          <c:order val="1"/>
          <c:tx>
            <c:strRef>
              <c:f>'dataset analysis'!$N$3</c:f>
              <c:strCache>
                <c:ptCount val="1"/>
                <c:pt idx="0">
                  <c:v>Real data benchmark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'dataset analysis'!$L$23:$L$37</c:f>
              <c:strCache>
                <c:ptCount val="15"/>
                <c:pt idx="0">
                  <c:v>Bowlogna</c:v>
                </c:pt>
                <c:pt idx="1">
                  <c:v>TrainBench</c:v>
                </c:pt>
                <c:pt idx="2">
                  <c:v>BSBM</c:v>
                </c:pt>
                <c:pt idx="3">
                  <c:v>SP2Bench</c:v>
                </c:pt>
                <c:pt idx="4">
                  <c:v>WatDiv</c:v>
                </c:pt>
                <c:pt idx="5">
                  <c:v>LDBC-SNB</c:v>
                </c:pt>
                <c:pt idx="6">
                  <c:v>FEASIBLE</c:v>
                </c:pt>
                <c:pt idx="7">
                  <c:v>FishMark</c:v>
                </c:pt>
                <c:pt idx="8">
                  <c:v>DBPSB</c:v>
                </c:pt>
                <c:pt idx="9">
                  <c:v>BioBench</c:v>
                </c:pt>
                <c:pt idx="10">
                  <c:v>DBpedia3.5.1</c:v>
                </c:pt>
                <c:pt idx="11">
                  <c:v>SWDF</c:v>
                </c:pt>
                <c:pt idx="12">
                  <c:v>NCBIGene</c:v>
                </c:pt>
                <c:pt idx="13">
                  <c:v>SIDER</c:v>
                </c:pt>
                <c:pt idx="14">
                  <c:v>DrugBank</c:v>
                </c:pt>
              </c:strCache>
            </c:strRef>
          </c:cat>
          <c:val>
            <c:numRef>
              <c:f>'dataset analysis'!$N$23:$N$37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13-5352-4208-B3F6-8CF454B1A4E4}"/>
            </c:ext>
          </c:extLst>
        </c:ser>
        <c:ser>
          <c:idx val="2"/>
          <c:order val="2"/>
          <c:tx>
            <c:strRef>
              <c:f>'dataset analysis'!$O$3</c:f>
              <c:strCache>
                <c:ptCount val="1"/>
                <c:pt idx="0">
                  <c:v>Real world dataset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'dataset analysis'!$L$23:$L$37</c:f>
              <c:strCache>
                <c:ptCount val="15"/>
                <c:pt idx="0">
                  <c:v>Bowlogna</c:v>
                </c:pt>
                <c:pt idx="1">
                  <c:v>TrainBench</c:v>
                </c:pt>
                <c:pt idx="2">
                  <c:v>BSBM</c:v>
                </c:pt>
                <c:pt idx="3">
                  <c:v>SP2Bench</c:v>
                </c:pt>
                <c:pt idx="4">
                  <c:v>WatDiv</c:v>
                </c:pt>
                <c:pt idx="5">
                  <c:v>LDBC-SNB</c:v>
                </c:pt>
                <c:pt idx="6">
                  <c:v>FEASIBLE</c:v>
                </c:pt>
                <c:pt idx="7">
                  <c:v>FishMark</c:v>
                </c:pt>
                <c:pt idx="8">
                  <c:v>DBPSB</c:v>
                </c:pt>
                <c:pt idx="9">
                  <c:v>BioBench</c:v>
                </c:pt>
                <c:pt idx="10">
                  <c:v>DBpedia3.5.1</c:v>
                </c:pt>
                <c:pt idx="11">
                  <c:v>SWDF</c:v>
                </c:pt>
                <c:pt idx="12">
                  <c:v>NCBIGene</c:v>
                </c:pt>
                <c:pt idx="13">
                  <c:v>SIDER</c:v>
                </c:pt>
                <c:pt idx="14">
                  <c:v>DrugBank</c:v>
                </c:pt>
              </c:strCache>
            </c:strRef>
          </c:cat>
          <c:val>
            <c:numRef>
              <c:f>'dataset analysis'!$O$23:$O$37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14-5352-4208-B3F6-8CF454B1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02940144"/>
        <c:axId val="202940704"/>
      </c:barChart>
      <c:catAx>
        <c:axId val="2029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0704"/>
        <c:crosses val="autoZero"/>
        <c:auto val="1"/>
        <c:lblAlgn val="ctr"/>
        <c:lblOffset val="100"/>
        <c:noMultiLvlLbl val="0"/>
      </c:catAx>
      <c:valAx>
        <c:axId val="202940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Dataset relationship</a:t>
                </a:r>
                <a:r>
                  <a:rPr lang="en-US" b="1" baseline="0">
                    <a:solidFill>
                      <a:schemeClr val="tx1"/>
                    </a:solidFill>
                  </a:rPr>
                  <a:t> specialty (log scale) 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5518780902165454E-4"/>
              <c:y val="4.44109019244566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8618723154146"/>
          <c:y val="5.1584157516642609E-2"/>
          <c:w val="0.40439260717410325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2755117559068"/>
          <c:y val="6.4814814814814811E-2"/>
          <c:w val="0.85931697076498625"/>
          <c:h val="0.69791557305336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'dataset analysis'!$M$3</c:f>
              <c:strCache>
                <c:ptCount val="1"/>
                <c:pt idx="0">
                  <c:v>Synthetic benchmark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F9-49DB-8126-5E1D52CF39C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F9-49DB-8126-5E1D52CF39CE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F9-49DB-8126-5E1D52CF39CE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F9-49DB-8126-5E1D52CF39C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F9-49DB-8126-5E1D52CF39C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F9-49DB-8126-5E1D52CF39C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F9-49DB-8126-5E1D52CF39CE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EF9-49DB-8126-5E1D52CF39C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F9-49DB-8126-5E1D52CF39CE}"/>
              </c:ext>
            </c:extLst>
          </c:dPt>
          <c:cat>
            <c:strRef>
              <c:f>'dataset analysis'!$L$40:$L$54</c:f>
              <c:strCache>
                <c:ptCount val="15"/>
                <c:pt idx="0">
                  <c:v>Bowlogna</c:v>
                </c:pt>
                <c:pt idx="1">
                  <c:v>TrainBench</c:v>
                </c:pt>
                <c:pt idx="2">
                  <c:v>BSBM</c:v>
                </c:pt>
                <c:pt idx="3">
                  <c:v>SP2Bench</c:v>
                </c:pt>
                <c:pt idx="4">
                  <c:v>WatDiv</c:v>
                </c:pt>
                <c:pt idx="5">
                  <c:v>LDBC-SNB</c:v>
                </c:pt>
                <c:pt idx="6">
                  <c:v>FEASIBLE</c:v>
                </c:pt>
                <c:pt idx="7">
                  <c:v>FishMark</c:v>
                </c:pt>
                <c:pt idx="8">
                  <c:v>DBPSB</c:v>
                </c:pt>
                <c:pt idx="9">
                  <c:v>BioBench</c:v>
                </c:pt>
                <c:pt idx="10">
                  <c:v>DBpedia3.5.1</c:v>
                </c:pt>
                <c:pt idx="11">
                  <c:v>SWDF</c:v>
                </c:pt>
                <c:pt idx="12">
                  <c:v>NCBIGene</c:v>
                </c:pt>
                <c:pt idx="13">
                  <c:v>SIDER</c:v>
                </c:pt>
                <c:pt idx="14">
                  <c:v>DrugBank</c:v>
                </c:pt>
              </c:strCache>
            </c:strRef>
          </c:cat>
          <c:val>
            <c:numRef>
              <c:f>'dataset analysis'!$M$40:$M$54</c:f>
              <c:numCache>
                <c:formatCode>General</c:formatCode>
                <c:ptCount val="15"/>
                <c:pt idx="0">
                  <c:v>1.2331194350991801</c:v>
                </c:pt>
                <c:pt idx="1">
                  <c:v>0.79516146529067999</c:v>
                </c:pt>
                <c:pt idx="2">
                  <c:v>1.08530350575889</c:v>
                </c:pt>
                <c:pt idx="3">
                  <c:v>1.2243784800305699</c:v>
                </c:pt>
                <c:pt idx="4">
                  <c:v>1.32225707172137</c:v>
                </c:pt>
                <c:pt idx="5">
                  <c:v>0.909007747172767</c:v>
                </c:pt>
                <c:pt idx="6">
                  <c:v>2.1542136251831301</c:v>
                </c:pt>
                <c:pt idx="7">
                  <c:v>1.33902555891243</c:v>
                </c:pt>
                <c:pt idx="8">
                  <c:v>1.03376617876963</c:v>
                </c:pt>
                <c:pt idx="9">
                  <c:v>1.5188165335117401</c:v>
                </c:pt>
                <c:pt idx="10">
                  <c:v>7.6207837508354199</c:v>
                </c:pt>
                <c:pt idx="11">
                  <c:v>5.1216225607767196</c:v>
                </c:pt>
                <c:pt idx="12">
                  <c:v>3.2141263920829699</c:v>
                </c:pt>
                <c:pt idx="13">
                  <c:v>6.1197091677851496</c:v>
                </c:pt>
                <c:pt idx="14">
                  <c:v>17.412622340740199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F9-49DB-8126-5E1D52CF39CE}"/>
            </c:ext>
          </c:extLst>
        </c:ser>
        <c:ser>
          <c:idx val="1"/>
          <c:order val="1"/>
          <c:tx>
            <c:strRef>
              <c:f>'dataset analysis'!$N$3</c:f>
              <c:strCache>
                <c:ptCount val="1"/>
                <c:pt idx="0">
                  <c:v>Real data benchmark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'dataset analysis'!$L$40:$L$54</c:f>
              <c:strCache>
                <c:ptCount val="15"/>
                <c:pt idx="0">
                  <c:v>Bowlogna</c:v>
                </c:pt>
                <c:pt idx="1">
                  <c:v>TrainBench</c:v>
                </c:pt>
                <c:pt idx="2">
                  <c:v>BSBM</c:v>
                </c:pt>
                <c:pt idx="3">
                  <c:v>SP2Bench</c:v>
                </c:pt>
                <c:pt idx="4">
                  <c:v>WatDiv</c:v>
                </c:pt>
                <c:pt idx="5">
                  <c:v>LDBC-SNB</c:v>
                </c:pt>
                <c:pt idx="6">
                  <c:v>FEASIBLE</c:v>
                </c:pt>
                <c:pt idx="7">
                  <c:v>FishMark</c:v>
                </c:pt>
                <c:pt idx="8">
                  <c:v>DBPSB</c:v>
                </c:pt>
                <c:pt idx="9">
                  <c:v>BioBench</c:v>
                </c:pt>
                <c:pt idx="10">
                  <c:v>DBpedia3.5.1</c:v>
                </c:pt>
                <c:pt idx="11">
                  <c:v>SWDF</c:v>
                </c:pt>
                <c:pt idx="12">
                  <c:v>NCBIGene</c:v>
                </c:pt>
                <c:pt idx="13">
                  <c:v>SIDER</c:v>
                </c:pt>
                <c:pt idx="14">
                  <c:v>DrugBank</c:v>
                </c:pt>
              </c:strCache>
            </c:strRef>
          </c:cat>
          <c:val>
            <c:numRef>
              <c:f>'dataset analysis'!$N$40:$N$54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13-FEF9-49DB-8126-5E1D52CF39CE}"/>
            </c:ext>
          </c:extLst>
        </c:ser>
        <c:ser>
          <c:idx val="2"/>
          <c:order val="2"/>
          <c:tx>
            <c:strRef>
              <c:f>'dataset analysis'!$O$3</c:f>
              <c:strCache>
                <c:ptCount val="1"/>
                <c:pt idx="0">
                  <c:v>Real world dataset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'dataset analysis'!$L$40:$L$54</c:f>
              <c:strCache>
                <c:ptCount val="15"/>
                <c:pt idx="0">
                  <c:v>Bowlogna</c:v>
                </c:pt>
                <c:pt idx="1">
                  <c:v>TrainBench</c:v>
                </c:pt>
                <c:pt idx="2">
                  <c:v>BSBM</c:v>
                </c:pt>
                <c:pt idx="3">
                  <c:v>SP2Bench</c:v>
                </c:pt>
                <c:pt idx="4">
                  <c:v>WatDiv</c:v>
                </c:pt>
                <c:pt idx="5">
                  <c:v>LDBC-SNB</c:v>
                </c:pt>
                <c:pt idx="6">
                  <c:v>FEASIBLE</c:v>
                </c:pt>
                <c:pt idx="7">
                  <c:v>FishMark</c:v>
                </c:pt>
                <c:pt idx="8">
                  <c:v>DBPSB</c:v>
                </c:pt>
                <c:pt idx="9">
                  <c:v>BioBench</c:v>
                </c:pt>
                <c:pt idx="10">
                  <c:v>DBpedia3.5.1</c:v>
                </c:pt>
                <c:pt idx="11">
                  <c:v>SWDF</c:v>
                </c:pt>
                <c:pt idx="12">
                  <c:v>NCBIGene</c:v>
                </c:pt>
                <c:pt idx="13">
                  <c:v>SIDER</c:v>
                </c:pt>
                <c:pt idx="14">
                  <c:v>DrugBank</c:v>
                </c:pt>
              </c:strCache>
            </c:strRef>
          </c:cat>
          <c:val>
            <c:numRef>
              <c:f>'dataset analysis'!$O$40:$O$54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14-FEF9-49DB-8126-5E1D52CF3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02944624"/>
        <c:axId val="203656960"/>
      </c:barChart>
      <c:catAx>
        <c:axId val="2029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6960"/>
        <c:crosses val="autoZero"/>
        <c:auto val="1"/>
        <c:lblAlgn val="ctr"/>
        <c:lblOffset val="100"/>
        <c:noMultiLvlLbl val="0"/>
      </c:catAx>
      <c:valAx>
        <c:axId val="20365696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Queries diversity</a:t>
                </a:r>
                <a:r>
                  <a:rPr lang="en-US" b="1" baseline="0">
                    <a:solidFill>
                      <a:schemeClr val="tx1"/>
                    </a:solidFill>
                  </a:rPr>
                  <a:t> score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5518780902165454E-4"/>
              <c:y val="0.18743281657266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8618723154146"/>
          <c:y val="5.1584157516642609E-2"/>
          <c:w val="0.40439260717410325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776286</xdr:colOff>
      <xdr:row>18</xdr:row>
      <xdr:rowOff>23812</xdr:rowOff>
    </xdr:from>
    <xdr:to>
      <xdr:col>8</xdr:col>
      <xdr:colOff>104774</xdr:colOff>
      <xdr:row>32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34</xdr:row>
      <xdr:rowOff>9525</xdr:rowOff>
    </xdr:from>
    <xdr:to>
      <xdr:col>8</xdr:col>
      <xdr:colOff>52388</xdr:colOff>
      <xdr:row>48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733425</xdr:colOff>
      <xdr:row>48</xdr:row>
      <xdr:rowOff>123825</xdr:rowOff>
    </xdr:from>
    <xdr:to>
      <xdr:col>8</xdr:col>
      <xdr:colOff>61913</xdr:colOff>
      <xdr:row>63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83"/>
  <sheetViews>
    <sheetView topLeftCell="B1" zoomScaleNormal="100" workbookViewId="0">
      <selection activeCell="I14" sqref="I14"/>
    </sheetView>
  </sheetViews>
  <sheetFormatPr defaultRowHeight="15" x14ac:dyDescent="0.25"/>
  <cols>
    <col min="3" max="3" width="16.140625" customWidth="1"/>
    <col min="5" max="5" width="11.5703125" customWidth="1"/>
    <col min="6" max="7" width="15.42578125" customWidth="1"/>
    <col min="8" max="8" width="13.85546875" customWidth="1"/>
    <col min="9" max="10" width="11.140625" customWidth="1"/>
    <col min="12" max="12" width="11.5703125" customWidth="1"/>
    <col min="13" max="13" width="20.5703125" customWidth="1"/>
    <col min="14" max="14" width="21.28515625" customWidth="1"/>
    <col min="15" max="15" width="20.7109375" customWidth="1"/>
    <col min="16" max="16" width="9.140625" customWidth="1"/>
  </cols>
  <sheetData>
    <row r="2" spans="3:15" ht="15.75" thickBot="1" x14ac:dyDescent="0.3">
      <c r="C2" s="1" t="s">
        <v>5</v>
      </c>
      <c r="D2" s="1" t="s">
        <v>0</v>
      </c>
      <c r="E2" s="1" t="s">
        <v>1</v>
      </c>
      <c r="F2" s="1" t="s">
        <v>2</v>
      </c>
      <c r="G2" s="1" t="s">
        <v>9</v>
      </c>
      <c r="H2" s="1" t="s">
        <v>3</v>
      </c>
      <c r="I2" s="1" t="s">
        <v>28</v>
      </c>
      <c r="J2" s="1"/>
    </row>
    <row r="3" spans="3:15" x14ac:dyDescent="0.25">
      <c r="C3" t="s">
        <v>6</v>
      </c>
      <c r="D3">
        <v>2151123</v>
      </c>
      <c r="E3">
        <v>39</v>
      </c>
      <c r="F3">
        <v>260748</v>
      </c>
      <c r="G3">
        <v>12481223</v>
      </c>
      <c r="H3">
        <v>0.98844826953111098</v>
      </c>
      <c r="I3">
        <v>8.7176672573806009</v>
      </c>
      <c r="L3" s="3"/>
      <c r="M3" s="4" t="s">
        <v>21</v>
      </c>
      <c r="N3" s="4" t="s">
        <v>23</v>
      </c>
      <c r="O3" s="5" t="s">
        <v>24</v>
      </c>
    </row>
    <row r="4" spans="3:15" x14ac:dyDescent="0.25">
      <c r="C4" t="s">
        <v>10</v>
      </c>
      <c r="D4">
        <v>3355151</v>
      </c>
      <c r="E4">
        <v>16</v>
      </c>
      <c r="F4">
        <v>3357067</v>
      </c>
      <c r="G4">
        <v>41546067</v>
      </c>
      <c r="H4">
        <v>0.22827261534559501</v>
      </c>
      <c r="I4">
        <v>54.727488629309498</v>
      </c>
      <c r="L4" s="6" t="s">
        <v>22</v>
      </c>
      <c r="M4" s="7">
        <v>0.98844826953111098</v>
      </c>
      <c r="N4" s="7"/>
      <c r="O4" s="8"/>
    </row>
    <row r="5" spans="3:15" x14ac:dyDescent="0.25">
      <c r="C5" t="s">
        <v>11</v>
      </c>
      <c r="D5">
        <v>9039599</v>
      </c>
      <c r="E5">
        <v>40</v>
      </c>
      <c r="F5">
        <v>14966147</v>
      </c>
      <c r="G5">
        <v>100061705</v>
      </c>
      <c r="H5">
        <v>0.93804567840603403</v>
      </c>
      <c r="I5">
        <v>2.1796365025025399</v>
      </c>
      <c r="L5" s="6" t="s">
        <v>10</v>
      </c>
      <c r="M5" s="7">
        <v>0.22827261534559501</v>
      </c>
      <c r="N5" s="7"/>
      <c r="O5" s="8"/>
    </row>
    <row r="6" spans="3:15" x14ac:dyDescent="0.25">
      <c r="C6" t="s">
        <v>12</v>
      </c>
      <c r="D6">
        <v>7002037</v>
      </c>
      <c r="E6">
        <v>5718</v>
      </c>
      <c r="F6">
        <v>19347729</v>
      </c>
      <c r="G6">
        <v>49049143</v>
      </c>
      <c r="H6">
        <v>0.24777039688459801</v>
      </c>
      <c r="I6">
        <v>3419.6592271484701</v>
      </c>
      <c r="L6" s="6" t="s">
        <v>11</v>
      </c>
      <c r="M6" s="7">
        <v>0.93804567840603403</v>
      </c>
      <c r="N6" s="7"/>
      <c r="O6" s="8"/>
    </row>
    <row r="7" spans="3:15" x14ac:dyDescent="0.25">
      <c r="C7" t="s">
        <v>13</v>
      </c>
      <c r="D7">
        <v>5212385</v>
      </c>
      <c r="E7">
        <v>86</v>
      </c>
      <c r="F7">
        <v>9753266</v>
      </c>
      <c r="G7">
        <v>108997714</v>
      </c>
      <c r="H7">
        <v>0.41700517871190301</v>
      </c>
      <c r="I7">
        <v>22.021343245987602</v>
      </c>
      <c r="L7" s="6" t="s">
        <v>12</v>
      </c>
      <c r="M7" s="7">
        <v>0.24777039688459801</v>
      </c>
      <c r="N7" s="7"/>
      <c r="O7" s="8"/>
    </row>
    <row r="8" spans="3:15" x14ac:dyDescent="0.25">
      <c r="C8" t="s">
        <v>4</v>
      </c>
      <c r="D8">
        <v>7193913</v>
      </c>
      <c r="E8">
        <v>40</v>
      </c>
      <c r="F8">
        <v>17544567</v>
      </c>
      <c r="G8">
        <v>46645026</v>
      </c>
      <c r="H8">
        <v>0.85853710072318301</v>
      </c>
      <c r="I8">
        <v>958.85776330685701</v>
      </c>
      <c r="L8" s="6" t="s">
        <v>13</v>
      </c>
      <c r="M8" s="7">
        <v>0.41700517871190301</v>
      </c>
      <c r="N8" s="7"/>
      <c r="O8" s="8"/>
    </row>
    <row r="9" spans="3:15" x14ac:dyDescent="0.25">
      <c r="C9" t="s">
        <v>14</v>
      </c>
      <c r="D9">
        <v>395491</v>
      </c>
      <c r="E9">
        <v>878</v>
      </c>
      <c r="F9">
        <v>1148159</v>
      </c>
      <c r="G9">
        <v>10002178</v>
      </c>
      <c r="H9">
        <v>0.62401193014817302</v>
      </c>
      <c r="I9">
        <v>3.7381865003767598</v>
      </c>
      <c r="L9" s="6" t="s">
        <v>4</v>
      </c>
      <c r="M9" s="7">
        <v>0.85853710072318301</v>
      </c>
      <c r="N9" s="7"/>
      <c r="O9" s="8"/>
    </row>
    <row r="10" spans="3:15" x14ac:dyDescent="0.25">
      <c r="C10" t="s">
        <v>16</v>
      </c>
      <c r="D10">
        <v>2598680</v>
      </c>
      <c r="E10">
        <v>30</v>
      </c>
      <c r="F10">
        <v>3041921</v>
      </c>
      <c r="G10">
        <v>10195321</v>
      </c>
      <c r="H10">
        <v>0.66459491374838497</v>
      </c>
      <c r="I10">
        <v>3859.2622360720202</v>
      </c>
      <c r="L10" s="6" t="s">
        <v>7</v>
      </c>
      <c r="M10" s="7"/>
      <c r="N10" s="7">
        <f>AVERAGE(O14:O15)</f>
        <v>0.201729002129547</v>
      </c>
      <c r="O10" s="8"/>
    </row>
    <row r="11" spans="3:15" x14ac:dyDescent="0.25">
      <c r="C11" t="s">
        <v>17</v>
      </c>
      <c r="D11">
        <v>19227252</v>
      </c>
      <c r="E11">
        <v>26</v>
      </c>
      <c r="F11">
        <v>20287231</v>
      </c>
      <c r="G11">
        <v>94420988</v>
      </c>
      <c r="H11">
        <v>0.65842679034722695</v>
      </c>
      <c r="I11">
        <v>32.429978431489801</v>
      </c>
      <c r="J11">
        <f>AVERAGE(H14:H18)</f>
        <v>0.49160008990814419</v>
      </c>
      <c r="L11" s="6" t="s">
        <v>14</v>
      </c>
      <c r="M11" s="7"/>
      <c r="N11" s="7">
        <v>0.62401193014817302</v>
      </c>
      <c r="O11" s="8"/>
    </row>
    <row r="12" spans="3:15" x14ac:dyDescent="0.25">
      <c r="C12" t="s">
        <v>7</v>
      </c>
      <c r="D12">
        <v>18425128</v>
      </c>
      <c r="E12">
        <v>39672</v>
      </c>
      <c r="F12">
        <v>65184193</v>
      </c>
      <c r="G12">
        <v>232536510</v>
      </c>
      <c r="H12">
        <v>0.103696348199158</v>
      </c>
      <c r="I12">
        <f>AVERAGE(I14:I15)</f>
        <v>14486.641909425993</v>
      </c>
      <c r="L12" s="6" t="s">
        <v>8</v>
      </c>
      <c r="M12" s="7"/>
      <c r="N12" s="7">
        <v>0.103696348199158</v>
      </c>
      <c r="O12" s="8"/>
    </row>
    <row r="13" spans="3:15" x14ac:dyDescent="0.25">
      <c r="C13" t="s">
        <v>8</v>
      </c>
      <c r="D13">
        <v>18425128</v>
      </c>
      <c r="E13">
        <v>39672</v>
      </c>
      <c r="F13">
        <v>65184193</v>
      </c>
      <c r="G13">
        <v>232536510</v>
      </c>
      <c r="H13">
        <v>0.103696348199158</v>
      </c>
      <c r="I13">
        <v>28282.796537407299</v>
      </c>
      <c r="L13" s="6" t="s">
        <v>15</v>
      </c>
      <c r="M13" s="7"/>
      <c r="N13" s="7">
        <f>AVERAGE(H10:H11)</f>
        <v>0.66151085204780591</v>
      </c>
      <c r="O13" s="8"/>
    </row>
    <row r="14" spans="3:15" x14ac:dyDescent="0.25">
      <c r="C14" t="s">
        <v>20</v>
      </c>
      <c r="D14">
        <v>18425128</v>
      </c>
      <c r="E14">
        <v>39672</v>
      </c>
      <c r="F14">
        <v>65184193</v>
      </c>
      <c r="G14">
        <v>232536510</v>
      </c>
      <c r="H14">
        <v>0.103696348199158</v>
      </c>
      <c r="I14">
        <v>28282.796537407299</v>
      </c>
      <c r="L14" s="6" t="s">
        <v>20</v>
      </c>
      <c r="M14" s="7"/>
      <c r="N14" s="7"/>
      <c r="O14" s="8">
        <v>0.103696348199158</v>
      </c>
    </row>
    <row r="15" spans="3:15" x14ac:dyDescent="0.25">
      <c r="C15" t="s">
        <v>18</v>
      </c>
      <c r="D15">
        <v>36879</v>
      </c>
      <c r="E15">
        <v>185</v>
      </c>
      <c r="F15">
        <v>95501</v>
      </c>
      <c r="G15">
        <v>304583</v>
      </c>
      <c r="H15">
        <v>0.29976165605993599</v>
      </c>
      <c r="I15">
        <v>690.487281444686</v>
      </c>
      <c r="L15" s="6" t="s">
        <v>18</v>
      </c>
      <c r="M15" s="7"/>
      <c r="N15" s="7"/>
      <c r="O15" s="8">
        <v>0.29976165605993599</v>
      </c>
    </row>
    <row r="16" spans="3:15" x14ac:dyDescent="0.25">
      <c r="C16" t="s">
        <v>19</v>
      </c>
      <c r="D16">
        <v>15614462</v>
      </c>
      <c r="E16">
        <v>57</v>
      </c>
      <c r="F16">
        <v>82688774</v>
      </c>
      <c r="G16">
        <v>159823301</v>
      </c>
      <c r="H16">
        <v>0.77680889101916395</v>
      </c>
      <c r="I16">
        <v>20891.702847508499</v>
      </c>
      <c r="L16" s="6" t="s">
        <v>19</v>
      </c>
      <c r="M16" s="7"/>
      <c r="N16" s="7"/>
      <c r="O16" s="8">
        <v>0.77680889101916395</v>
      </c>
    </row>
    <row r="17" spans="3:15" x14ac:dyDescent="0.25">
      <c r="C17" t="s">
        <v>25</v>
      </c>
      <c r="D17">
        <v>1222429</v>
      </c>
      <c r="E17">
        <v>39</v>
      </c>
      <c r="F17">
        <v>5952000</v>
      </c>
      <c r="G17">
        <v>17627864</v>
      </c>
      <c r="H17">
        <v>0.68855822625929297</v>
      </c>
      <c r="I17">
        <v>4336.7918956348003</v>
      </c>
      <c r="L17" s="6" t="s">
        <v>26</v>
      </c>
      <c r="M17" s="7"/>
      <c r="N17" s="7"/>
      <c r="O17" s="8">
        <f>H17</f>
        <v>0.68855822625929297</v>
      </c>
    </row>
    <row r="18" spans="3:15" ht="15.75" thickBot="1" x14ac:dyDescent="0.3">
      <c r="C18" t="s">
        <v>27</v>
      </c>
      <c r="D18">
        <v>316555</v>
      </c>
      <c r="E18">
        <v>105</v>
      </c>
      <c r="F18">
        <v>1828621</v>
      </c>
      <c r="G18">
        <v>3649750</v>
      </c>
      <c r="H18">
        <v>0.58917532800316996</v>
      </c>
      <c r="I18">
        <v>965.178671038998</v>
      </c>
      <c r="L18" s="9" t="s">
        <v>27</v>
      </c>
      <c r="M18" s="10"/>
      <c r="N18" s="10"/>
      <c r="O18" s="11">
        <v>0.58917532800316996</v>
      </c>
    </row>
    <row r="19" spans="3:15" x14ac:dyDescent="0.25">
      <c r="J19">
        <f>PEARSON(H3:H18,I3:I18)</f>
        <v>-0.49747213339368462</v>
      </c>
    </row>
    <row r="21" spans="3:15" x14ac:dyDescent="0.25">
      <c r="J21">
        <f>AVERAGE(M4:M9)</f>
        <v>0.61301320660040404</v>
      </c>
      <c r="M21" s="2" t="s">
        <v>29</v>
      </c>
    </row>
    <row r="22" spans="3:15" x14ac:dyDescent="0.25">
      <c r="J22">
        <f>AVERAGE(N10:N13,O14:O18)</f>
        <v>0.449883175785045</v>
      </c>
      <c r="M22" t="s">
        <v>21</v>
      </c>
      <c r="N22" t="s">
        <v>23</v>
      </c>
      <c r="O22" t="s">
        <v>24</v>
      </c>
    </row>
    <row r="23" spans="3:15" x14ac:dyDescent="0.25">
      <c r="L23" t="s">
        <v>22</v>
      </c>
      <c r="M23">
        <f>I3</f>
        <v>8.7176672573806009</v>
      </c>
    </row>
    <row r="24" spans="3:15" x14ac:dyDescent="0.25">
      <c r="L24" t="s">
        <v>10</v>
      </c>
      <c r="M24">
        <f t="shared" ref="M24:M26" si="0">I4</f>
        <v>54.727488629309498</v>
      </c>
    </row>
    <row r="25" spans="3:15" x14ac:dyDescent="0.25">
      <c r="J25">
        <f>AVERAGE(M23:M28)</f>
        <v>744.3605210150846</v>
      </c>
      <c r="L25" t="s">
        <v>11</v>
      </c>
      <c r="M25">
        <f>I5</f>
        <v>2.1796365025025399</v>
      </c>
    </row>
    <row r="26" spans="3:15" x14ac:dyDescent="0.25">
      <c r="J26">
        <f>AVERAGE(M29:M37)</f>
        <v>11098.442219291079</v>
      </c>
      <c r="L26" t="s">
        <v>12</v>
      </c>
      <c r="M26">
        <f t="shared" si="0"/>
        <v>3419.6592271484701</v>
      </c>
    </row>
    <row r="27" spans="3:15" x14ac:dyDescent="0.25">
      <c r="L27" t="s">
        <v>13</v>
      </c>
      <c r="M27">
        <f>I7</f>
        <v>22.021343245987602</v>
      </c>
    </row>
    <row r="28" spans="3:15" x14ac:dyDescent="0.25">
      <c r="L28" t="s">
        <v>4</v>
      </c>
      <c r="M28">
        <f>I8</f>
        <v>958.85776330685701</v>
      </c>
    </row>
    <row r="29" spans="3:15" x14ac:dyDescent="0.25">
      <c r="L29" t="s">
        <v>7</v>
      </c>
      <c r="M29">
        <f>AVERAGE(M31,M34)</f>
        <v>14486.641909425993</v>
      </c>
    </row>
    <row r="30" spans="3:15" x14ac:dyDescent="0.25">
      <c r="L30" t="s">
        <v>14</v>
      </c>
      <c r="M30">
        <v>3.7381865003767598</v>
      </c>
    </row>
    <row r="31" spans="3:15" x14ac:dyDescent="0.25">
      <c r="L31" t="s">
        <v>8</v>
      </c>
      <c r="M31">
        <v>28282.796537407299</v>
      </c>
    </row>
    <row r="32" spans="3:15" x14ac:dyDescent="0.25">
      <c r="L32" t="s">
        <v>15</v>
      </c>
      <c r="M32">
        <f>AVERAGE(I10:I11)</f>
        <v>1945.846107251755</v>
      </c>
    </row>
    <row r="33" spans="12:15" x14ac:dyDescent="0.25">
      <c r="L33" t="s">
        <v>20</v>
      </c>
      <c r="M33">
        <v>28282.796537407299</v>
      </c>
    </row>
    <row r="34" spans="12:15" x14ac:dyDescent="0.25">
      <c r="L34" t="s">
        <v>18</v>
      </c>
      <c r="M34">
        <f t="shared" ref="M34:M37" si="1">I15</f>
        <v>690.487281444686</v>
      </c>
    </row>
    <row r="35" spans="12:15" x14ac:dyDescent="0.25">
      <c r="L35" t="s">
        <v>19</v>
      </c>
      <c r="M35">
        <f t="shared" si="1"/>
        <v>20891.702847508499</v>
      </c>
    </row>
    <row r="36" spans="12:15" x14ac:dyDescent="0.25">
      <c r="L36" t="s">
        <v>26</v>
      </c>
      <c r="M36">
        <f t="shared" si="1"/>
        <v>4336.7918956348003</v>
      </c>
    </row>
    <row r="37" spans="12:15" x14ac:dyDescent="0.25">
      <c r="L37" t="s">
        <v>27</v>
      </c>
      <c r="M37">
        <f t="shared" si="1"/>
        <v>965.178671038998</v>
      </c>
    </row>
    <row r="38" spans="12:15" x14ac:dyDescent="0.25">
      <c r="L38" s="2" t="s">
        <v>69</v>
      </c>
    </row>
    <row r="39" spans="12:15" x14ac:dyDescent="0.25">
      <c r="M39" t="s">
        <v>21</v>
      </c>
      <c r="N39" t="s">
        <v>23</v>
      </c>
      <c r="O39" t="s">
        <v>24</v>
      </c>
    </row>
    <row r="40" spans="12:15" x14ac:dyDescent="0.25">
      <c r="L40" t="s">
        <v>22</v>
      </c>
      <c r="M40">
        <v>1.2331194350991801</v>
      </c>
    </row>
    <row r="41" spans="12:15" x14ac:dyDescent="0.25">
      <c r="L41" t="s">
        <v>10</v>
      </c>
      <c r="M41">
        <v>0.79516146529067999</v>
      </c>
    </row>
    <row r="42" spans="12:15" x14ac:dyDescent="0.25">
      <c r="L42" t="s">
        <v>11</v>
      </c>
      <c r="M42">
        <v>1.08530350575889</v>
      </c>
    </row>
    <row r="43" spans="12:15" x14ac:dyDescent="0.25">
      <c r="L43" t="s">
        <v>12</v>
      </c>
      <c r="M43">
        <v>1.2243784800305699</v>
      </c>
    </row>
    <row r="44" spans="12:15" x14ac:dyDescent="0.25">
      <c r="L44" t="s">
        <v>13</v>
      </c>
      <c r="M44" s="2">
        <v>1.32225707172137</v>
      </c>
    </row>
    <row r="45" spans="12:15" x14ac:dyDescent="0.25">
      <c r="L45" t="s">
        <v>4</v>
      </c>
      <c r="M45">
        <v>0.909007747172767</v>
      </c>
    </row>
    <row r="46" spans="12:15" x14ac:dyDescent="0.25">
      <c r="L46" t="s">
        <v>7</v>
      </c>
      <c r="M46">
        <v>2.1542136251831301</v>
      </c>
    </row>
    <row r="47" spans="12:15" x14ac:dyDescent="0.25">
      <c r="L47" t="s">
        <v>14</v>
      </c>
      <c r="M47">
        <v>1.33902555891243</v>
      </c>
    </row>
    <row r="48" spans="12:15" x14ac:dyDescent="0.25">
      <c r="L48" t="s">
        <v>8</v>
      </c>
      <c r="M48">
        <v>1.03376617876963</v>
      </c>
    </row>
    <row r="49" spans="12:14" x14ac:dyDescent="0.25">
      <c r="L49" t="s">
        <v>15</v>
      </c>
      <c r="M49">
        <v>1.5188165335117401</v>
      </c>
    </row>
    <row r="50" spans="12:14" x14ac:dyDescent="0.25">
      <c r="L50" t="s">
        <v>20</v>
      </c>
      <c r="M50">
        <v>7.6207837508354199</v>
      </c>
    </row>
    <row r="51" spans="12:14" x14ac:dyDescent="0.25">
      <c r="L51" t="s">
        <v>18</v>
      </c>
      <c r="M51">
        <v>5.1216225607767196</v>
      </c>
    </row>
    <row r="52" spans="12:14" x14ac:dyDescent="0.25">
      <c r="L52" t="s">
        <v>19</v>
      </c>
      <c r="M52">
        <v>3.2141263920829699</v>
      </c>
    </row>
    <row r="53" spans="12:14" x14ac:dyDescent="0.25">
      <c r="L53" t="s">
        <v>26</v>
      </c>
      <c r="M53">
        <v>6.1197091677851496</v>
      </c>
    </row>
    <row r="54" spans="12:14" x14ac:dyDescent="0.25">
      <c r="L54" t="s">
        <v>27</v>
      </c>
      <c r="M54">
        <v>17.412622340740199</v>
      </c>
    </row>
    <row r="64" spans="12:14" x14ac:dyDescent="0.25">
      <c r="M64" s="1"/>
      <c r="N64" s="1"/>
    </row>
    <row r="65" spans="3:16" x14ac:dyDescent="0.25">
      <c r="L65" s="6"/>
      <c r="M65" s="7"/>
    </row>
    <row r="66" spans="3:16" x14ac:dyDescent="0.25">
      <c r="C66" s="1" t="s">
        <v>5</v>
      </c>
      <c r="D66" s="1" t="s">
        <v>0</v>
      </c>
      <c r="E66" s="1" t="s">
        <v>1</v>
      </c>
      <c r="F66" s="1" t="s">
        <v>2</v>
      </c>
      <c r="G66" s="1" t="s">
        <v>9</v>
      </c>
      <c r="H66" s="1" t="s">
        <v>70</v>
      </c>
      <c r="L66" s="6"/>
      <c r="M66" s="7"/>
    </row>
    <row r="67" spans="3:16" x14ac:dyDescent="0.25">
      <c r="C67" t="s">
        <v>6</v>
      </c>
      <c r="D67">
        <v>2151123</v>
      </c>
      <c r="E67">
        <v>39</v>
      </c>
      <c r="F67">
        <v>260748</v>
      </c>
      <c r="G67">
        <v>12481223</v>
      </c>
      <c r="H67">
        <v>16</v>
      </c>
      <c r="L67" s="6"/>
      <c r="M67" s="7"/>
      <c r="P67" t="e">
        <f>PEARSON(M65:M70,N65:N70)</f>
        <v>#DIV/0!</v>
      </c>
    </row>
    <row r="68" spans="3:16" x14ac:dyDescent="0.25">
      <c r="C68" t="s">
        <v>10</v>
      </c>
      <c r="D68">
        <v>3355151</v>
      </c>
      <c r="E68">
        <v>16</v>
      </c>
      <c r="F68">
        <v>3357067</v>
      </c>
      <c r="G68">
        <v>41546067</v>
      </c>
      <c r="H68">
        <v>11</v>
      </c>
      <c r="L68" s="6"/>
      <c r="M68" s="7"/>
    </row>
    <row r="69" spans="3:16" x14ac:dyDescent="0.25">
      <c r="C69" t="s">
        <v>11</v>
      </c>
      <c r="D69">
        <v>9039599</v>
      </c>
      <c r="E69">
        <v>40</v>
      </c>
      <c r="F69">
        <v>14966147</v>
      </c>
      <c r="G69">
        <v>100061705</v>
      </c>
      <c r="H69">
        <v>20</v>
      </c>
      <c r="L69" s="6"/>
      <c r="M69" s="7"/>
    </row>
    <row r="70" spans="3:16" x14ac:dyDescent="0.25">
      <c r="C70" t="s">
        <v>12</v>
      </c>
      <c r="D70">
        <v>7002037</v>
      </c>
      <c r="E70">
        <v>5718</v>
      </c>
      <c r="F70">
        <v>19347729</v>
      </c>
      <c r="G70">
        <v>49049143</v>
      </c>
      <c r="H70">
        <v>14</v>
      </c>
      <c r="L70" s="6"/>
      <c r="M70" s="7"/>
    </row>
    <row r="71" spans="3:16" x14ac:dyDescent="0.25">
      <c r="C71" t="s">
        <v>13</v>
      </c>
      <c r="D71">
        <v>5212385</v>
      </c>
      <c r="E71">
        <v>86</v>
      </c>
      <c r="F71">
        <v>9753266</v>
      </c>
      <c r="G71">
        <v>108997714</v>
      </c>
      <c r="H71">
        <v>50</v>
      </c>
      <c r="L71" s="6"/>
      <c r="M71" s="7"/>
    </row>
    <row r="72" spans="3:16" x14ac:dyDescent="0.25">
      <c r="C72" t="s">
        <v>4</v>
      </c>
      <c r="D72">
        <v>7193913</v>
      </c>
      <c r="E72">
        <v>40</v>
      </c>
      <c r="F72">
        <v>17544567</v>
      </c>
      <c r="G72">
        <v>46645026</v>
      </c>
      <c r="H72">
        <v>21</v>
      </c>
      <c r="L72" s="6"/>
      <c r="M72" s="7"/>
    </row>
    <row r="73" spans="3:16" x14ac:dyDescent="0.25">
      <c r="C73" t="s">
        <v>7</v>
      </c>
      <c r="D73">
        <v>18425128</v>
      </c>
      <c r="E73">
        <v>39672</v>
      </c>
      <c r="F73">
        <v>65184193</v>
      </c>
      <c r="G73">
        <v>232536510</v>
      </c>
      <c r="H73">
        <v>50</v>
      </c>
      <c r="L73" s="6"/>
      <c r="M73" s="7"/>
      <c r="P73" t="e">
        <f>PEARSON(M71:M74,N71:N74)</f>
        <v>#DIV/0!</v>
      </c>
    </row>
    <row r="74" spans="3:16" x14ac:dyDescent="0.25">
      <c r="C74" t="s">
        <v>14</v>
      </c>
      <c r="D74">
        <v>395491</v>
      </c>
      <c r="E74">
        <v>878</v>
      </c>
      <c r="F74">
        <v>1148159</v>
      </c>
      <c r="G74">
        <v>10002178</v>
      </c>
      <c r="H74">
        <v>22</v>
      </c>
      <c r="L74" s="6"/>
      <c r="M74" s="7"/>
    </row>
    <row r="75" spans="3:16" x14ac:dyDescent="0.25">
      <c r="C75" t="s">
        <v>8</v>
      </c>
      <c r="D75">
        <v>18425128</v>
      </c>
      <c r="E75">
        <v>39672</v>
      </c>
      <c r="F75">
        <v>65184193</v>
      </c>
      <c r="G75">
        <v>232536510</v>
      </c>
      <c r="H75">
        <v>25</v>
      </c>
      <c r="L75" s="6"/>
      <c r="M75" s="8"/>
    </row>
    <row r="76" spans="3:16" x14ac:dyDescent="0.25">
      <c r="C76" t="s">
        <v>15</v>
      </c>
      <c r="D76">
        <f>D10+D11</f>
        <v>21825932</v>
      </c>
      <c r="E76">
        <f t="shared" ref="E76:F76" si="2">E10+E11</f>
        <v>56</v>
      </c>
      <c r="F76">
        <f t="shared" si="2"/>
        <v>23329152</v>
      </c>
      <c r="G76">
        <f>G10+G11</f>
        <v>104616309</v>
      </c>
      <c r="H76">
        <v>39</v>
      </c>
      <c r="L76" s="6"/>
      <c r="M76" s="8"/>
    </row>
    <row r="77" spans="3:16" x14ac:dyDescent="0.25">
      <c r="C77" t="s">
        <v>20</v>
      </c>
      <c r="D77">
        <v>18425128</v>
      </c>
      <c r="E77">
        <v>39672</v>
      </c>
      <c r="F77">
        <v>65184193</v>
      </c>
      <c r="G77">
        <v>232536510</v>
      </c>
      <c r="H77">
        <v>35803</v>
      </c>
      <c r="L77" s="6"/>
      <c r="M77" s="8"/>
    </row>
    <row r="78" spans="3:16" x14ac:dyDescent="0.25">
      <c r="C78" t="s">
        <v>18</v>
      </c>
      <c r="D78">
        <v>36879</v>
      </c>
      <c r="E78">
        <v>185</v>
      </c>
      <c r="F78">
        <v>95501</v>
      </c>
      <c r="G78">
        <v>304583</v>
      </c>
      <c r="H78">
        <v>71406</v>
      </c>
      <c r="L78" s="6"/>
      <c r="M78" s="8"/>
    </row>
    <row r="79" spans="3:16" ht="15.75" thickBot="1" x14ac:dyDescent="0.3">
      <c r="C79" t="s">
        <v>19</v>
      </c>
      <c r="D79">
        <v>15614462</v>
      </c>
      <c r="E79">
        <v>57</v>
      </c>
      <c r="F79">
        <v>82688774</v>
      </c>
      <c r="G79">
        <v>159823301</v>
      </c>
      <c r="H79">
        <v>3644</v>
      </c>
      <c r="L79" s="9"/>
      <c r="M79" s="11"/>
    </row>
    <row r="80" spans="3:16" x14ac:dyDescent="0.25">
      <c r="C80" t="s">
        <v>26</v>
      </c>
      <c r="D80">
        <v>1222429</v>
      </c>
      <c r="E80">
        <v>39</v>
      </c>
      <c r="F80">
        <v>5952000</v>
      </c>
      <c r="G80">
        <v>17627864</v>
      </c>
      <c r="H80">
        <v>26048</v>
      </c>
    </row>
    <row r="81" spans="3:16" x14ac:dyDescent="0.25">
      <c r="C81" t="s">
        <v>27</v>
      </c>
      <c r="D81">
        <v>316555</v>
      </c>
      <c r="E81">
        <v>105</v>
      </c>
      <c r="F81">
        <v>1828621</v>
      </c>
      <c r="G81">
        <v>3649750</v>
      </c>
      <c r="H81">
        <v>50877</v>
      </c>
    </row>
    <row r="82" spans="3:16" x14ac:dyDescent="0.25">
      <c r="P82" t="e">
        <f>PEARSON(M75:M79,N75:N79)</f>
        <v>#DIV/0!</v>
      </c>
    </row>
    <row r="83" spans="3:16" x14ac:dyDescent="0.25">
      <c r="N83" t="e">
        <f>PEARSON(M65:M79,N65:N79)</f>
        <v>#DIV/0!</v>
      </c>
    </row>
  </sheetData>
  <sortState ref="L65:N80">
    <sortCondition ref="M65:M8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42"/>
  <sheetViews>
    <sheetView tabSelected="1" topLeftCell="L13" workbookViewId="0">
      <selection activeCell="V18" sqref="V18"/>
    </sheetView>
  </sheetViews>
  <sheetFormatPr defaultRowHeight="15" x14ac:dyDescent="0.25"/>
  <cols>
    <col min="3" max="3" width="11" customWidth="1"/>
    <col min="4" max="4" width="15" customWidth="1"/>
    <col min="5" max="5" width="13.85546875" customWidth="1"/>
    <col min="6" max="6" width="14" customWidth="1"/>
    <col min="7" max="7" width="10.85546875" customWidth="1"/>
    <col min="8" max="8" width="18.5703125" customWidth="1"/>
    <col min="9" max="9" width="17.85546875" customWidth="1"/>
    <col min="10" max="10" width="17" customWidth="1"/>
    <col min="11" max="11" width="14.42578125" customWidth="1"/>
    <col min="13" max="13" width="12.85546875" customWidth="1"/>
  </cols>
  <sheetData>
    <row r="1" spans="3:16" ht="15.75" thickBot="1" x14ac:dyDescent="0.3">
      <c r="D1" s="2" t="s">
        <v>76</v>
      </c>
    </row>
    <row r="2" spans="3:16" ht="15.75" thickBot="1" x14ac:dyDescent="0.3">
      <c r="C2" s="64"/>
      <c r="D2" s="65" t="s">
        <v>71</v>
      </c>
      <c r="E2" s="65" t="s">
        <v>72</v>
      </c>
      <c r="F2" s="65" t="s">
        <v>73</v>
      </c>
      <c r="G2" s="65" t="s">
        <v>74</v>
      </c>
      <c r="H2" s="65" t="s">
        <v>75</v>
      </c>
      <c r="I2" s="65" t="s">
        <v>77</v>
      </c>
      <c r="J2" s="65" t="s">
        <v>78</v>
      </c>
      <c r="K2" s="65" t="s">
        <v>79</v>
      </c>
      <c r="L2" s="65" t="s">
        <v>80</v>
      </c>
      <c r="M2" s="65" t="s">
        <v>81</v>
      </c>
      <c r="N2" s="65" t="s">
        <v>82</v>
      </c>
      <c r="O2" s="24" t="s">
        <v>32</v>
      </c>
    </row>
    <row r="3" spans="3:16" x14ac:dyDescent="0.25">
      <c r="C3" s="38" t="s">
        <v>22</v>
      </c>
      <c r="D3" s="7">
        <v>0.54433105395181702</v>
      </c>
      <c r="E3" s="7">
        <v>0.60333787013723394</v>
      </c>
      <c r="F3" s="7">
        <v>0.59863238100815797</v>
      </c>
      <c r="G3" s="7">
        <v>3.03068426829932</v>
      </c>
      <c r="H3" s="7">
        <v>0.34126271661191399</v>
      </c>
      <c r="I3" s="7">
        <v>2.48612758547308</v>
      </c>
      <c r="J3" s="7">
        <v>0.88305098861069098</v>
      </c>
      <c r="K3" s="7">
        <v>1.9033335591249001</v>
      </c>
      <c r="L3" s="7">
        <v>0</v>
      </c>
      <c r="M3" s="7">
        <v>0.43471303791215199</v>
      </c>
      <c r="N3" s="7">
        <v>2.7388403249617901</v>
      </c>
      <c r="O3" s="66">
        <f>AVERAGE(D3:N3)</f>
        <v>1.233119435099187</v>
      </c>
    </row>
    <row r="4" spans="3:16" x14ac:dyDescent="0.25">
      <c r="C4" s="66" t="s">
        <v>10</v>
      </c>
      <c r="D4" s="7">
        <v>0.72424929205145705</v>
      </c>
      <c r="E4" s="7">
        <v>0.876493011951607</v>
      </c>
      <c r="F4" s="7">
        <v>0.85578621785242903</v>
      </c>
      <c r="G4" s="7">
        <v>1.1602435883065301</v>
      </c>
      <c r="H4" s="7">
        <v>0.62237073646893903</v>
      </c>
      <c r="I4" s="7">
        <v>1.1352657935664601</v>
      </c>
      <c r="J4" s="7">
        <v>0.21503422476351999</v>
      </c>
      <c r="K4" s="7">
        <v>0.70892932597445901</v>
      </c>
      <c r="L4" s="7">
        <v>0.36700664510471798</v>
      </c>
      <c r="M4" s="7">
        <v>0.38049048771988297</v>
      </c>
      <c r="N4" s="7">
        <v>1.7009067944374701</v>
      </c>
      <c r="O4" s="66">
        <f>AVERAGE(D4:N4)</f>
        <v>0.79516146529067921</v>
      </c>
    </row>
    <row r="5" spans="3:16" x14ac:dyDescent="0.25">
      <c r="C5" s="66" t="s">
        <v>11</v>
      </c>
      <c r="D5" s="7">
        <v>0.601305863765767</v>
      </c>
      <c r="E5" s="7">
        <v>0.65159717302217901</v>
      </c>
      <c r="F5" s="7">
        <v>0.54923040381232502</v>
      </c>
      <c r="G5" s="7">
        <v>1.11651574116581</v>
      </c>
      <c r="H5" s="7">
        <v>0.33704618737958603</v>
      </c>
      <c r="I5" s="7">
        <v>1.79151320558251</v>
      </c>
      <c r="J5" s="7">
        <v>1.48787428903008</v>
      </c>
      <c r="K5" s="7">
        <v>2.2235482136455702</v>
      </c>
      <c r="L5" s="7">
        <v>0.50780271158785895</v>
      </c>
      <c r="M5" s="7">
        <v>0.44528278316280101</v>
      </c>
      <c r="N5" s="7">
        <v>2.22662199119336</v>
      </c>
      <c r="O5" s="66">
        <f t="shared" ref="O5:O12" si="0">AVERAGE(D5:N5)</f>
        <v>1.0853035057588951</v>
      </c>
    </row>
    <row r="6" spans="3:16" x14ac:dyDescent="0.25">
      <c r="C6" s="66" t="s">
        <v>12</v>
      </c>
      <c r="D6" s="7">
        <v>1.1434237661875799</v>
      </c>
      <c r="E6" s="7">
        <v>1.2589340168549099</v>
      </c>
      <c r="F6" s="7">
        <v>0.960426829558923</v>
      </c>
      <c r="G6" s="7">
        <v>1.5827509391046599</v>
      </c>
      <c r="H6" s="7">
        <v>0.93155569474900801</v>
      </c>
      <c r="I6" s="7">
        <v>1.55055029450229</v>
      </c>
      <c r="J6" s="7">
        <v>1.03614119202263</v>
      </c>
      <c r="K6" s="7">
        <v>1.79114554670766</v>
      </c>
      <c r="L6" s="7">
        <v>0.45234432086120402</v>
      </c>
      <c r="M6" s="7">
        <v>0.36900228710243199</v>
      </c>
      <c r="N6" s="7">
        <v>2.3918883926850198</v>
      </c>
      <c r="O6" s="66">
        <f t="shared" si="0"/>
        <v>1.2243784800305744</v>
      </c>
    </row>
    <row r="7" spans="3:16" x14ac:dyDescent="0.25">
      <c r="C7" s="66" t="s">
        <v>13</v>
      </c>
      <c r="D7" s="7">
        <v>0.42159366080282401</v>
      </c>
      <c r="E7" s="7">
        <v>0.61823034057076898</v>
      </c>
      <c r="F7" s="7">
        <v>0.36068398280075598</v>
      </c>
      <c r="G7" s="7">
        <v>2.39985140770403</v>
      </c>
      <c r="H7" s="7">
        <v>0.49807618830775602</v>
      </c>
      <c r="I7" s="7">
        <v>2.52285972452494</v>
      </c>
      <c r="J7" s="7">
        <v>0.95412598196975595</v>
      </c>
      <c r="K7" s="7">
        <v>5.0464378053951897</v>
      </c>
      <c r="L7" s="7">
        <v>0</v>
      </c>
      <c r="M7" s="7">
        <v>0</v>
      </c>
      <c r="N7" s="7">
        <v>1.7229686968590801</v>
      </c>
      <c r="O7" s="66">
        <f t="shared" si="0"/>
        <v>1.3222570717213729</v>
      </c>
      <c r="P7" s="2"/>
    </row>
    <row r="8" spans="3:16" x14ac:dyDescent="0.25">
      <c r="C8" s="66" t="s">
        <v>4</v>
      </c>
      <c r="D8" s="7">
        <v>0.37824952390182998</v>
      </c>
      <c r="E8" s="7">
        <v>1.1267401325936399</v>
      </c>
      <c r="F8" s="7">
        <v>1.10909869239631</v>
      </c>
      <c r="G8" s="7">
        <v>0.93031979110011298</v>
      </c>
      <c r="H8" s="7">
        <v>0.22011176807412999</v>
      </c>
      <c r="I8" s="7">
        <v>0.91552697136730798</v>
      </c>
      <c r="J8" s="7">
        <v>0.64618807369032405</v>
      </c>
      <c r="K8" s="7">
        <v>1.38063072687005</v>
      </c>
      <c r="L8" s="7">
        <v>0.54217765683422203</v>
      </c>
      <c r="M8" s="7">
        <v>0.186848038119516</v>
      </c>
      <c r="N8" s="7">
        <v>2.5631938439529698</v>
      </c>
      <c r="O8" s="66">
        <f t="shared" si="0"/>
        <v>0.90900774717276467</v>
      </c>
    </row>
    <row r="9" spans="3:16" x14ac:dyDescent="0.25">
      <c r="C9" s="66" t="s">
        <v>7</v>
      </c>
      <c r="D9" s="7">
        <v>0.82413133429074803</v>
      </c>
      <c r="E9" s="7">
        <v>1.4339816622449399</v>
      </c>
      <c r="F9" s="7">
        <v>1.1375821041871399</v>
      </c>
      <c r="G9" s="7">
        <v>4.78925100008298</v>
      </c>
      <c r="H9" s="7">
        <v>1.0925742025434</v>
      </c>
      <c r="I9" s="7">
        <v>5.5637556694733101</v>
      </c>
      <c r="J9" s="7">
        <v>1.9437668508842501</v>
      </c>
      <c r="K9" s="7">
        <v>2.03372280270646</v>
      </c>
      <c r="L9" s="7">
        <v>1.05480852735782</v>
      </c>
      <c r="M9" s="7">
        <v>0.411735861319043</v>
      </c>
      <c r="N9" s="7">
        <v>3.41103986192438</v>
      </c>
      <c r="O9" s="66">
        <f t="shared" si="0"/>
        <v>2.1542136251831341</v>
      </c>
    </row>
    <row r="10" spans="3:16" x14ac:dyDescent="0.25">
      <c r="C10" s="66" t="s">
        <v>14</v>
      </c>
      <c r="D10" s="7">
        <v>0.62857248936464305</v>
      </c>
      <c r="E10" s="7">
        <v>0.61612756448577999</v>
      </c>
      <c r="F10" s="7">
        <v>0.73718346869445495</v>
      </c>
      <c r="G10" s="7">
        <v>3.5491105778166299</v>
      </c>
      <c r="H10" s="7">
        <v>0.59707198736380096</v>
      </c>
      <c r="I10" s="7">
        <v>1.48398104872946</v>
      </c>
      <c r="J10" s="7">
        <v>0.74804387961278795</v>
      </c>
      <c r="K10" s="7">
        <v>2.8604149571716202</v>
      </c>
      <c r="L10" s="7">
        <v>1.7231603264649999</v>
      </c>
      <c r="M10" s="7">
        <v>9.5196893377963096E-2</v>
      </c>
      <c r="N10" s="7">
        <v>1.6904179549546201</v>
      </c>
      <c r="O10" s="66">
        <f t="shared" si="0"/>
        <v>1.3390255589124327</v>
      </c>
    </row>
    <row r="11" spans="3:16" x14ac:dyDescent="0.25">
      <c r="C11" s="66" t="s">
        <v>8</v>
      </c>
      <c r="D11" s="7">
        <v>0.32255667127361498</v>
      </c>
      <c r="E11" s="7">
        <v>0.98825695349292297</v>
      </c>
      <c r="F11" s="7">
        <v>0.94592627502078597</v>
      </c>
      <c r="G11" s="7">
        <v>1.92330983659872</v>
      </c>
      <c r="H11" s="7">
        <v>0.74576128113876805</v>
      </c>
      <c r="I11" s="7">
        <v>1.27322635633568</v>
      </c>
      <c r="J11" s="7">
        <v>1.35025011173071</v>
      </c>
      <c r="K11" s="7">
        <v>2.0247775729462498</v>
      </c>
      <c r="L11" s="7">
        <v>0.90254150345158801</v>
      </c>
      <c r="M11" s="7">
        <v>0.38442203666143998</v>
      </c>
      <c r="N11" s="7">
        <v>0.51039936781549999</v>
      </c>
      <c r="O11" s="66">
        <f t="shared" si="0"/>
        <v>1.0337661787696346</v>
      </c>
    </row>
    <row r="12" spans="3:16" x14ac:dyDescent="0.25">
      <c r="C12" s="66" t="s">
        <v>15</v>
      </c>
      <c r="D12" s="7">
        <v>0.89368328093576599</v>
      </c>
      <c r="E12" s="7">
        <v>0.98368827042912599</v>
      </c>
      <c r="F12" s="7">
        <v>1.04843953029891</v>
      </c>
      <c r="G12" s="7">
        <v>3.7041081814367001</v>
      </c>
      <c r="H12" s="7">
        <v>0.46676430494396898</v>
      </c>
      <c r="I12" s="7">
        <v>2.99988352890146</v>
      </c>
      <c r="J12" s="7">
        <v>1.0003698232657201</v>
      </c>
      <c r="K12" s="7">
        <v>2.0027142432748302</v>
      </c>
      <c r="L12" s="7">
        <v>1.1730312581945701</v>
      </c>
      <c r="M12" s="7">
        <v>0.46053463111086701</v>
      </c>
      <c r="N12" s="7">
        <v>1.9737648158372401</v>
      </c>
      <c r="O12" s="66">
        <f t="shared" si="0"/>
        <v>1.5188165335117418</v>
      </c>
    </row>
    <row r="13" spans="3:16" x14ac:dyDescent="0.25">
      <c r="C13" s="66" t="s">
        <v>20</v>
      </c>
      <c r="D13" s="7">
        <v>0.65162478463524098</v>
      </c>
      <c r="E13" s="7">
        <v>1.2397129032179399</v>
      </c>
      <c r="F13" s="7">
        <v>1.0376441594218699</v>
      </c>
      <c r="G13" s="7">
        <v>38.816144936115101</v>
      </c>
      <c r="H13" s="7">
        <v>1.09248655061625</v>
      </c>
      <c r="I13" s="7">
        <v>7.6896752723414901</v>
      </c>
      <c r="J13" s="7">
        <v>2.25745832461436</v>
      </c>
      <c r="K13" s="7">
        <v>3.44535662680192</v>
      </c>
      <c r="L13" s="7">
        <v>1.45425257434462</v>
      </c>
      <c r="M13" s="7">
        <v>0.45465956771199001</v>
      </c>
      <c r="N13" s="7">
        <v>25.6896055593688</v>
      </c>
      <c r="O13" s="66">
        <f t="shared" ref="O13:O17" si="1">AVERAGE(D13:N13)</f>
        <v>7.6207837508354173</v>
      </c>
    </row>
    <row r="14" spans="3:16" x14ac:dyDescent="0.25">
      <c r="C14" s="66" t="s">
        <v>18</v>
      </c>
      <c r="D14" s="7">
        <v>0.56755173758019495</v>
      </c>
      <c r="E14" s="7">
        <v>0.89345316892980797</v>
      </c>
      <c r="F14" s="7">
        <v>0.86359385460221805</v>
      </c>
      <c r="G14" s="7">
        <v>14.9497546736786</v>
      </c>
      <c r="H14" s="7">
        <v>0.71899762953809998</v>
      </c>
      <c r="I14" s="7">
        <v>3.86628984546513</v>
      </c>
      <c r="J14" s="7">
        <v>1.4570241070555601</v>
      </c>
      <c r="K14" s="7">
        <v>14.684829339314801</v>
      </c>
      <c r="L14" s="7">
        <v>0.78397177174667199</v>
      </c>
      <c r="M14" s="7">
        <v>0.31483869190694502</v>
      </c>
      <c r="N14" s="7">
        <v>17.237543348725801</v>
      </c>
      <c r="O14" s="66">
        <f t="shared" si="1"/>
        <v>5.1216225607767116</v>
      </c>
    </row>
    <row r="15" spans="3:16" x14ac:dyDescent="0.25">
      <c r="C15" s="66" t="s">
        <v>19</v>
      </c>
      <c r="D15" s="7">
        <v>0.168020867332211</v>
      </c>
      <c r="E15" s="7">
        <v>3.1635235386498102</v>
      </c>
      <c r="F15" s="7">
        <v>0.42819649912354302</v>
      </c>
      <c r="G15" s="7">
        <v>0.88661642498991999</v>
      </c>
      <c r="H15" s="7">
        <v>3.0328743675493901</v>
      </c>
      <c r="I15" s="7">
        <v>1.47467545689969</v>
      </c>
      <c r="J15" s="7">
        <v>2.37142872902032</v>
      </c>
      <c r="K15" s="7">
        <v>19.4384728925113</v>
      </c>
      <c r="L15" s="7">
        <v>0.122155741253584</v>
      </c>
      <c r="M15" s="7">
        <v>0.142617779886417</v>
      </c>
      <c r="N15" s="7">
        <v>4.1268080156963798</v>
      </c>
      <c r="O15" s="66">
        <f t="shared" si="1"/>
        <v>3.2141263920829601</v>
      </c>
    </row>
    <row r="16" spans="3:16" x14ac:dyDescent="0.25">
      <c r="C16" s="66" t="s">
        <v>26</v>
      </c>
      <c r="D16" s="7">
        <v>0.40187508060122501</v>
      </c>
      <c r="E16" s="7">
        <v>5.7579999092000502</v>
      </c>
      <c r="F16" s="7">
        <v>0.41480288826149098</v>
      </c>
      <c r="G16" s="7">
        <v>22.553122332985499</v>
      </c>
      <c r="H16" s="7">
        <v>5.0637747864837799</v>
      </c>
      <c r="I16" s="7">
        <v>4.4640454388749298</v>
      </c>
      <c r="J16" s="7">
        <v>3.4359244929483101</v>
      </c>
      <c r="K16" s="7">
        <v>0.52981052192106903</v>
      </c>
      <c r="L16" s="7">
        <v>0.169081584379219</v>
      </c>
      <c r="M16" s="7">
        <v>0.21337303031733801</v>
      </c>
      <c r="N16" s="7">
        <v>24.3129907796636</v>
      </c>
      <c r="O16" s="66">
        <f t="shared" si="1"/>
        <v>6.1197091677851381</v>
      </c>
    </row>
    <row r="17" spans="3:27" ht="15.75" thickBot="1" x14ac:dyDescent="0.3">
      <c r="C17" s="67" t="s">
        <v>27</v>
      </c>
      <c r="D17" s="10">
        <v>0.43155274590252901</v>
      </c>
      <c r="E17" s="10">
        <v>0.70221854333033895</v>
      </c>
      <c r="F17" s="10">
        <v>0.26664515230020902</v>
      </c>
      <c r="G17" s="10">
        <v>77.082597727764494</v>
      </c>
      <c r="H17" s="10">
        <v>0.43145923584728102</v>
      </c>
      <c r="I17" s="10">
        <v>8.4072097673113699</v>
      </c>
      <c r="J17" s="10">
        <v>1.1045496713799801</v>
      </c>
      <c r="K17" s="10">
        <v>1.69316385626441</v>
      </c>
      <c r="L17" s="10">
        <v>0.22924253547868101</v>
      </c>
      <c r="M17" s="10">
        <v>0.33797342983265899</v>
      </c>
      <c r="N17" s="10">
        <v>100.85223308273</v>
      </c>
      <c r="O17" s="67">
        <f t="shared" si="1"/>
        <v>17.412622340740178</v>
      </c>
      <c r="V17" t="s">
        <v>87</v>
      </c>
    </row>
    <row r="19" spans="3:27" x14ac:dyDescent="0.25">
      <c r="C19" s="68" t="s">
        <v>83</v>
      </c>
      <c r="D19">
        <f>MIN(D3:D17)</f>
        <v>0.168020867332211</v>
      </c>
      <c r="E19">
        <f t="shared" ref="E19:O19" si="2">MIN(E3:E17)</f>
        <v>0.60333787013723394</v>
      </c>
      <c r="F19">
        <f t="shared" si="2"/>
        <v>0.26664515230020902</v>
      </c>
      <c r="G19">
        <f t="shared" si="2"/>
        <v>0.88661642498991999</v>
      </c>
      <c r="H19">
        <f t="shared" si="2"/>
        <v>0.22011176807412999</v>
      </c>
      <c r="I19">
        <f t="shared" si="2"/>
        <v>0.91552697136730798</v>
      </c>
      <c r="J19">
        <f t="shared" si="2"/>
        <v>0.21503422476351999</v>
      </c>
      <c r="K19">
        <f t="shared" si="2"/>
        <v>0.52981052192106903</v>
      </c>
      <c r="L19">
        <f t="shared" si="2"/>
        <v>0</v>
      </c>
      <c r="M19">
        <f t="shared" si="2"/>
        <v>0</v>
      </c>
      <c r="N19">
        <f t="shared" si="2"/>
        <v>0.51039936781549999</v>
      </c>
      <c r="O19">
        <f t="shared" si="2"/>
        <v>0.79516146529067921</v>
      </c>
    </row>
    <row r="20" spans="3:27" x14ac:dyDescent="0.25">
      <c r="C20" s="68" t="s">
        <v>84</v>
      </c>
      <c r="D20">
        <f>MAX(D3:D17)</f>
        <v>1.1434237661875799</v>
      </c>
      <c r="E20">
        <f t="shared" ref="E20:O20" si="3">MAX(E3:E17)</f>
        <v>5.7579999092000502</v>
      </c>
      <c r="F20">
        <f t="shared" si="3"/>
        <v>1.1375821041871399</v>
      </c>
      <c r="G20">
        <f t="shared" si="3"/>
        <v>77.082597727764494</v>
      </c>
      <c r="H20">
        <f t="shared" si="3"/>
        <v>5.0637747864837799</v>
      </c>
      <c r="I20">
        <f t="shared" si="3"/>
        <v>8.4072097673113699</v>
      </c>
      <c r="J20">
        <f t="shared" si="3"/>
        <v>3.4359244929483101</v>
      </c>
      <c r="K20">
        <f t="shared" si="3"/>
        <v>19.4384728925113</v>
      </c>
      <c r="L20">
        <f t="shared" si="3"/>
        <v>1.7231603264649999</v>
      </c>
      <c r="M20">
        <f t="shared" si="3"/>
        <v>0.46053463111086701</v>
      </c>
      <c r="N20">
        <f t="shared" si="3"/>
        <v>100.85223308273</v>
      </c>
      <c r="O20">
        <f t="shared" si="3"/>
        <v>17.412622340740178</v>
      </c>
    </row>
    <row r="21" spans="3:27" x14ac:dyDescent="0.25">
      <c r="C21" s="68" t="s">
        <v>85</v>
      </c>
      <c r="D21">
        <f>AVERAGE(D3:D17)</f>
        <v>0.58018147683849663</v>
      </c>
      <c r="E21">
        <f t="shared" ref="E21:O21" si="4">AVERAGE(E3:E17)</f>
        <v>1.3942863372740704</v>
      </c>
      <c r="F21">
        <f t="shared" si="4"/>
        <v>0.75425816262263479</v>
      </c>
      <c r="G21">
        <f t="shared" si="4"/>
        <v>11.898292095143274</v>
      </c>
      <c r="H21">
        <f t="shared" si="4"/>
        <v>1.0794791758410716</v>
      </c>
      <c r="I21">
        <f t="shared" si="4"/>
        <v>3.1749723972899404</v>
      </c>
      <c r="J21">
        <f t="shared" si="4"/>
        <v>1.3927487160399332</v>
      </c>
      <c r="K21">
        <f t="shared" si="4"/>
        <v>4.1178191993753659</v>
      </c>
      <c r="L21">
        <f t="shared" si="4"/>
        <v>0.63210514380398375</v>
      </c>
      <c r="M21">
        <f t="shared" si="4"/>
        <v>0.30877923707609639</v>
      </c>
      <c r="N21">
        <f t="shared" si="4"/>
        <v>12.876614855387068</v>
      </c>
      <c r="O21">
        <f t="shared" si="4"/>
        <v>3.4735942542447216</v>
      </c>
    </row>
    <row r="22" spans="3:27" ht="15.75" thickBot="1" x14ac:dyDescent="0.3">
      <c r="Z22" s="91"/>
      <c r="AA22" s="91" t="s">
        <v>86</v>
      </c>
    </row>
    <row r="23" spans="3:27" ht="15.75" thickBot="1" x14ac:dyDescent="0.3">
      <c r="Z23" s="92" t="s">
        <v>10</v>
      </c>
      <c r="AA23" s="93">
        <v>0.79516146529067921</v>
      </c>
    </row>
    <row r="24" spans="3:27" ht="15.75" thickBot="1" x14ac:dyDescent="0.3">
      <c r="D24" s="65" t="s">
        <v>71</v>
      </c>
      <c r="F24" s="65" t="s">
        <v>72</v>
      </c>
      <c r="H24" s="65" t="s">
        <v>73</v>
      </c>
      <c r="J24" s="65" t="s">
        <v>74</v>
      </c>
      <c r="L24" s="65" t="s">
        <v>75</v>
      </c>
      <c r="N24" s="65" t="s">
        <v>77</v>
      </c>
      <c r="P24" s="65" t="s">
        <v>78</v>
      </c>
      <c r="R24" s="65" t="s">
        <v>79</v>
      </c>
      <c r="T24" s="65" t="s">
        <v>80</v>
      </c>
      <c r="V24" s="65" t="s">
        <v>81</v>
      </c>
      <c r="X24" s="65" t="s">
        <v>82</v>
      </c>
      <c r="Z24" s="94" t="s">
        <v>4</v>
      </c>
      <c r="AA24" s="94">
        <v>0.90900774717276467</v>
      </c>
    </row>
    <row r="25" spans="3:27" x14ac:dyDescent="0.25">
      <c r="C25" s="38" t="s">
        <v>19</v>
      </c>
      <c r="D25" s="69">
        <v>0.168020867332211</v>
      </c>
      <c r="E25" s="38" t="s">
        <v>22</v>
      </c>
      <c r="F25" s="69">
        <v>0.60333787013723394</v>
      </c>
      <c r="G25" s="38" t="s">
        <v>27</v>
      </c>
      <c r="H25" s="69">
        <v>0.26664515230020902</v>
      </c>
      <c r="I25" s="38" t="s">
        <v>19</v>
      </c>
      <c r="J25" s="69">
        <v>0.88661642498991999</v>
      </c>
      <c r="K25" s="38" t="s">
        <v>4</v>
      </c>
      <c r="L25" s="69">
        <v>0.22011176807412999</v>
      </c>
      <c r="M25" s="38" t="s">
        <v>4</v>
      </c>
      <c r="N25" s="69">
        <v>0.91552697136730798</v>
      </c>
      <c r="O25" s="38" t="s">
        <v>10</v>
      </c>
      <c r="P25" s="69">
        <v>0.21503422476351999</v>
      </c>
      <c r="Q25" s="38" t="s">
        <v>26</v>
      </c>
      <c r="R25" s="69">
        <v>0.52981052192106903</v>
      </c>
      <c r="S25" s="38" t="s">
        <v>22</v>
      </c>
      <c r="T25" s="69">
        <v>0</v>
      </c>
      <c r="U25" s="38" t="s">
        <v>13</v>
      </c>
      <c r="V25" s="69">
        <v>0</v>
      </c>
      <c r="W25" s="38" t="s">
        <v>8</v>
      </c>
      <c r="X25" s="69">
        <v>0.51039936781549999</v>
      </c>
      <c r="Z25" s="94" t="s">
        <v>8</v>
      </c>
      <c r="AA25" s="94">
        <v>1.0337661787696346</v>
      </c>
    </row>
    <row r="26" spans="3:27" x14ac:dyDescent="0.25">
      <c r="C26" s="66" t="s">
        <v>8</v>
      </c>
      <c r="D26" s="69">
        <v>0.32255667127361498</v>
      </c>
      <c r="E26" s="66" t="s">
        <v>14</v>
      </c>
      <c r="F26" s="69">
        <v>0.61612756448577999</v>
      </c>
      <c r="G26" s="66" t="s">
        <v>13</v>
      </c>
      <c r="H26" s="69">
        <v>0.36068398280075598</v>
      </c>
      <c r="I26" s="66" t="s">
        <v>4</v>
      </c>
      <c r="J26" s="69">
        <v>0.93031979110011298</v>
      </c>
      <c r="K26" s="66" t="s">
        <v>11</v>
      </c>
      <c r="L26" s="69">
        <v>0.33704618737958603</v>
      </c>
      <c r="M26" s="66" t="s">
        <v>10</v>
      </c>
      <c r="N26" s="69">
        <v>1.1352657935664601</v>
      </c>
      <c r="O26" s="66" t="s">
        <v>4</v>
      </c>
      <c r="P26" s="69">
        <v>0.64618807369032405</v>
      </c>
      <c r="Q26" s="66" t="s">
        <v>10</v>
      </c>
      <c r="R26" s="69">
        <v>0.70892932597445901</v>
      </c>
      <c r="S26" s="66" t="s">
        <v>13</v>
      </c>
      <c r="T26" s="69">
        <v>0</v>
      </c>
      <c r="U26" s="66" t="s">
        <v>14</v>
      </c>
      <c r="V26" s="69">
        <v>9.5196893377963096E-2</v>
      </c>
      <c r="W26" s="66" t="s">
        <v>14</v>
      </c>
      <c r="X26" s="69">
        <v>1.6904179549546201</v>
      </c>
      <c r="Z26" s="94" t="s">
        <v>11</v>
      </c>
      <c r="AA26" s="94">
        <v>1.0853035057588951</v>
      </c>
    </row>
    <row r="27" spans="3:27" x14ac:dyDescent="0.25">
      <c r="C27" s="66" t="s">
        <v>4</v>
      </c>
      <c r="D27" s="69">
        <v>0.37824952390182998</v>
      </c>
      <c r="E27" s="66" t="s">
        <v>13</v>
      </c>
      <c r="F27" s="69">
        <v>0.61823034057076898</v>
      </c>
      <c r="G27" s="66" t="s">
        <v>26</v>
      </c>
      <c r="H27" s="69">
        <v>0.41480288826149098</v>
      </c>
      <c r="I27" s="66" t="s">
        <v>11</v>
      </c>
      <c r="J27" s="69">
        <v>1.11651574116581</v>
      </c>
      <c r="K27" s="66" t="s">
        <v>22</v>
      </c>
      <c r="L27" s="69">
        <v>0.34126271661191399</v>
      </c>
      <c r="M27" s="66" t="s">
        <v>8</v>
      </c>
      <c r="N27" s="69">
        <v>1.27322635633568</v>
      </c>
      <c r="O27" s="66" t="s">
        <v>14</v>
      </c>
      <c r="P27" s="69">
        <v>0.74804387961278795</v>
      </c>
      <c r="Q27" s="66" t="s">
        <v>4</v>
      </c>
      <c r="R27" s="69">
        <v>1.38063072687005</v>
      </c>
      <c r="S27" s="66" t="s">
        <v>19</v>
      </c>
      <c r="T27" s="69">
        <v>0.122155741253584</v>
      </c>
      <c r="U27" s="66" t="s">
        <v>19</v>
      </c>
      <c r="V27" s="69">
        <v>0.142617779886417</v>
      </c>
      <c r="W27" s="66" t="s">
        <v>10</v>
      </c>
      <c r="X27" s="69">
        <v>1.7009067944374701</v>
      </c>
      <c r="Z27" s="94" t="s">
        <v>12</v>
      </c>
      <c r="AA27" s="94">
        <v>1.2243784800305744</v>
      </c>
    </row>
    <row r="28" spans="3:27" x14ac:dyDescent="0.25">
      <c r="C28" s="66" t="s">
        <v>26</v>
      </c>
      <c r="D28" s="69">
        <v>0.40187508060122501</v>
      </c>
      <c r="E28" s="66" t="s">
        <v>11</v>
      </c>
      <c r="F28" s="69">
        <v>0.65159717302217901</v>
      </c>
      <c r="G28" s="66" t="s">
        <v>19</v>
      </c>
      <c r="H28" s="69">
        <v>0.42819649912354302</v>
      </c>
      <c r="I28" s="66" t="s">
        <v>10</v>
      </c>
      <c r="J28" s="69">
        <v>1.1602435883065301</v>
      </c>
      <c r="K28" s="66" t="s">
        <v>27</v>
      </c>
      <c r="L28" s="69">
        <v>0.43145923584728102</v>
      </c>
      <c r="M28" s="66" t="s">
        <v>19</v>
      </c>
      <c r="N28" s="69">
        <v>1.47467545689969</v>
      </c>
      <c r="O28" s="66" t="s">
        <v>22</v>
      </c>
      <c r="P28" s="69">
        <v>0.88305098861069098</v>
      </c>
      <c r="Q28" s="66" t="s">
        <v>27</v>
      </c>
      <c r="R28" s="69">
        <v>1.69316385626441</v>
      </c>
      <c r="S28" s="66" t="s">
        <v>26</v>
      </c>
      <c r="T28" s="69">
        <v>0.169081584379219</v>
      </c>
      <c r="U28" s="66" t="s">
        <v>4</v>
      </c>
      <c r="V28" s="69">
        <v>0.186848038119516</v>
      </c>
      <c r="W28" s="66" t="s">
        <v>13</v>
      </c>
      <c r="X28" s="69">
        <v>1.7229686968590801</v>
      </c>
      <c r="Z28" s="94" t="s">
        <v>22</v>
      </c>
      <c r="AA28" s="94">
        <v>1.233119435099187</v>
      </c>
    </row>
    <row r="29" spans="3:27" x14ac:dyDescent="0.25">
      <c r="C29" s="66" t="s">
        <v>13</v>
      </c>
      <c r="D29" s="69">
        <v>0.42159366080282401</v>
      </c>
      <c r="E29" s="66" t="s">
        <v>27</v>
      </c>
      <c r="F29" s="69">
        <v>0.70221854333033895</v>
      </c>
      <c r="G29" s="66" t="s">
        <v>11</v>
      </c>
      <c r="H29" s="69">
        <v>0.54923040381232502</v>
      </c>
      <c r="I29" s="66" t="s">
        <v>12</v>
      </c>
      <c r="J29" s="69">
        <v>1.5827509391046599</v>
      </c>
      <c r="K29" s="66" t="s">
        <v>15</v>
      </c>
      <c r="L29" s="69">
        <v>0.46676430494396898</v>
      </c>
      <c r="M29" s="66" t="s">
        <v>14</v>
      </c>
      <c r="N29" s="69">
        <v>1.48398104872946</v>
      </c>
      <c r="O29" s="66" t="s">
        <v>13</v>
      </c>
      <c r="P29" s="69">
        <v>0.95412598196975595</v>
      </c>
      <c r="Q29" s="66" t="s">
        <v>12</v>
      </c>
      <c r="R29" s="69">
        <v>1.79114554670766</v>
      </c>
      <c r="S29" s="66" t="s">
        <v>27</v>
      </c>
      <c r="T29" s="69">
        <v>0.22924253547868101</v>
      </c>
      <c r="U29" s="66" t="s">
        <v>26</v>
      </c>
      <c r="V29" s="69">
        <v>0.21337303031733801</v>
      </c>
      <c r="W29" s="66" t="s">
        <v>15</v>
      </c>
      <c r="X29" s="69">
        <v>1.9737648158372401</v>
      </c>
      <c r="Z29" s="94" t="s">
        <v>13</v>
      </c>
      <c r="AA29" s="94">
        <v>1.3222570717213729</v>
      </c>
    </row>
    <row r="30" spans="3:27" x14ac:dyDescent="0.25">
      <c r="C30" s="66" t="s">
        <v>27</v>
      </c>
      <c r="D30" s="69">
        <v>0.43155274590252901</v>
      </c>
      <c r="E30" s="66" t="s">
        <v>10</v>
      </c>
      <c r="F30" s="69">
        <v>0.876493011951607</v>
      </c>
      <c r="G30" s="66" t="s">
        <v>22</v>
      </c>
      <c r="H30" s="69">
        <v>0.59863238100815797</v>
      </c>
      <c r="I30" s="66" t="s">
        <v>8</v>
      </c>
      <c r="J30" s="69">
        <v>1.92330983659872</v>
      </c>
      <c r="K30" s="66" t="s">
        <v>13</v>
      </c>
      <c r="L30" s="69">
        <v>0.49807618830775602</v>
      </c>
      <c r="M30" s="66" t="s">
        <v>12</v>
      </c>
      <c r="N30" s="69">
        <v>1.55055029450229</v>
      </c>
      <c r="O30" s="66" t="s">
        <v>15</v>
      </c>
      <c r="P30" s="69">
        <v>1.0003698232657201</v>
      </c>
      <c r="Q30" s="66" t="s">
        <v>22</v>
      </c>
      <c r="R30" s="69">
        <v>1.9033335591249001</v>
      </c>
      <c r="S30" s="66" t="s">
        <v>10</v>
      </c>
      <c r="T30" s="69">
        <v>0.36700664510471798</v>
      </c>
      <c r="U30" s="66" t="s">
        <v>18</v>
      </c>
      <c r="V30" s="7">
        <v>0.31483869190694502</v>
      </c>
      <c r="W30" s="66" t="s">
        <v>11</v>
      </c>
      <c r="X30" s="69">
        <v>2.22662199119336</v>
      </c>
      <c r="Z30" s="94" t="s">
        <v>14</v>
      </c>
      <c r="AA30" s="94">
        <v>1.3390255589124327</v>
      </c>
    </row>
    <row r="31" spans="3:27" x14ac:dyDescent="0.25">
      <c r="C31" s="66" t="s">
        <v>22</v>
      </c>
      <c r="D31" s="69">
        <v>0.54433105395181702</v>
      </c>
      <c r="E31" s="66" t="s">
        <v>18</v>
      </c>
      <c r="F31" s="69">
        <v>0.89345316892980797</v>
      </c>
      <c r="G31" s="66" t="s">
        <v>14</v>
      </c>
      <c r="H31" s="69">
        <v>0.73718346869445495</v>
      </c>
      <c r="I31" s="66" t="s">
        <v>13</v>
      </c>
      <c r="J31" s="69">
        <v>2.39985140770403</v>
      </c>
      <c r="K31" s="66" t="s">
        <v>14</v>
      </c>
      <c r="L31" s="69">
        <v>0.59707198736380096</v>
      </c>
      <c r="M31" s="66" t="s">
        <v>11</v>
      </c>
      <c r="N31" s="69">
        <v>1.79151320558251</v>
      </c>
      <c r="O31" s="66" t="s">
        <v>12</v>
      </c>
      <c r="P31" s="69">
        <v>1.03614119202263</v>
      </c>
      <c r="Q31" s="66" t="s">
        <v>15</v>
      </c>
      <c r="R31" s="69">
        <v>2.0027142432748302</v>
      </c>
      <c r="S31" s="66" t="s">
        <v>12</v>
      </c>
      <c r="T31" s="69">
        <v>0.45234432086120402</v>
      </c>
      <c r="U31" s="66" t="s">
        <v>27</v>
      </c>
      <c r="V31" s="7">
        <v>0.33797342983265899</v>
      </c>
      <c r="W31" s="66" t="s">
        <v>12</v>
      </c>
      <c r="X31" s="69">
        <v>2.3918883926850198</v>
      </c>
      <c r="Z31" s="94" t="s">
        <v>15</v>
      </c>
      <c r="AA31" s="94">
        <v>1.5188165335117418</v>
      </c>
    </row>
    <row r="32" spans="3:27" x14ac:dyDescent="0.25">
      <c r="C32" s="66" t="s">
        <v>18</v>
      </c>
      <c r="D32" s="69">
        <v>0.56755173758019495</v>
      </c>
      <c r="E32" s="66" t="s">
        <v>15</v>
      </c>
      <c r="F32" s="69">
        <v>0.98368827042912599</v>
      </c>
      <c r="G32" s="66" t="s">
        <v>10</v>
      </c>
      <c r="H32" s="7">
        <v>0.85578621785242903</v>
      </c>
      <c r="I32" s="66" t="s">
        <v>22</v>
      </c>
      <c r="J32" s="69">
        <v>3.03068426829932</v>
      </c>
      <c r="K32" s="66" t="s">
        <v>10</v>
      </c>
      <c r="L32" s="69">
        <v>0.62237073646893903</v>
      </c>
      <c r="M32" s="66" t="s">
        <v>22</v>
      </c>
      <c r="N32" s="69">
        <v>2.48612758547308</v>
      </c>
      <c r="O32" s="66" t="s">
        <v>27</v>
      </c>
      <c r="P32" s="69">
        <v>1.1045496713799801</v>
      </c>
      <c r="Q32" s="66" t="s">
        <v>8</v>
      </c>
      <c r="R32" s="69">
        <v>2.0247775729462498</v>
      </c>
      <c r="S32" s="66" t="s">
        <v>11</v>
      </c>
      <c r="T32" s="69">
        <v>0.50780271158785895</v>
      </c>
      <c r="U32" s="66" t="s">
        <v>12</v>
      </c>
      <c r="V32" s="7">
        <v>0.36900228710243199</v>
      </c>
      <c r="W32" s="66" t="s">
        <v>4</v>
      </c>
      <c r="X32" s="69">
        <v>2.5631938439529698</v>
      </c>
      <c r="Z32" s="94" t="s">
        <v>7</v>
      </c>
      <c r="AA32" s="94">
        <v>2.1542136251831341</v>
      </c>
    </row>
    <row r="33" spans="3:27" x14ac:dyDescent="0.25">
      <c r="C33" s="66" t="s">
        <v>11</v>
      </c>
      <c r="D33" s="7">
        <v>0.601305863765767</v>
      </c>
      <c r="E33" s="66" t="s">
        <v>8</v>
      </c>
      <c r="F33" s="69">
        <v>0.98825695349292297</v>
      </c>
      <c r="G33" s="66" t="s">
        <v>18</v>
      </c>
      <c r="H33" s="7">
        <v>0.86359385460221805</v>
      </c>
      <c r="I33" s="66" t="s">
        <v>14</v>
      </c>
      <c r="J33" s="69">
        <v>3.5491105778166299</v>
      </c>
      <c r="K33" s="66" t="s">
        <v>18</v>
      </c>
      <c r="L33" s="69">
        <v>0.71899762953809998</v>
      </c>
      <c r="M33" s="66" t="s">
        <v>13</v>
      </c>
      <c r="N33" s="69">
        <v>2.52285972452494</v>
      </c>
      <c r="O33" s="66" t="s">
        <v>8</v>
      </c>
      <c r="P33" s="69">
        <v>1.35025011173071</v>
      </c>
      <c r="Q33" s="66" t="s">
        <v>7</v>
      </c>
      <c r="R33" s="69">
        <v>2.03372280270646</v>
      </c>
      <c r="S33" s="66" t="s">
        <v>4</v>
      </c>
      <c r="T33" s="69">
        <v>0.54217765683422203</v>
      </c>
      <c r="U33" s="66" t="s">
        <v>10</v>
      </c>
      <c r="V33" s="7">
        <v>0.38049048771988297</v>
      </c>
      <c r="W33" s="66" t="s">
        <v>22</v>
      </c>
      <c r="X33" s="69">
        <v>2.7388403249617901</v>
      </c>
      <c r="Z33" s="66" t="s">
        <v>19</v>
      </c>
      <c r="AA33" s="66">
        <v>3.2141263920829601</v>
      </c>
    </row>
    <row r="34" spans="3:27" x14ac:dyDescent="0.25">
      <c r="C34" s="66" t="s">
        <v>14</v>
      </c>
      <c r="D34" s="7">
        <v>0.62857248936464305</v>
      </c>
      <c r="E34" s="66" t="s">
        <v>4</v>
      </c>
      <c r="F34" s="69">
        <v>1.1267401325936399</v>
      </c>
      <c r="G34" s="66" t="s">
        <v>8</v>
      </c>
      <c r="H34" s="7">
        <v>0.94592627502078597</v>
      </c>
      <c r="I34" s="66" t="s">
        <v>15</v>
      </c>
      <c r="J34" s="69">
        <v>3.7041081814367001</v>
      </c>
      <c r="K34" s="66" t="s">
        <v>8</v>
      </c>
      <c r="L34" s="69">
        <v>0.74576128113876805</v>
      </c>
      <c r="M34" s="66" t="s">
        <v>15</v>
      </c>
      <c r="N34" s="69">
        <v>2.99988352890146</v>
      </c>
      <c r="O34" s="66" t="s">
        <v>18</v>
      </c>
      <c r="P34" s="7">
        <v>1.4570241070555601</v>
      </c>
      <c r="Q34" s="66" t="s">
        <v>11</v>
      </c>
      <c r="R34" s="69">
        <v>2.2235482136455702</v>
      </c>
      <c r="S34" s="66" t="s">
        <v>18</v>
      </c>
      <c r="T34" s="7">
        <v>0.78397177174667199</v>
      </c>
      <c r="U34" s="66" t="s">
        <v>8</v>
      </c>
      <c r="V34" s="7">
        <v>0.38442203666143998</v>
      </c>
      <c r="W34" s="66" t="s">
        <v>7</v>
      </c>
      <c r="X34" s="69">
        <v>3.41103986192438</v>
      </c>
      <c r="Z34" s="66" t="s">
        <v>18</v>
      </c>
      <c r="AA34" s="66">
        <v>5.1216225607767116</v>
      </c>
    </row>
    <row r="35" spans="3:27" x14ac:dyDescent="0.25">
      <c r="C35" s="66" t="s">
        <v>20</v>
      </c>
      <c r="D35" s="7">
        <v>0.65162478463524098</v>
      </c>
      <c r="E35" s="66" t="s">
        <v>20</v>
      </c>
      <c r="F35" s="69">
        <v>1.2397129032179399</v>
      </c>
      <c r="G35" s="66" t="s">
        <v>12</v>
      </c>
      <c r="H35" s="7">
        <v>0.960426829558923</v>
      </c>
      <c r="I35" s="66" t="s">
        <v>7</v>
      </c>
      <c r="J35" s="69">
        <v>4.78925100008298</v>
      </c>
      <c r="K35" s="66" t="s">
        <v>12</v>
      </c>
      <c r="L35" s="69">
        <v>0.93155569474900801</v>
      </c>
      <c r="M35" s="66" t="s">
        <v>18</v>
      </c>
      <c r="N35" s="7">
        <v>3.86628984546513</v>
      </c>
      <c r="O35" s="66" t="s">
        <v>11</v>
      </c>
      <c r="P35" s="7">
        <v>1.48787428903008</v>
      </c>
      <c r="Q35" s="66" t="s">
        <v>14</v>
      </c>
      <c r="R35" s="69">
        <v>2.8604149571716202</v>
      </c>
      <c r="S35" s="66" t="s">
        <v>8</v>
      </c>
      <c r="T35" s="7">
        <v>0.90254150345158801</v>
      </c>
      <c r="U35" s="66" t="s">
        <v>7</v>
      </c>
      <c r="V35" s="7">
        <v>0.411735861319043</v>
      </c>
      <c r="W35" s="66" t="s">
        <v>19</v>
      </c>
      <c r="X35" s="69">
        <v>4.1268080156963798</v>
      </c>
      <c r="Z35" s="66" t="s">
        <v>26</v>
      </c>
      <c r="AA35" s="66">
        <v>6.1197091677851381</v>
      </c>
    </row>
    <row r="36" spans="3:27" x14ac:dyDescent="0.25">
      <c r="C36" s="66" t="s">
        <v>10</v>
      </c>
      <c r="D36" s="7">
        <v>0.72424929205145705</v>
      </c>
      <c r="E36" s="66" t="s">
        <v>12</v>
      </c>
      <c r="F36" s="69">
        <v>1.2589340168549099</v>
      </c>
      <c r="G36" s="66" t="s">
        <v>20</v>
      </c>
      <c r="H36" s="7">
        <v>1.0376441594218699</v>
      </c>
      <c r="I36" s="66" t="s">
        <v>18</v>
      </c>
      <c r="J36" s="7">
        <v>14.9497546736786</v>
      </c>
      <c r="K36" s="66" t="s">
        <v>20</v>
      </c>
      <c r="L36" s="7">
        <v>1.09248655061625</v>
      </c>
      <c r="M36" s="66" t="s">
        <v>26</v>
      </c>
      <c r="N36" s="7">
        <v>4.4640454388749298</v>
      </c>
      <c r="O36" s="66" t="s">
        <v>7</v>
      </c>
      <c r="P36" s="7">
        <v>1.9437668508842501</v>
      </c>
      <c r="Q36" s="66" t="s">
        <v>20</v>
      </c>
      <c r="R36" s="69">
        <v>3.44535662680192</v>
      </c>
      <c r="S36" s="66" t="s">
        <v>7</v>
      </c>
      <c r="T36" s="7">
        <v>1.05480852735782</v>
      </c>
      <c r="U36" s="66" t="s">
        <v>22</v>
      </c>
      <c r="V36" s="7">
        <v>0.43471303791215199</v>
      </c>
      <c r="W36" s="66" t="s">
        <v>18</v>
      </c>
      <c r="X36" s="7">
        <v>17.237543348725801</v>
      </c>
      <c r="Z36" s="66" t="s">
        <v>20</v>
      </c>
      <c r="AA36" s="66">
        <v>7.6207837508354173</v>
      </c>
    </row>
    <row r="37" spans="3:27" ht="15.75" thickBot="1" x14ac:dyDescent="0.3">
      <c r="C37" s="66" t="s">
        <v>7</v>
      </c>
      <c r="D37" s="7">
        <v>0.82413133429074803</v>
      </c>
      <c r="E37" s="66" t="s">
        <v>7</v>
      </c>
      <c r="F37" s="7">
        <v>1.4339816622449399</v>
      </c>
      <c r="G37" s="66" t="s">
        <v>15</v>
      </c>
      <c r="H37" s="7">
        <v>1.04843953029891</v>
      </c>
      <c r="I37" s="66" t="s">
        <v>26</v>
      </c>
      <c r="J37" s="7">
        <v>22.553122332985499</v>
      </c>
      <c r="K37" s="66" t="s">
        <v>7</v>
      </c>
      <c r="L37" s="7">
        <v>1.0925742025434</v>
      </c>
      <c r="M37" s="66" t="s">
        <v>7</v>
      </c>
      <c r="N37" s="7">
        <v>5.5637556694733101</v>
      </c>
      <c r="O37" s="66" t="s">
        <v>20</v>
      </c>
      <c r="P37" s="7">
        <v>2.25745832461436</v>
      </c>
      <c r="Q37" s="66" t="s">
        <v>13</v>
      </c>
      <c r="R37" s="7">
        <v>5.0464378053951897</v>
      </c>
      <c r="S37" s="66" t="s">
        <v>15</v>
      </c>
      <c r="T37" s="7">
        <v>1.1730312581945701</v>
      </c>
      <c r="U37" s="66" t="s">
        <v>11</v>
      </c>
      <c r="V37" s="7">
        <v>0.44528278316280101</v>
      </c>
      <c r="W37" s="66" t="s">
        <v>26</v>
      </c>
      <c r="X37" s="7">
        <v>24.3129907796636</v>
      </c>
      <c r="Z37" s="67" t="s">
        <v>27</v>
      </c>
      <c r="AA37" s="66">
        <v>17.412622340740178</v>
      </c>
    </row>
    <row r="38" spans="3:27" ht="15.75" thickBot="1" x14ac:dyDescent="0.3">
      <c r="C38" s="66" t="s">
        <v>15</v>
      </c>
      <c r="D38" s="7">
        <v>0.89368328093576599</v>
      </c>
      <c r="E38" s="66" t="s">
        <v>19</v>
      </c>
      <c r="F38" s="7">
        <v>3.1635235386498102</v>
      </c>
      <c r="G38" s="66" t="s">
        <v>4</v>
      </c>
      <c r="H38" s="7">
        <v>1.10909869239631</v>
      </c>
      <c r="I38" s="66" t="s">
        <v>20</v>
      </c>
      <c r="J38" s="7">
        <v>38.816144936115101</v>
      </c>
      <c r="K38" s="66" t="s">
        <v>19</v>
      </c>
      <c r="L38" s="7">
        <v>3.0328743675493901</v>
      </c>
      <c r="M38" s="66" t="s">
        <v>20</v>
      </c>
      <c r="N38" s="7">
        <v>7.6896752723414901</v>
      </c>
      <c r="O38" s="66" t="s">
        <v>19</v>
      </c>
      <c r="P38" s="7">
        <v>2.37142872902032</v>
      </c>
      <c r="Q38" s="66" t="s">
        <v>18</v>
      </c>
      <c r="R38" s="7">
        <v>14.684829339314801</v>
      </c>
      <c r="S38" s="66" t="s">
        <v>20</v>
      </c>
      <c r="T38" s="7">
        <v>1.45425257434462</v>
      </c>
      <c r="U38" s="66" t="s">
        <v>20</v>
      </c>
      <c r="V38" s="7">
        <v>0.45465956771199001</v>
      </c>
      <c r="W38" s="66" t="s">
        <v>20</v>
      </c>
      <c r="X38" s="7">
        <v>25.6896055593688</v>
      </c>
      <c r="Z38" s="67" t="s">
        <v>27</v>
      </c>
      <c r="AA38" s="66">
        <f>O17</f>
        <v>17.412622340740178</v>
      </c>
    </row>
    <row r="39" spans="3:27" ht="15.75" thickBot="1" x14ac:dyDescent="0.3">
      <c r="C39" s="67" t="s">
        <v>12</v>
      </c>
      <c r="D39" s="10">
        <v>1.1434237661875799</v>
      </c>
      <c r="E39" s="67" t="s">
        <v>26</v>
      </c>
      <c r="F39" s="10">
        <v>5.7579999092000502</v>
      </c>
      <c r="G39" s="67" t="s">
        <v>7</v>
      </c>
      <c r="H39" s="10">
        <v>1.1375821041871399</v>
      </c>
      <c r="I39" s="67" t="s">
        <v>27</v>
      </c>
      <c r="J39" s="10">
        <v>77.082597727764494</v>
      </c>
      <c r="K39" s="67" t="s">
        <v>26</v>
      </c>
      <c r="L39" s="10">
        <v>5.0637747864837799</v>
      </c>
      <c r="M39" s="67" t="s">
        <v>27</v>
      </c>
      <c r="N39" s="10">
        <v>8.4072097673113699</v>
      </c>
      <c r="O39" s="67" t="s">
        <v>26</v>
      </c>
      <c r="P39" s="10">
        <v>3.4359244929483101</v>
      </c>
      <c r="Q39" s="67" t="s">
        <v>19</v>
      </c>
      <c r="R39" s="10">
        <v>19.4384728925113</v>
      </c>
      <c r="S39" s="67" t="s">
        <v>14</v>
      </c>
      <c r="T39" s="10">
        <v>1.7231603264649999</v>
      </c>
      <c r="U39" s="67" t="s">
        <v>15</v>
      </c>
      <c r="V39" s="10">
        <v>0.46053463111086701</v>
      </c>
      <c r="W39" s="67" t="s">
        <v>27</v>
      </c>
      <c r="X39" s="10">
        <v>100.85223308273</v>
      </c>
    </row>
    <row r="40" spans="3:27" x14ac:dyDescent="0.25">
      <c r="D40">
        <f>AVERAGE(D25:D39)</f>
        <v>0.58018147683849652</v>
      </c>
      <c r="E40" t="e">
        <f t="shared" ref="E40:H40" si="5">AVERAGE(E25:E39)</f>
        <v>#DIV/0!</v>
      </c>
      <c r="F40">
        <f t="shared" si="5"/>
        <v>1.3942863372740704</v>
      </c>
      <c r="G40" t="e">
        <f t="shared" si="5"/>
        <v>#DIV/0!</v>
      </c>
      <c r="H40">
        <f t="shared" si="5"/>
        <v>0.7542581626226349</v>
      </c>
      <c r="J40">
        <f>AVERAGE(J25:J39)</f>
        <v>11.898292095143272</v>
      </c>
      <c r="K40" t="e">
        <f t="shared" ref="K40:X40" si="6">AVERAGE(K25:K39)</f>
        <v>#DIV/0!</v>
      </c>
      <c r="L40">
        <f t="shared" si="6"/>
        <v>1.0794791758410716</v>
      </c>
      <c r="M40" t="e">
        <f t="shared" si="6"/>
        <v>#DIV/0!</v>
      </c>
      <c r="N40">
        <f t="shared" si="6"/>
        <v>3.1749723972899404</v>
      </c>
      <c r="O40" t="e">
        <f t="shared" si="6"/>
        <v>#DIV/0!</v>
      </c>
      <c r="P40">
        <f t="shared" si="6"/>
        <v>1.3927487160399332</v>
      </c>
      <c r="Q40" t="e">
        <f t="shared" si="6"/>
        <v>#DIV/0!</v>
      </c>
      <c r="R40">
        <f t="shared" si="6"/>
        <v>4.1178191993753659</v>
      </c>
      <c r="S40" t="e">
        <f t="shared" si="6"/>
        <v>#DIV/0!</v>
      </c>
      <c r="T40">
        <f t="shared" si="6"/>
        <v>0.63210514380398375</v>
      </c>
      <c r="U40" t="e">
        <f t="shared" si="6"/>
        <v>#DIV/0!</v>
      </c>
      <c r="V40">
        <f t="shared" si="6"/>
        <v>0.30877923707609639</v>
      </c>
      <c r="W40" t="e">
        <f t="shared" si="6"/>
        <v>#DIV/0!</v>
      </c>
      <c r="X40">
        <f t="shared" si="6"/>
        <v>12.876614855387068</v>
      </c>
    </row>
    <row r="41" spans="3:27" ht="15.75" thickBot="1" x14ac:dyDescent="0.3"/>
    <row r="42" spans="3:27" x14ac:dyDescent="0.25">
      <c r="D42" s="38"/>
      <c r="E42" s="66"/>
      <c r="F42" s="66"/>
      <c r="G42" s="66"/>
      <c r="H42" s="66"/>
      <c r="I42" s="66"/>
      <c r="J42" s="66"/>
      <c r="K42" s="66"/>
      <c r="L42" s="66"/>
      <c r="M42" s="66"/>
    </row>
  </sheetData>
  <sortState ref="Z23:AA38">
    <sortCondition ref="AA23:AA3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Y32"/>
  <sheetViews>
    <sheetView topLeftCell="B8" workbookViewId="0">
      <selection activeCell="G30" sqref="G30"/>
    </sheetView>
  </sheetViews>
  <sheetFormatPr defaultRowHeight="15" x14ac:dyDescent="0.25"/>
  <sheetData>
    <row r="3" spans="4:25" ht="15.75" thickBot="1" x14ac:dyDescent="0.3"/>
    <row r="4" spans="4:25" ht="15.75" thickBot="1" x14ac:dyDescent="0.3">
      <c r="E4" s="65" t="s">
        <v>71</v>
      </c>
      <c r="G4" s="65" t="s">
        <v>72</v>
      </c>
      <c r="I4" s="65" t="s">
        <v>73</v>
      </c>
      <c r="K4" s="65" t="s">
        <v>74</v>
      </c>
      <c r="M4" s="65" t="s">
        <v>75</v>
      </c>
      <c r="O4" s="65" t="s">
        <v>77</v>
      </c>
      <c r="Q4" s="65" t="s">
        <v>78</v>
      </c>
      <c r="S4" s="65" t="s">
        <v>79</v>
      </c>
      <c r="U4" s="65" t="s">
        <v>80</v>
      </c>
      <c r="W4" s="65" t="s">
        <v>81</v>
      </c>
      <c r="Y4" s="65" t="s">
        <v>82</v>
      </c>
    </row>
    <row r="5" spans="4:25" x14ac:dyDescent="0.25">
      <c r="D5" s="38" t="s">
        <v>19</v>
      </c>
      <c r="E5" s="69">
        <v>0.168020867332211</v>
      </c>
      <c r="F5" s="79" t="s">
        <v>22</v>
      </c>
      <c r="G5" s="69">
        <v>0.60333787013723394</v>
      </c>
      <c r="H5" s="38" t="s">
        <v>27</v>
      </c>
      <c r="I5" s="69">
        <v>0.26664515230020902</v>
      </c>
      <c r="J5" s="38" t="s">
        <v>19</v>
      </c>
      <c r="K5" s="69">
        <v>0.88661642498991999</v>
      </c>
      <c r="L5" s="75" t="s">
        <v>4</v>
      </c>
      <c r="M5" s="69">
        <v>0.22011176807412999</v>
      </c>
      <c r="N5" s="75" t="s">
        <v>4</v>
      </c>
      <c r="O5" s="69">
        <v>0.91552697136730798</v>
      </c>
      <c r="P5" s="84" t="s">
        <v>10</v>
      </c>
      <c r="Q5" s="69">
        <v>0.21503422476351999</v>
      </c>
      <c r="R5" s="38" t="s">
        <v>26</v>
      </c>
      <c r="S5" s="69">
        <v>0.52981052192106903</v>
      </c>
      <c r="T5" s="79" t="s">
        <v>22</v>
      </c>
      <c r="U5" s="69">
        <v>0</v>
      </c>
      <c r="V5" s="77" t="s">
        <v>13</v>
      </c>
      <c r="W5" s="69">
        <v>0</v>
      </c>
      <c r="X5" s="72" t="s">
        <v>8</v>
      </c>
      <c r="Y5" s="69">
        <v>0.51039936781549999</v>
      </c>
    </row>
    <row r="6" spans="4:25" x14ac:dyDescent="0.25">
      <c r="D6" s="73" t="s">
        <v>8</v>
      </c>
      <c r="E6" s="69">
        <v>0.32255667127361498</v>
      </c>
      <c r="F6" s="82" t="s">
        <v>14</v>
      </c>
      <c r="G6" s="69">
        <v>0.61612756448577999</v>
      </c>
      <c r="H6" s="78" t="s">
        <v>13</v>
      </c>
      <c r="I6" s="69">
        <v>0.36068398280075598</v>
      </c>
      <c r="J6" s="76" t="s">
        <v>4</v>
      </c>
      <c r="K6" s="69">
        <v>0.93031979110011298</v>
      </c>
      <c r="L6" s="81" t="s">
        <v>11</v>
      </c>
      <c r="M6" s="69">
        <v>0.33704618737958603</v>
      </c>
      <c r="N6" s="85" t="s">
        <v>10</v>
      </c>
      <c r="O6" s="69">
        <v>1.1352657935664601</v>
      </c>
      <c r="P6" s="76" t="s">
        <v>4</v>
      </c>
      <c r="Q6" s="69">
        <v>0.64618807369032405</v>
      </c>
      <c r="R6" s="85" t="s">
        <v>10</v>
      </c>
      <c r="S6" s="69">
        <v>0.70892932597445901</v>
      </c>
      <c r="T6" s="78" t="s">
        <v>13</v>
      </c>
      <c r="U6" s="69">
        <v>0</v>
      </c>
      <c r="V6" s="82" t="s">
        <v>14</v>
      </c>
      <c r="W6" s="69">
        <v>9.5196893377963096E-2</v>
      </c>
      <c r="X6" s="82" t="s">
        <v>14</v>
      </c>
      <c r="Y6" s="69">
        <v>1.6904179549546201</v>
      </c>
    </row>
    <row r="7" spans="4:25" x14ac:dyDescent="0.25">
      <c r="D7" s="76" t="s">
        <v>4</v>
      </c>
      <c r="E7" s="69">
        <v>0.37824952390182998</v>
      </c>
      <c r="F7" s="78" t="s">
        <v>13</v>
      </c>
      <c r="G7" s="69">
        <v>0.61823034057076898</v>
      </c>
      <c r="H7" s="66" t="s">
        <v>26</v>
      </c>
      <c r="I7" s="69">
        <v>0.41480288826149098</v>
      </c>
      <c r="J7" s="81" t="s">
        <v>11</v>
      </c>
      <c r="K7" s="69">
        <v>1.11651574116581</v>
      </c>
      <c r="L7" s="80" t="s">
        <v>22</v>
      </c>
      <c r="M7" s="69">
        <v>0.34126271661191399</v>
      </c>
      <c r="N7" s="73" t="s">
        <v>8</v>
      </c>
      <c r="O7" s="69">
        <v>1.27322635633568</v>
      </c>
      <c r="P7" s="82" t="s">
        <v>14</v>
      </c>
      <c r="Q7" s="69">
        <v>0.74804387961278795</v>
      </c>
      <c r="R7" s="76" t="s">
        <v>4</v>
      </c>
      <c r="S7" s="69">
        <v>1.38063072687005</v>
      </c>
      <c r="T7" s="66" t="s">
        <v>19</v>
      </c>
      <c r="U7" s="69">
        <v>0.122155741253584</v>
      </c>
      <c r="V7" s="66" t="s">
        <v>19</v>
      </c>
      <c r="W7" s="69">
        <v>0.142617779886417</v>
      </c>
      <c r="X7" s="85" t="s">
        <v>10</v>
      </c>
      <c r="Y7" s="69">
        <v>1.7009067944374701</v>
      </c>
    </row>
    <row r="8" spans="4:25" x14ac:dyDescent="0.25">
      <c r="D8" s="66" t="s">
        <v>26</v>
      </c>
      <c r="E8" s="69">
        <v>0.40187508060122501</v>
      </c>
      <c r="F8" s="81" t="s">
        <v>11</v>
      </c>
      <c r="G8" s="69">
        <v>0.65159717302217901</v>
      </c>
      <c r="H8" s="66" t="s">
        <v>19</v>
      </c>
      <c r="I8" s="69">
        <v>0.42819649912354302</v>
      </c>
      <c r="J8" s="85" t="s">
        <v>10</v>
      </c>
      <c r="K8" s="69">
        <v>1.1602435883065301</v>
      </c>
      <c r="L8" s="66" t="s">
        <v>27</v>
      </c>
      <c r="M8" s="69">
        <v>0.43145923584728102</v>
      </c>
      <c r="N8" s="66" t="s">
        <v>19</v>
      </c>
      <c r="O8" s="69">
        <v>1.47467545689969</v>
      </c>
      <c r="P8" s="80" t="s">
        <v>22</v>
      </c>
      <c r="Q8" s="69">
        <v>0.88305098861069098</v>
      </c>
      <c r="R8" s="66" t="s">
        <v>27</v>
      </c>
      <c r="S8" s="69">
        <v>1.69316385626441</v>
      </c>
      <c r="T8" s="66" t="s">
        <v>26</v>
      </c>
      <c r="U8" s="69">
        <v>0.169081584379219</v>
      </c>
      <c r="V8" s="76" t="s">
        <v>4</v>
      </c>
      <c r="W8" s="69">
        <v>0.186848038119516</v>
      </c>
      <c r="X8" s="78" t="s">
        <v>13</v>
      </c>
      <c r="Y8" s="69">
        <v>1.7229686968590801</v>
      </c>
    </row>
    <row r="9" spans="4:25" x14ac:dyDescent="0.25">
      <c r="D9" s="78" t="s">
        <v>13</v>
      </c>
      <c r="E9" s="69">
        <v>0.42159366080282401</v>
      </c>
      <c r="F9" s="66" t="s">
        <v>27</v>
      </c>
      <c r="G9" s="69">
        <v>0.70221854333033895</v>
      </c>
      <c r="H9" s="81" t="s">
        <v>11</v>
      </c>
      <c r="I9" s="69">
        <v>0.54923040381232502</v>
      </c>
      <c r="J9" s="89" t="s">
        <v>12</v>
      </c>
      <c r="K9" s="69">
        <v>1.5827509391046599</v>
      </c>
      <c r="L9" s="86" t="s">
        <v>15</v>
      </c>
      <c r="M9" s="69">
        <v>0.46676430494396898</v>
      </c>
      <c r="N9" s="82" t="s">
        <v>14</v>
      </c>
      <c r="O9" s="69">
        <v>1.48398104872946</v>
      </c>
      <c r="P9" s="78" t="s">
        <v>13</v>
      </c>
      <c r="Q9" s="69">
        <v>0.95412598196975595</v>
      </c>
      <c r="R9" s="89" t="s">
        <v>12</v>
      </c>
      <c r="S9" s="69">
        <v>1.79114554670766</v>
      </c>
      <c r="T9" s="66" t="s">
        <v>27</v>
      </c>
      <c r="U9" s="69">
        <v>0.22924253547868101</v>
      </c>
      <c r="V9" s="66" t="s">
        <v>26</v>
      </c>
      <c r="W9" s="69">
        <v>0.21337303031733801</v>
      </c>
      <c r="X9" s="86" t="s">
        <v>15</v>
      </c>
      <c r="Y9" s="69">
        <v>1.9737648158372401</v>
      </c>
    </row>
    <row r="10" spans="4:25" x14ac:dyDescent="0.25">
      <c r="D10" s="66" t="s">
        <v>27</v>
      </c>
      <c r="E10" s="69">
        <v>0.43155274590252901</v>
      </c>
      <c r="F10" s="85" t="s">
        <v>10</v>
      </c>
      <c r="G10" s="69">
        <v>0.876493011951607</v>
      </c>
      <c r="H10" s="80" t="s">
        <v>22</v>
      </c>
      <c r="I10" s="69">
        <v>0.59863238100815797</v>
      </c>
      <c r="J10" s="73" t="s">
        <v>8</v>
      </c>
      <c r="K10" s="69">
        <v>1.92330983659872</v>
      </c>
      <c r="L10" s="78" t="s">
        <v>13</v>
      </c>
      <c r="M10" s="69">
        <v>0.49807618830775602</v>
      </c>
      <c r="N10" s="89" t="s">
        <v>12</v>
      </c>
      <c r="O10" s="69">
        <v>1.55055029450229</v>
      </c>
      <c r="P10" s="86" t="s">
        <v>15</v>
      </c>
      <c r="Q10" s="69">
        <v>1.0003698232657201</v>
      </c>
      <c r="R10" s="80" t="s">
        <v>22</v>
      </c>
      <c r="S10" s="69">
        <v>1.9033335591249001</v>
      </c>
      <c r="T10" s="85" t="s">
        <v>10</v>
      </c>
      <c r="U10" s="69">
        <v>0.36700664510471798</v>
      </c>
      <c r="V10" s="66" t="s">
        <v>18</v>
      </c>
      <c r="W10" s="7">
        <v>0.31483869190694502</v>
      </c>
      <c r="X10" s="81" t="s">
        <v>11</v>
      </c>
      <c r="Y10" s="69">
        <v>2.22662199119336</v>
      </c>
    </row>
    <row r="11" spans="4:25" x14ac:dyDescent="0.25">
      <c r="D11" s="80" t="s">
        <v>22</v>
      </c>
      <c r="E11" s="69">
        <v>0.54433105395181702</v>
      </c>
      <c r="F11" s="66" t="s">
        <v>18</v>
      </c>
      <c r="G11" s="69">
        <v>0.89345316892980797</v>
      </c>
      <c r="H11" s="82" t="s">
        <v>14</v>
      </c>
      <c r="I11" s="69">
        <v>0.73718346869445495</v>
      </c>
      <c r="J11" s="78" t="s">
        <v>13</v>
      </c>
      <c r="K11" s="69">
        <v>2.39985140770403</v>
      </c>
      <c r="L11" s="82" t="s">
        <v>14</v>
      </c>
      <c r="M11" s="69">
        <v>0.59707198736380096</v>
      </c>
      <c r="N11" s="81" t="s">
        <v>11</v>
      </c>
      <c r="O11" s="69">
        <v>1.79151320558251</v>
      </c>
      <c r="P11" s="89" t="s">
        <v>12</v>
      </c>
      <c r="Q11" s="69">
        <v>1.03614119202263</v>
      </c>
      <c r="R11" s="86" t="s">
        <v>15</v>
      </c>
      <c r="S11" s="69">
        <v>2.0027142432748302</v>
      </c>
      <c r="T11" s="89" t="s">
        <v>12</v>
      </c>
      <c r="U11" s="69">
        <v>0.45234432086120402</v>
      </c>
      <c r="V11" s="66" t="s">
        <v>27</v>
      </c>
      <c r="W11" s="7">
        <v>0.33797342983265899</v>
      </c>
      <c r="X11" s="89" t="s">
        <v>12</v>
      </c>
      <c r="Y11" s="69">
        <v>2.3918883926850198</v>
      </c>
    </row>
    <row r="12" spans="4:25" x14ac:dyDescent="0.25">
      <c r="D12" s="66" t="s">
        <v>18</v>
      </c>
      <c r="E12" s="69">
        <v>0.56755173758019495</v>
      </c>
      <c r="F12" s="86" t="s">
        <v>15</v>
      </c>
      <c r="G12" s="69">
        <v>0.98368827042912599</v>
      </c>
      <c r="H12" s="85" t="s">
        <v>10</v>
      </c>
      <c r="I12" s="7">
        <v>0.85578621785242903</v>
      </c>
      <c r="J12" s="80" t="s">
        <v>22</v>
      </c>
      <c r="K12" s="69">
        <v>3.03068426829932</v>
      </c>
      <c r="L12" s="85" t="s">
        <v>10</v>
      </c>
      <c r="M12" s="69">
        <v>0.62237073646893903</v>
      </c>
      <c r="N12" s="80" t="s">
        <v>22</v>
      </c>
      <c r="O12" s="69">
        <v>2.48612758547308</v>
      </c>
      <c r="P12" s="66" t="s">
        <v>27</v>
      </c>
      <c r="Q12" s="69">
        <v>1.1045496713799801</v>
      </c>
      <c r="R12" s="73" t="s">
        <v>8</v>
      </c>
      <c r="S12" s="69">
        <v>2.0247775729462498</v>
      </c>
      <c r="T12" s="81" t="s">
        <v>11</v>
      </c>
      <c r="U12" s="69">
        <v>0.50780271158785895</v>
      </c>
      <c r="V12" s="89" t="s">
        <v>12</v>
      </c>
      <c r="W12" s="7">
        <v>0.36900228710243199</v>
      </c>
      <c r="X12" s="76" t="s">
        <v>4</v>
      </c>
      <c r="Y12" s="69">
        <v>2.5631938439529698</v>
      </c>
    </row>
    <row r="13" spans="4:25" x14ac:dyDescent="0.25">
      <c r="D13" s="81" t="s">
        <v>11</v>
      </c>
      <c r="E13" s="7">
        <v>0.601305863765767</v>
      </c>
      <c r="F13" s="73" t="s">
        <v>8</v>
      </c>
      <c r="G13" s="69">
        <v>0.98825695349292297</v>
      </c>
      <c r="H13" s="66" t="s">
        <v>18</v>
      </c>
      <c r="I13" s="7">
        <v>0.86359385460221805</v>
      </c>
      <c r="J13" s="82" t="s">
        <v>14</v>
      </c>
      <c r="K13" s="69">
        <v>3.5491105778166299</v>
      </c>
      <c r="L13" s="66" t="s">
        <v>18</v>
      </c>
      <c r="M13" s="69">
        <v>0.71899762953809998</v>
      </c>
      <c r="N13" s="78" t="s">
        <v>13</v>
      </c>
      <c r="O13" s="69">
        <v>2.52285972452494</v>
      </c>
      <c r="P13" s="73" t="s">
        <v>8</v>
      </c>
      <c r="Q13" s="69">
        <v>1.35025011173071</v>
      </c>
      <c r="R13" s="70" t="s">
        <v>7</v>
      </c>
      <c r="S13" s="69">
        <v>2.03372280270646</v>
      </c>
      <c r="T13" s="76" t="s">
        <v>4</v>
      </c>
      <c r="U13" s="69">
        <v>0.54217765683422203</v>
      </c>
      <c r="V13" s="85" t="s">
        <v>10</v>
      </c>
      <c r="W13" s="7">
        <v>0.38049048771988297</v>
      </c>
      <c r="X13" s="80" t="s">
        <v>22</v>
      </c>
      <c r="Y13" s="69">
        <v>2.7388403249617901</v>
      </c>
    </row>
    <row r="14" spans="4:25" x14ac:dyDescent="0.25">
      <c r="D14" s="82" t="s">
        <v>14</v>
      </c>
      <c r="E14" s="7">
        <v>0.62857248936464305</v>
      </c>
      <c r="F14" s="76" t="s">
        <v>4</v>
      </c>
      <c r="G14" s="69">
        <v>1.1267401325936399</v>
      </c>
      <c r="H14" s="73" t="s">
        <v>8</v>
      </c>
      <c r="I14" s="7">
        <v>0.94592627502078597</v>
      </c>
      <c r="J14" s="86" t="s">
        <v>15</v>
      </c>
      <c r="K14" s="69">
        <v>3.7041081814367001</v>
      </c>
      <c r="L14" s="73" t="s">
        <v>8</v>
      </c>
      <c r="M14" s="69">
        <v>0.74576128113876805</v>
      </c>
      <c r="N14" s="86" t="s">
        <v>15</v>
      </c>
      <c r="O14" s="69">
        <v>2.99988352890146</v>
      </c>
      <c r="P14" s="66" t="s">
        <v>18</v>
      </c>
      <c r="Q14" s="7">
        <v>1.4570241070555601</v>
      </c>
      <c r="R14" s="81" t="s">
        <v>11</v>
      </c>
      <c r="S14" s="69">
        <v>2.2235482136455702</v>
      </c>
      <c r="T14" s="66" t="s">
        <v>18</v>
      </c>
      <c r="U14" s="7">
        <v>0.78397177174667199</v>
      </c>
      <c r="V14" s="73" t="s">
        <v>8</v>
      </c>
      <c r="W14" s="7">
        <v>0.38442203666143998</v>
      </c>
      <c r="X14" s="70" t="s">
        <v>7</v>
      </c>
      <c r="Y14" s="69">
        <v>3.41103986192438</v>
      </c>
    </row>
    <row r="15" spans="4:25" x14ac:dyDescent="0.25">
      <c r="D15" s="66" t="s">
        <v>20</v>
      </c>
      <c r="E15" s="7">
        <v>0.65162478463524098</v>
      </c>
      <c r="F15" s="66" t="s">
        <v>20</v>
      </c>
      <c r="G15" s="69">
        <v>1.2397129032179399</v>
      </c>
      <c r="H15" s="89" t="s">
        <v>12</v>
      </c>
      <c r="I15" s="7">
        <v>0.960426829558923</v>
      </c>
      <c r="J15" s="70" t="s">
        <v>7</v>
      </c>
      <c r="K15" s="69">
        <v>4.78925100008298</v>
      </c>
      <c r="L15" s="89" t="s">
        <v>12</v>
      </c>
      <c r="M15" s="69">
        <v>0.93155569474900801</v>
      </c>
      <c r="N15" s="66" t="s">
        <v>18</v>
      </c>
      <c r="O15" s="7">
        <v>3.86628984546513</v>
      </c>
      <c r="P15" s="81" t="s">
        <v>11</v>
      </c>
      <c r="Q15" s="7">
        <v>1.48787428903008</v>
      </c>
      <c r="R15" s="82" t="s">
        <v>14</v>
      </c>
      <c r="S15" s="69">
        <v>2.8604149571716202</v>
      </c>
      <c r="T15" s="73" t="s">
        <v>8</v>
      </c>
      <c r="U15" s="7">
        <v>0.90254150345158801</v>
      </c>
      <c r="V15" s="70" t="s">
        <v>7</v>
      </c>
      <c r="W15" s="7">
        <v>0.411735861319043</v>
      </c>
      <c r="X15" s="66" t="s">
        <v>19</v>
      </c>
      <c r="Y15" s="69">
        <v>4.1268080156963798</v>
      </c>
    </row>
    <row r="16" spans="4:25" x14ac:dyDescent="0.25">
      <c r="D16" s="85" t="s">
        <v>10</v>
      </c>
      <c r="E16" s="7">
        <v>0.72424929205145705</v>
      </c>
      <c r="F16" s="89" t="s">
        <v>12</v>
      </c>
      <c r="G16" s="69">
        <v>1.2589340168549099</v>
      </c>
      <c r="H16" s="66" t="s">
        <v>20</v>
      </c>
      <c r="I16" s="7">
        <v>1.0376441594218699</v>
      </c>
      <c r="J16" s="66" t="s">
        <v>18</v>
      </c>
      <c r="K16" s="7">
        <v>14.9497546736786</v>
      </c>
      <c r="L16" s="66" t="s">
        <v>20</v>
      </c>
      <c r="M16" s="7">
        <v>1.09248655061625</v>
      </c>
      <c r="N16" s="66" t="s">
        <v>26</v>
      </c>
      <c r="O16" s="7">
        <v>4.4640454388749298</v>
      </c>
      <c r="P16" s="70" t="s">
        <v>7</v>
      </c>
      <c r="Q16" s="7">
        <v>1.9437668508842501</v>
      </c>
      <c r="R16" s="66" t="s">
        <v>20</v>
      </c>
      <c r="S16" s="69">
        <v>3.44535662680192</v>
      </c>
      <c r="T16" s="70" t="s">
        <v>7</v>
      </c>
      <c r="U16" s="7">
        <v>1.05480852735782</v>
      </c>
      <c r="V16" s="80" t="s">
        <v>22</v>
      </c>
      <c r="W16" s="7">
        <v>0.43471303791215199</v>
      </c>
      <c r="X16" s="66" t="s">
        <v>18</v>
      </c>
      <c r="Y16" s="7">
        <v>17.237543348725801</v>
      </c>
    </row>
    <row r="17" spans="4:25" x14ac:dyDescent="0.25">
      <c r="D17" s="70" t="s">
        <v>7</v>
      </c>
      <c r="E17" s="7">
        <v>0.82413133429074803</v>
      </c>
      <c r="F17" s="70" t="s">
        <v>7</v>
      </c>
      <c r="G17" s="7">
        <v>1.4339816622449399</v>
      </c>
      <c r="H17" s="86" t="s">
        <v>15</v>
      </c>
      <c r="I17" s="7">
        <v>1.04843953029891</v>
      </c>
      <c r="J17" s="66" t="s">
        <v>26</v>
      </c>
      <c r="K17" s="7">
        <v>22.553122332985499</v>
      </c>
      <c r="L17" s="70" t="s">
        <v>7</v>
      </c>
      <c r="M17" s="7">
        <v>1.0925742025434</v>
      </c>
      <c r="N17" s="70" t="s">
        <v>7</v>
      </c>
      <c r="O17" s="7">
        <v>5.5637556694733101</v>
      </c>
      <c r="P17" s="66" t="s">
        <v>20</v>
      </c>
      <c r="Q17" s="7">
        <v>2.25745832461436</v>
      </c>
      <c r="R17" s="78" t="s">
        <v>13</v>
      </c>
      <c r="S17" s="7">
        <v>5.0464378053951897</v>
      </c>
      <c r="T17" s="86" t="s">
        <v>15</v>
      </c>
      <c r="U17" s="7">
        <v>1.1730312581945701</v>
      </c>
      <c r="V17" s="81" t="s">
        <v>11</v>
      </c>
      <c r="W17" s="7">
        <v>0.44528278316280101</v>
      </c>
      <c r="X17" s="66" t="s">
        <v>26</v>
      </c>
      <c r="Y17" s="7">
        <v>24.3129907796636</v>
      </c>
    </row>
    <row r="18" spans="4:25" x14ac:dyDescent="0.25">
      <c r="D18" s="86" t="s">
        <v>15</v>
      </c>
      <c r="E18" s="7">
        <v>0.89368328093576599</v>
      </c>
      <c r="F18" s="66" t="s">
        <v>19</v>
      </c>
      <c r="G18" s="7">
        <v>3.1635235386498102</v>
      </c>
      <c r="H18" s="76" t="s">
        <v>4</v>
      </c>
      <c r="I18" s="7">
        <v>1.10909869239631</v>
      </c>
      <c r="J18" s="66" t="s">
        <v>20</v>
      </c>
      <c r="K18" s="7">
        <v>38.816144936115101</v>
      </c>
      <c r="L18" s="66" t="s">
        <v>19</v>
      </c>
      <c r="M18" s="7">
        <v>3.0328743675493901</v>
      </c>
      <c r="N18" s="66" t="s">
        <v>20</v>
      </c>
      <c r="O18" s="7">
        <v>7.6896752723414901</v>
      </c>
      <c r="P18" s="66" t="s">
        <v>19</v>
      </c>
      <c r="Q18" s="7">
        <v>2.37142872902032</v>
      </c>
      <c r="R18" s="66" t="s">
        <v>18</v>
      </c>
      <c r="S18" s="7">
        <v>14.684829339314801</v>
      </c>
      <c r="T18" s="66" t="s">
        <v>20</v>
      </c>
      <c r="U18" s="7">
        <v>1.45425257434462</v>
      </c>
      <c r="V18" s="66" t="s">
        <v>20</v>
      </c>
      <c r="W18" s="7">
        <v>0.45465956771199001</v>
      </c>
      <c r="X18" s="66" t="s">
        <v>20</v>
      </c>
      <c r="Y18" s="7">
        <v>25.6896055593688</v>
      </c>
    </row>
    <row r="19" spans="4:25" ht="15.75" thickBot="1" x14ac:dyDescent="0.3">
      <c r="D19" s="90" t="s">
        <v>12</v>
      </c>
      <c r="E19" s="10">
        <v>1.1434237661875799</v>
      </c>
      <c r="F19" s="67" t="s">
        <v>26</v>
      </c>
      <c r="G19" s="10">
        <v>5.7579999092000502</v>
      </c>
      <c r="H19" s="71" t="s">
        <v>7</v>
      </c>
      <c r="I19" s="10">
        <v>1.1375821041871399</v>
      </c>
      <c r="J19" s="67" t="s">
        <v>27</v>
      </c>
      <c r="K19" s="10">
        <v>77.082597727764494</v>
      </c>
      <c r="L19" s="67" t="s">
        <v>26</v>
      </c>
      <c r="M19" s="10">
        <v>5.0637747864837799</v>
      </c>
      <c r="N19" s="67" t="s">
        <v>27</v>
      </c>
      <c r="O19" s="10">
        <v>8.4072097673113699</v>
      </c>
      <c r="P19" s="67" t="s">
        <v>26</v>
      </c>
      <c r="Q19" s="10">
        <v>3.4359244929483101</v>
      </c>
      <c r="R19" s="67" t="s">
        <v>19</v>
      </c>
      <c r="S19" s="10">
        <v>19.4384728925113</v>
      </c>
      <c r="T19" s="83" t="s">
        <v>14</v>
      </c>
      <c r="U19" s="10">
        <v>1.7231603264649999</v>
      </c>
      <c r="V19" s="88" t="s">
        <v>15</v>
      </c>
      <c r="W19" s="10">
        <v>0.46053463111086701</v>
      </c>
      <c r="X19" s="67" t="s">
        <v>27</v>
      </c>
      <c r="Y19" s="10">
        <v>100.85223308273</v>
      </c>
    </row>
    <row r="20" spans="4:25" x14ac:dyDescent="0.25">
      <c r="E20">
        <f>AVERAGE(E5:E19)</f>
        <v>0.58018147683849652</v>
      </c>
      <c r="F20" t="e">
        <f t="shared" ref="F20:I20" si="0">AVERAGE(F5:F19)</f>
        <v>#DIV/0!</v>
      </c>
      <c r="G20">
        <f t="shared" si="0"/>
        <v>1.3942863372740704</v>
      </c>
      <c r="H20" t="e">
        <f t="shared" si="0"/>
        <v>#DIV/0!</v>
      </c>
      <c r="I20">
        <f t="shared" si="0"/>
        <v>0.7542581626226349</v>
      </c>
      <c r="K20">
        <f>AVERAGE(K5:K19)</f>
        <v>11.898292095143272</v>
      </c>
      <c r="L20" t="e">
        <f t="shared" ref="L20:Y20" si="1">AVERAGE(L5:L19)</f>
        <v>#DIV/0!</v>
      </c>
      <c r="M20">
        <f t="shared" si="1"/>
        <v>1.0794791758410716</v>
      </c>
      <c r="N20" t="e">
        <f t="shared" si="1"/>
        <v>#DIV/0!</v>
      </c>
      <c r="O20">
        <f t="shared" si="1"/>
        <v>3.1749723972899404</v>
      </c>
      <c r="P20" t="e">
        <f t="shared" si="1"/>
        <v>#DIV/0!</v>
      </c>
      <c r="Q20">
        <f t="shared" si="1"/>
        <v>1.3927487160399332</v>
      </c>
      <c r="R20" t="e">
        <f t="shared" si="1"/>
        <v>#DIV/0!</v>
      </c>
      <c r="S20">
        <f t="shared" si="1"/>
        <v>4.1178191993753659</v>
      </c>
      <c r="T20" t="e">
        <f t="shared" si="1"/>
        <v>#DIV/0!</v>
      </c>
      <c r="U20">
        <f t="shared" si="1"/>
        <v>0.63210514380398375</v>
      </c>
      <c r="V20" t="e">
        <f t="shared" si="1"/>
        <v>#DIV/0!</v>
      </c>
      <c r="W20">
        <f t="shared" si="1"/>
        <v>0.30877923707609639</v>
      </c>
      <c r="X20" t="e">
        <f t="shared" si="1"/>
        <v>#DIV/0!</v>
      </c>
      <c r="Y20">
        <f t="shared" si="1"/>
        <v>12.876614855387068</v>
      </c>
    </row>
    <row r="23" spans="4:25" x14ac:dyDescent="0.25">
      <c r="D23" t="s">
        <v>7</v>
      </c>
      <c r="E23">
        <v>3</v>
      </c>
    </row>
    <row r="24" spans="4:25" x14ac:dyDescent="0.25">
      <c r="D24" t="s">
        <v>8</v>
      </c>
      <c r="E24" s="74">
        <v>10</v>
      </c>
    </row>
    <row r="25" spans="4:25" x14ac:dyDescent="0.25">
      <c r="D25" t="s">
        <v>4</v>
      </c>
      <c r="E25">
        <v>10</v>
      </c>
    </row>
    <row r="26" spans="4:25" x14ac:dyDescent="0.25">
      <c r="D26" t="s">
        <v>13</v>
      </c>
      <c r="E26">
        <v>10</v>
      </c>
    </row>
    <row r="27" spans="4:25" x14ac:dyDescent="0.25">
      <c r="D27" t="s">
        <v>22</v>
      </c>
      <c r="E27">
        <v>10</v>
      </c>
    </row>
    <row r="28" spans="4:25" x14ac:dyDescent="0.25">
      <c r="D28" t="s">
        <v>11</v>
      </c>
      <c r="E28">
        <v>8</v>
      </c>
    </row>
    <row r="29" spans="4:25" x14ac:dyDescent="0.25">
      <c r="D29" t="s">
        <v>14</v>
      </c>
      <c r="E29">
        <v>9</v>
      </c>
    </row>
    <row r="30" spans="4:25" x14ac:dyDescent="0.25">
      <c r="D30" t="s">
        <v>10</v>
      </c>
      <c r="E30">
        <v>8</v>
      </c>
    </row>
    <row r="31" spans="4:25" x14ac:dyDescent="0.25">
      <c r="D31" s="87" t="s">
        <v>15</v>
      </c>
      <c r="E31">
        <v>7</v>
      </c>
    </row>
    <row r="32" spans="4:25" x14ac:dyDescent="0.25">
      <c r="D32" t="s">
        <v>12</v>
      </c>
      <c r="E32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V77"/>
  <sheetViews>
    <sheetView topLeftCell="A8" zoomScaleNormal="100" workbookViewId="0">
      <selection activeCell="C87" sqref="C87"/>
    </sheetView>
  </sheetViews>
  <sheetFormatPr defaultRowHeight="15" x14ac:dyDescent="0.25"/>
  <cols>
    <col min="2" max="2" width="26.140625" customWidth="1"/>
    <col min="3" max="3" width="25.5703125" customWidth="1"/>
    <col min="4" max="4" width="11.28515625" customWidth="1"/>
    <col min="5" max="5" width="13.28515625" customWidth="1"/>
    <col min="7" max="7" width="11.7109375" customWidth="1"/>
    <col min="8" max="8" width="12.7109375" customWidth="1"/>
    <col min="9" max="9" width="11.7109375" customWidth="1"/>
    <col min="10" max="10" width="14.28515625" customWidth="1"/>
    <col min="11" max="11" width="12.42578125" customWidth="1"/>
    <col min="12" max="12" width="14.85546875" customWidth="1"/>
    <col min="13" max="13" width="21.140625" customWidth="1"/>
    <col min="18" max="18" width="9.85546875" customWidth="1"/>
  </cols>
  <sheetData>
    <row r="12" spans="2:22" ht="15.75" thickBot="1" x14ac:dyDescent="0.3"/>
    <row r="13" spans="2:22" ht="15.75" customHeight="1" thickBot="1" x14ac:dyDescent="0.3">
      <c r="B13" s="12"/>
      <c r="C13" s="102" t="s">
        <v>43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4"/>
    </row>
    <row r="14" spans="2:22" ht="15.75" thickBot="1" x14ac:dyDescent="0.3">
      <c r="B14" s="12"/>
      <c r="C14" s="39"/>
      <c r="D14" s="99" t="s">
        <v>46</v>
      </c>
      <c r="E14" s="100"/>
      <c r="F14" s="100"/>
      <c r="G14" s="100"/>
      <c r="H14" s="100"/>
      <c r="I14" s="101"/>
      <c r="J14" s="99" t="s">
        <v>47</v>
      </c>
      <c r="K14" s="100"/>
      <c r="L14" s="100"/>
      <c r="M14" s="101"/>
      <c r="N14" s="99" t="s">
        <v>44</v>
      </c>
      <c r="O14" s="100"/>
      <c r="P14" s="100"/>
      <c r="Q14" s="100"/>
      <c r="R14" s="101"/>
      <c r="S14" s="36"/>
    </row>
    <row r="15" spans="2:22" ht="15.75" thickBot="1" x14ac:dyDescent="0.3">
      <c r="B15" s="38" t="s">
        <v>52</v>
      </c>
      <c r="C15" s="40" t="s">
        <v>42</v>
      </c>
      <c r="D15" s="15" t="s">
        <v>49</v>
      </c>
      <c r="E15" s="16" t="s">
        <v>22</v>
      </c>
      <c r="F15" s="16" t="s">
        <v>11</v>
      </c>
      <c r="G15" s="16" t="s">
        <v>50</v>
      </c>
      <c r="H15" s="16" t="s">
        <v>51</v>
      </c>
      <c r="I15" s="17" t="s">
        <v>31</v>
      </c>
      <c r="J15" s="15" t="s">
        <v>15</v>
      </c>
      <c r="K15" s="16" t="s">
        <v>8</v>
      </c>
      <c r="L15" s="16" t="s">
        <v>7</v>
      </c>
      <c r="M15" s="17" t="s">
        <v>48</v>
      </c>
      <c r="N15" s="24" t="s">
        <v>27</v>
      </c>
      <c r="O15" s="26" t="s">
        <v>25</v>
      </c>
      <c r="P15" s="26" t="s">
        <v>45</v>
      </c>
      <c r="Q15" s="26" t="s">
        <v>18</v>
      </c>
      <c r="R15" s="26" t="s">
        <v>19</v>
      </c>
      <c r="S15" s="24" t="s">
        <v>32</v>
      </c>
    </row>
    <row r="16" spans="2:22" x14ac:dyDescent="0.25">
      <c r="B16" s="13"/>
      <c r="C16" s="33" t="s">
        <v>33</v>
      </c>
      <c r="D16" s="30">
        <v>4.9274741343025903E-2</v>
      </c>
      <c r="E16" s="18">
        <v>0.63742954621798398</v>
      </c>
      <c r="F16" s="18">
        <v>-0.36482006291829799</v>
      </c>
      <c r="G16" s="18">
        <v>0.84372695357063099</v>
      </c>
      <c r="H16" s="18">
        <v>0.85356395693083698</v>
      </c>
      <c r="I16" s="29">
        <v>0.652450281427569</v>
      </c>
      <c r="J16" s="30">
        <v>0.46287499099781998</v>
      </c>
      <c r="K16" s="18">
        <v>0.15605437651749701</v>
      </c>
      <c r="L16" s="18">
        <v>0.19551121721603201</v>
      </c>
      <c r="M16" s="29">
        <v>0.56462236846615599</v>
      </c>
      <c r="N16" s="30">
        <v>-0.80548865027913297</v>
      </c>
      <c r="O16" s="18">
        <v>1.5772823989041399E-2</v>
      </c>
      <c r="P16" s="18">
        <v>7.0557206066264699E-2</v>
      </c>
      <c r="Q16" s="18">
        <v>-0.17107094100272199</v>
      </c>
      <c r="R16" s="29">
        <v>0.66474285936306499</v>
      </c>
      <c r="S16" s="19">
        <f t="shared" ref="S16:S25" si="0">AVERAGE(D16:R16)</f>
        <v>0.25501344452705138</v>
      </c>
      <c r="V16" s="25"/>
    </row>
    <row r="17" spans="2:22" x14ac:dyDescent="0.25">
      <c r="B17" s="13"/>
      <c r="C17" s="34" t="s">
        <v>36</v>
      </c>
      <c r="D17" s="31">
        <v>0.462811673506483</v>
      </c>
      <c r="E17" s="20">
        <v>0.249081668650284</v>
      </c>
      <c r="F17" s="20">
        <v>-3.80415316527348E-2</v>
      </c>
      <c r="G17" s="20">
        <v>0.490321640299545</v>
      </c>
      <c r="H17" s="20">
        <v>0.46220119374880902</v>
      </c>
      <c r="I17" s="27">
        <v>5.3862280464305801E-2</v>
      </c>
      <c r="J17" s="31">
        <v>0.31389176189967599</v>
      </c>
      <c r="K17" s="20">
        <v>0.416081928377869</v>
      </c>
      <c r="L17" s="20">
        <v>0.27081791985690901</v>
      </c>
      <c r="M17" s="27">
        <v>0.68899877236562002</v>
      </c>
      <c r="N17" s="31">
        <v>0.85905851966749203</v>
      </c>
      <c r="O17" s="20">
        <v>-2.8406075921608799E-2</v>
      </c>
      <c r="P17" s="20">
        <v>9.5562559498213198E-2</v>
      </c>
      <c r="Q17" s="20">
        <v>0.74185263029043103</v>
      </c>
      <c r="R17" s="27">
        <v>-0.49957411885553898</v>
      </c>
      <c r="S17" s="19">
        <f t="shared" si="0"/>
        <v>0.30256805481305032</v>
      </c>
      <c r="V17" s="25"/>
    </row>
    <row r="18" spans="2:22" x14ac:dyDescent="0.25">
      <c r="B18" s="13"/>
      <c r="C18" s="34" t="s">
        <v>34</v>
      </c>
      <c r="D18" s="31">
        <v>0.41437096508237198</v>
      </c>
      <c r="E18" s="20">
        <v>0.455378060467447</v>
      </c>
      <c r="F18" s="20">
        <v>0.17352336633912799</v>
      </c>
      <c r="G18" s="20">
        <v>0.37640370458140499</v>
      </c>
      <c r="H18" s="20">
        <v>0.481051199364741</v>
      </c>
      <c r="I18" s="27">
        <v>-8.7289784957251398E-2</v>
      </c>
      <c r="J18" s="31">
        <v>0.35714521588558801</v>
      </c>
      <c r="K18" s="20">
        <v>0.448737298697585</v>
      </c>
      <c r="L18" s="20">
        <v>0.23234138578684899</v>
      </c>
      <c r="M18" s="27">
        <v>0.79696628487554</v>
      </c>
      <c r="N18" s="31">
        <v>0.87511445833477697</v>
      </c>
      <c r="O18" s="20">
        <v>-2.6619367319310101E-2</v>
      </c>
      <c r="P18" s="20">
        <v>-3.8131164719204601E-2</v>
      </c>
      <c r="Q18" s="20">
        <v>0.66612342221482301</v>
      </c>
      <c r="R18" s="27">
        <v>-0.49467722391963898</v>
      </c>
      <c r="S18" s="19">
        <f t="shared" si="0"/>
        <v>0.30869585471432337</v>
      </c>
      <c r="V18" s="25"/>
    </row>
    <row r="19" spans="2:22" x14ac:dyDescent="0.25">
      <c r="B19" s="13"/>
      <c r="C19" s="34" t="s">
        <v>35</v>
      </c>
      <c r="D19" s="31">
        <v>0.232370701966993</v>
      </c>
      <c r="E19" s="20">
        <v>1.2014666845793699E-2</v>
      </c>
      <c r="F19" s="20">
        <v>-0.107765205527245</v>
      </c>
      <c r="G19" s="20">
        <v>0.33803630567742798</v>
      </c>
      <c r="H19" s="20">
        <v>0.61206023968483503</v>
      </c>
      <c r="I19" s="27">
        <v>0.23186581776249901</v>
      </c>
      <c r="J19" s="31">
        <v>0.18616618979765001</v>
      </c>
      <c r="K19" s="20">
        <v>1.62758224036102E-2</v>
      </c>
      <c r="L19" s="20">
        <v>0.329384422858575</v>
      </c>
      <c r="M19" s="27">
        <v>0.43270074247550899</v>
      </c>
      <c r="N19" s="31">
        <v>0.85512561222254002</v>
      </c>
      <c r="O19" s="20">
        <v>-3.0547041638208001E-2</v>
      </c>
      <c r="P19" s="20">
        <v>-7.2066710375649295E-2</v>
      </c>
      <c r="Q19" s="20">
        <v>0.67493468286978198</v>
      </c>
      <c r="R19" s="27">
        <v>-0.49249199810088101</v>
      </c>
      <c r="S19" s="19">
        <f t="shared" si="0"/>
        <v>0.21453761659488213</v>
      </c>
      <c r="V19" s="25"/>
    </row>
    <row r="20" spans="2:22" x14ac:dyDescent="0.25">
      <c r="B20" s="13"/>
      <c r="C20" s="34" t="s">
        <v>53</v>
      </c>
      <c r="D20" s="31">
        <v>0.105485479678695</v>
      </c>
      <c r="E20" s="20">
        <v>0.25337296809755899</v>
      </c>
      <c r="F20" s="20">
        <v>-0.28263868282907001</v>
      </c>
      <c r="G20" s="20">
        <v>0.593133722424528</v>
      </c>
      <c r="H20" s="20">
        <v>0.75907211527658902</v>
      </c>
      <c r="I20" s="27">
        <v>-9.1264024998629495E-4</v>
      </c>
      <c r="J20" s="31">
        <v>0.26587437140027398</v>
      </c>
      <c r="K20" s="20">
        <v>0.23166195839970899</v>
      </c>
      <c r="L20" s="20">
        <v>0.25355505367145298</v>
      </c>
      <c r="M20" s="27">
        <v>0.68531405281859303</v>
      </c>
      <c r="N20" s="31">
        <v>0.81354609861389504</v>
      </c>
      <c r="O20" s="20">
        <v>0.18694447552027799</v>
      </c>
      <c r="P20" s="20">
        <v>0.224096356568112</v>
      </c>
      <c r="Q20" s="20">
        <v>0.65306721412366897</v>
      </c>
      <c r="R20" s="27">
        <v>0.46093272831150101</v>
      </c>
      <c r="S20" s="19">
        <f t="shared" si="0"/>
        <v>0.3468336847883865</v>
      </c>
      <c r="V20" s="25"/>
    </row>
    <row r="21" spans="2:22" x14ac:dyDescent="0.25">
      <c r="B21" s="13"/>
      <c r="C21" s="34" t="s">
        <v>37</v>
      </c>
      <c r="D21" s="31">
        <v>0.31497189438699702</v>
      </c>
      <c r="E21" s="20" t="s">
        <v>30</v>
      </c>
      <c r="F21" s="20">
        <v>-0.114305176566828</v>
      </c>
      <c r="G21" s="20">
        <v>0.24242701741113401</v>
      </c>
      <c r="H21" s="20">
        <v>-0.207019667802706</v>
      </c>
      <c r="I21" s="27" t="s">
        <v>30</v>
      </c>
      <c r="J21" s="31">
        <v>-2.75404402213308E-2</v>
      </c>
      <c r="K21" s="20">
        <v>0.51961812904606497</v>
      </c>
      <c r="L21" s="20">
        <v>-0.13942585296191101</v>
      </c>
      <c r="M21" s="27">
        <v>-0.12899600962733401</v>
      </c>
      <c r="N21" s="31">
        <v>5.7574208140955901E-2</v>
      </c>
      <c r="O21" s="20">
        <v>-9.2587070267757202E-3</v>
      </c>
      <c r="P21" s="20">
        <v>0.17548356466474899</v>
      </c>
      <c r="Q21" s="20">
        <v>0.75717141667469001</v>
      </c>
      <c r="R21" s="27">
        <v>-0.18546225765805599</v>
      </c>
      <c r="S21" s="19">
        <f t="shared" si="0"/>
        <v>9.6556778343049959E-2</v>
      </c>
      <c r="V21" s="25"/>
    </row>
    <row r="22" spans="2:22" x14ac:dyDescent="0.25">
      <c r="B22" s="13"/>
      <c r="C22" s="34" t="s">
        <v>38</v>
      </c>
      <c r="D22" s="31">
        <v>-0.199732065097593</v>
      </c>
      <c r="E22" s="20">
        <v>0.204469190383124</v>
      </c>
      <c r="F22" s="20">
        <v>0.21465689791652101</v>
      </c>
      <c r="G22" s="20">
        <v>-6.2004580598256198E-2</v>
      </c>
      <c r="H22" s="20">
        <v>0.66933597378158904</v>
      </c>
      <c r="I22" s="27">
        <v>2.9419445224197E-2</v>
      </c>
      <c r="J22" s="31">
        <v>0.14391309575580699</v>
      </c>
      <c r="K22" s="20">
        <v>9.6439204315052304E-2</v>
      </c>
      <c r="L22" s="20">
        <v>0.162416070920265</v>
      </c>
      <c r="M22" s="27">
        <v>0.124909925605449</v>
      </c>
      <c r="N22" s="31">
        <v>-0.49904921357205101</v>
      </c>
      <c r="O22" s="20">
        <v>0.64186025367980704</v>
      </c>
      <c r="P22" s="20">
        <v>-3.3033721435264899E-3</v>
      </c>
      <c r="Q22" s="20">
        <v>-0.180673636584358</v>
      </c>
      <c r="R22" s="27">
        <v>0.29123058084875703</v>
      </c>
      <c r="S22" s="19">
        <f t="shared" si="0"/>
        <v>0.10892585136231893</v>
      </c>
      <c r="V22" s="25"/>
    </row>
    <row r="23" spans="2:22" x14ac:dyDescent="0.25">
      <c r="B23" s="13"/>
      <c r="C23" s="34" t="s">
        <v>39</v>
      </c>
      <c r="D23" s="31">
        <v>8.3130431118061399E-2</v>
      </c>
      <c r="E23" s="20">
        <v>0.31868619486300498</v>
      </c>
      <c r="F23" s="20">
        <v>-0.24006486565426699</v>
      </c>
      <c r="G23" s="20">
        <v>-0.26554642210219898</v>
      </c>
      <c r="H23" s="20">
        <v>3.35435904065619E-2</v>
      </c>
      <c r="I23" s="27">
        <v>-1.9351321784245298E-2</v>
      </c>
      <c r="J23" s="31">
        <v>1.22818087706598E-2</v>
      </c>
      <c r="K23" s="20">
        <v>0.112555614893194</v>
      </c>
      <c r="L23" s="20">
        <v>0.39109497542570398</v>
      </c>
      <c r="M23" s="27">
        <v>0.180192352628639</v>
      </c>
      <c r="N23" s="31">
        <v>0.29774036082782601</v>
      </c>
      <c r="O23" s="20">
        <v>0.39171476990408899</v>
      </c>
      <c r="P23" s="20">
        <v>0.19740953465618799</v>
      </c>
      <c r="Q23" s="20">
        <v>-0.15639876298779201</v>
      </c>
      <c r="R23" s="27">
        <v>0.36709317880986903</v>
      </c>
      <c r="S23" s="19">
        <f t="shared" si="0"/>
        <v>0.11360542931835291</v>
      </c>
      <c r="V23" s="25"/>
    </row>
    <row r="24" spans="2:22" x14ac:dyDescent="0.25">
      <c r="B24" s="13"/>
      <c r="C24" s="34" t="s">
        <v>40</v>
      </c>
      <c r="D24" s="31">
        <v>-0.20326664581277601</v>
      </c>
      <c r="E24" s="20">
        <v>8.4116484394720498E-2</v>
      </c>
      <c r="F24" s="20">
        <v>-0.164843920134639</v>
      </c>
      <c r="G24" s="20">
        <v>0.32182072724308702</v>
      </c>
      <c r="H24" s="20">
        <v>-0.656161848602548</v>
      </c>
      <c r="I24" s="27">
        <v>0.46175913637858401</v>
      </c>
      <c r="J24" s="31">
        <v>0.149117720970666</v>
      </c>
      <c r="K24" s="20">
        <v>-4.8169220582641302E-2</v>
      </c>
      <c r="L24" s="20">
        <v>0.32136253071248999</v>
      </c>
      <c r="M24" s="27">
        <v>0.34849031188331903</v>
      </c>
      <c r="N24" s="31">
        <v>-0.72214821378110206</v>
      </c>
      <c r="O24" s="20">
        <v>0.16692176332952499</v>
      </c>
      <c r="P24" s="20">
        <v>1.3442377229288901E-2</v>
      </c>
      <c r="Q24" s="20">
        <v>-0.46921432025443299</v>
      </c>
      <c r="R24" s="27">
        <v>0.65725895902736298</v>
      </c>
      <c r="S24" s="19">
        <f t="shared" si="0"/>
        <v>1.7365722800060272E-2</v>
      </c>
      <c r="V24" s="25"/>
    </row>
    <row r="25" spans="2:22" ht="15.75" thickBot="1" x14ac:dyDescent="0.3">
      <c r="B25" s="14"/>
      <c r="C25" s="35" t="s">
        <v>41</v>
      </c>
      <c r="D25" s="32">
        <v>-0.15946691978784</v>
      </c>
      <c r="E25" s="22">
        <v>8.6385198018542803E-2</v>
      </c>
      <c r="F25" s="22">
        <v>0.37971526274480599</v>
      </c>
      <c r="G25" s="22">
        <v>0.23500388179260701</v>
      </c>
      <c r="H25" s="22">
        <v>-8.6602540378443602E-2</v>
      </c>
      <c r="I25" s="28" t="s">
        <v>30</v>
      </c>
      <c r="J25" s="32">
        <v>0.117155151354063</v>
      </c>
      <c r="K25" s="22">
        <v>0.31268951252914701</v>
      </c>
      <c r="L25" s="22">
        <v>-0.12010923626730199</v>
      </c>
      <c r="M25" s="28">
        <v>-0.124611196569806</v>
      </c>
      <c r="N25" s="32">
        <v>-0.150546409640582</v>
      </c>
      <c r="O25" s="22">
        <v>-5.0221267536105903E-2</v>
      </c>
      <c r="P25" s="22">
        <v>3.0697301229153401E-2</v>
      </c>
      <c r="Q25" s="22">
        <v>0.45392968074520301</v>
      </c>
      <c r="R25" s="28">
        <v>-0.12722517547881601</v>
      </c>
      <c r="S25" s="37">
        <f t="shared" si="0"/>
        <v>5.691380305390191E-2</v>
      </c>
    </row>
    <row r="26" spans="2:22" ht="15.75" thickBot="1" x14ac:dyDescent="0.3"/>
    <row r="27" spans="2:22" ht="15.75" thickBot="1" x14ac:dyDescent="0.3">
      <c r="B27" s="12"/>
      <c r="C27" s="102" t="s">
        <v>43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4"/>
    </row>
    <row r="28" spans="2:22" ht="15.75" thickBot="1" x14ac:dyDescent="0.3">
      <c r="B28" s="12"/>
      <c r="C28" s="39"/>
      <c r="D28" s="99" t="s">
        <v>46</v>
      </c>
      <c r="E28" s="100"/>
      <c r="F28" s="100"/>
      <c r="G28" s="100"/>
      <c r="H28" s="100"/>
      <c r="I28" s="101"/>
      <c r="J28" s="99" t="s">
        <v>47</v>
      </c>
      <c r="K28" s="100"/>
      <c r="L28" s="100"/>
      <c r="M28" s="101"/>
      <c r="N28" s="100" t="s">
        <v>44</v>
      </c>
      <c r="O28" s="100"/>
      <c r="P28" s="100"/>
      <c r="Q28" s="100"/>
      <c r="R28" s="101"/>
      <c r="S28" s="36"/>
    </row>
    <row r="29" spans="2:22" ht="15.75" thickBot="1" x14ac:dyDescent="0.3">
      <c r="B29" s="24" t="s">
        <v>52</v>
      </c>
      <c r="C29" s="40" t="s">
        <v>42</v>
      </c>
      <c r="D29" s="15" t="s">
        <v>22</v>
      </c>
      <c r="E29" s="16" t="s">
        <v>10</v>
      </c>
      <c r="F29" s="16" t="s">
        <v>11</v>
      </c>
      <c r="G29" s="16" t="s">
        <v>50</v>
      </c>
      <c r="H29" s="16" t="s">
        <v>31</v>
      </c>
      <c r="I29" s="17" t="s">
        <v>49</v>
      </c>
      <c r="J29" s="15" t="s">
        <v>7</v>
      </c>
      <c r="K29" s="16" t="s">
        <v>48</v>
      </c>
      <c r="L29" s="16" t="s">
        <v>8</v>
      </c>
      <c r="M29" s="17" t="s">
        <v>15</v>
      </c>
      <c r="N29" s="24" t="s">
        <v>54</v>
      </c>
      <c r="O29" s="26" t="s">
        <v>18</v>
      </c>
      <c r="P29" s="26" t="s">
        <v>19</v>
      </c>
      <c r="Q29" s="26" t="s">
        <v>26</v>
      </c>
      <c r="R29" s="26" t="s">
        <v>27</v>
      </c>
      <c r="S29" s="26" t="s">
        <v>32</v>
      </c>
    </row>
    <row r="30" spans="2:22" x14ac:dyDescent="0.25">
      <c r="B30" s="42">
        <v>1</v>
      </c>
      <c r="C30" s="33" t="s">
        <v>53</v>
      </c>
      <c r="D30" s="30">
        <v>0.25337296809755899</v>
      </c>
      <c r="E30" s="18">
        <v>0.75907211527658902</v>
      </c>
      <c r="F30" s="18">
        <v>-0.28263868282907001</v>
      </c>
      <c r="G30" s="18">
        <v>0.593133722424528</v>
      </c>
      <c r="H30" s="18">
        <v>-9.1264024998629495E-4</v>
      </c>
      <c r="I30" s="29">
        <v>0.105485479678695</v>
      </c>
      <c r="J30" s="30">
        <v>0.25355505367145298</v>
      </c>
      <c r="K30" s="18">
        <v>0.68531405281859303</v>
      </c>
      <c r="L30" s="18">
        <v>0.23166195839970899</v>
      </c>
      <c r="M30" s="29">
        <v>0.26587437140027398</v>
      </c>
      <c r="N30" s="30">
        <v>0.224096356568112</v>
      </c>
      <c r="O30" s="18">
        <v>0.65306721412366897</v>
      </c>
      <c r="P30" s="18">
        <v>0.46093272831150101</v>
      </c>
      <c r="Q30" s="18">
        <v>0.18694447552027799</v>
      </c>
      <c r="R30" s="29">
        <v>0.81354609861389504</v>
      </c>
      <c r="S30" s="41">
        <f t="shared" ref="S30:S39" si="1">AVERAGE(D30:R30)</f>
        <v>0.34683368478838655</v>
      </c>
    </row>
    <row r="31" spans="2:22" x14ac:dyDescent="0.25">
      <c r="B31" s="43">
        <v>2</v>
      </c>
      <c r="C31" s="34" t="s">
        <v>34</v>
      </c>
      <c r="D31" s="31">
        <v>0.455378060467447</v>
      </c>
      <c r="E31" s="20">
        <v>0.481051199364741</v>
      </c>
      <c r="F31" s="20">
        <v>0.17352336633912799</v>
      </c>
      <c r="G31" s="20">
        <v>0.37640370458140499</v>
      </c>
      <c r="H31" s="20">
        <v>-8.7289784957251398E-2</v>
      </c>
      <c r="I31" s="27">
        <v>0.41437096508237198</v>
      </c>
      <c r="J31" s="31">
        <v>0.23234138578684899</v>
      </c>
      <c r="K31" s="20">
        <v>0.79696628487554</v>
      </c>
      <c r="L31" s="20">
        <v>0.448737298697585</v>
      </c>
      <c r="M31" s="27">
        <v>0.35714521588558801</v>
      </c>
      <c r="N31" s="31">
        <v>-3.8131164719204601E-2</v>
      </c>
      <c r="O31" s="20">
        <v>0.66612342221482301</v>
      </c>
      <c r="P31" s="20">
        <v>-0.49467722391963898</v>
      </c>
      <c r="Q31" s="20">
        <v>-2.6619367319310101E-2</v>
      </c>
      <c r="R31" s="27">
        <v>0.87511445833477697</v>
      </c>
      <c r="S31" s="21">
        <f t="shared" si="1"/>
        <v>0.30869585471432331</v>
      </c>
    </row>
    <row r="32" spans="2:22" x14ac:dyDescent="0.25">
      <c r="B32" s="42">
        <v>3</v>
      </c>
      <c r="C32" s="34" t="s">
        <v>36</v>
      </c>
      <c r="D32" s="31">
        <v>0.249081668650284</v>
      </c>
      <c r="E32" s="20">
        <v>0.46220119374880902</v>
      </c>
      <c r="F32" s="20">
        <v>-3.80415316527348E-2</v>
      </c>
      <c r="G32" s="20">
        <v>0.490321640299545</v>
      </c>
      <c r="H32" s="20">
        <v>5.3862280464305801E-2</v>
      </c>
      <c r="I32" s="27">
        <v>0.462811673506483</v>
      </c>
      <c r="J32" s="31">
        <v>0.27081791985690901</v>
      </c>
      <c r="K32" s="20">
        <v>0.68899877236562002</v>
      </c>
      <c r="L32" s="20">
        <v>0.416081928377869</v>
      </c>
      <c r="M32" s="27">
        <v>0.31389176189967599</v>
      </c>
      <c r="N32" s="31">
        <v>9.5562559498213198E-2</v>
      </c>
      <c r="O32" s="20">
        <v>0.74185263029043103</v>
      </c>
      <c r="P32" s="20">
        <v>-0.49957411885553898</v>
      </c>
      <c r="Q32" s="20">
        <v>-2.8406075921608799E-2</v>
      </c>
      <c r="R32" s="27">
        <v>0.85905851966749203</v>
      </c>
      <c r="S32" s="21">
        <f t="shared" si="1"/>
        <v>0.30256805481305027</v>
      </c>
    </row>
    <row r="33" spans="2:19" x14ac:dyDescent="0.25">
      <c r="B33" s="43">
        <v>4</v>
      </c>
      <c r="C33" s="34" t="s">
        <v>33</v>
      </c>
      <c r="D33" s="31">
        <v>0.63742954621798398</v>
      </c>
      <c r="E33" s="20">
        <v>0.85356395693083698</v>
      </c>
      <c r="F33" s="20">
        <v>-0.36482006291829799</v>
      </c>
      <c r="G33" s="20">
        <v>0.84372695357063099</v>
      </c>
      <c r="H33" s="20">
        <v>0.652450281427569</v>
      </c>
      <c r="I33" s="27">
        <v>4.9274741343025903E-2</v>
      </c>
      <c r="J33" s="31">
        <v>0.19551121721603201</v>
      </c>
      <c r="K33" s="20">
        <v>0.56462236846615599</v>
      </c>
      <c r="L33" s="20">
        <v>0.15605437651749701</v>
      </c>
      <c r="M33" s="27">
        <v>0.46287499099781998</v>
      </c>
      <c r="N33" s="31">
        <v>7.0557206066264699E-2</v>
      </c>
      <c r="O33" s="20">
        <v>-0.17107094100272199</v>
      </c>
      <c r="P33" s="20">
        <v>0.66474285936306499</v>
      </c>
      <c r="Q33" s="20">
        <v>1.5772823989041399E-2</v>
      </c>
      <c r="R33" s="27">
        <v>-0.80548865027913297</v>
      </c>
      <c r="S33" s="21">
        <f t="shared" si="1"/>
        <v>0.25501344452705133</v>
      </c>
    </row>
    <row r="34" spans="2:19" x14ac:dyDescent="0.25">
      <c r="B34" s="42">
        <v>5</v>
      </c>
      <c r="C34" s="34" t="s">
        <v>35</v>
      </c>
      <c r="D34" s="31">
        <v>1.2014666845793699E-2</v>
      </c>
      <c r="E34" s="20">
        <v>0.61206023968483503</v>
      </c>
      <c r="F34" s="20">
        <v>-0.107765205527245</v>
      </c>
      <c r="G34" s="20">
        <v>0.33803630567742798</v>
      </c>
      <c r="H34" s="20">
        <v>0.23186581776249901</v>
      </c>
      <c r="I34" s="27">
        <v>0.232370701966993</v>
      </c>
      <c r="J34" s="31">
        <v>0.329384422858575</v>
      </c>
      <c r="K34" s="20">
        <v>0.43270074247550899</v>
      </c>
      <c r="L34" s="20">
        <v>1.62758224036102E-2</v>
      </c>
      <c r="M34" s="27">
        <v>0.18616618979765001</v>
      </c>
      <c r="N34" s="31">
        <v>-7.2066710375649295E-2</v>
      </c>
      <c r="O34" s="20">
        <v>0.67493468286978198</v>
      </c>
      <c r="P34" s="20">
        <v>-0.49249199810088101</v>
      </c>
      <c r="Q34" s="20">
        <v>-3.0547041638208001E-2</v>
      </c>
      <c r="R34" s="27">
        <v>0.85512561222254002</v>
      </c>
      <c r="S34" s="21">
        <f t="shared" si="1"/>
        <v>0.21453761659488213</v>
      </c>
    </row>
    <row r="35" spans="2:19" x14ac:dyDescent="0.25">
      <c r="B35" s="43">
        <v>6</v>
      </c>
      <c r="C35" s="34" t="s">
        <v>39</v>
      </c>
      <c r="D35" s="31">
        <v>0.31868619486300498</v>
      </c>
      <c r="E35" s="20">
        <v>3.35435904065619E-2</v>
      </c>
      <c r="F35" s="20">
        <v>-0.24006486565426699</v>
      </c>
      <c r="G35" s="20">
        <v>-0.26554642210219898</v>
      </c>
      <c r="H35" s="20">
        <v>-1.9351321784245298E-2</v>
      </c>
      <c r="I35" s="27">
        <v>8.3130431118061399E-2</v>
      </c>
      <c r="J35" s="31">
        <v>0.39109497542570398</v>
      </c>
      <c r="K35" s="20">
        <v>0.180192352628639</v>
      </c>
      <c r="L35" s="20">
        <v>0.112555614893194</v>
      </c>
      <c r="M35" s="27">
        <v>1.22818087706598E-2</v>
      </c>
      <c r="N35" s="31">
        <v>0.19740953465618799</v>
      </c>
      <c r="O35" s="20">
        <v>-0.15639876298779201</v>
      </c>
      <c r="P35" s="20">
        <v>0.36709317880986903</v>
      </c>
      <c r="Q35" s="20">
        <v>0.39171476990408899</v>
      </c>
      <c r="R35" s="27">
        <v>0.29774036082782601</v>
      </c>
      <c r="S35" s="21">
        <f t="shared" si="1"/>
        <v>0.11360542931835291</v>
      </c>
    </row>
    <row r="36" spans="2:19" x14ac:dyDescent="0.25">
      <c r="B36" s="42">
        <v>7</v>
      </c>
      <c r="C36" s="34" t="s">
        <v>38</v>
      </c>
      <c r="D36" s="31">
        <v>0.204469190383124</v>
      </c>
      <c r="E36" s="20">
        <v>0.66933597378158904</v>
      </c>
      <c r="F36" s="20">
        <v>0.21465689791652101</v>
      </c>
      <c r="G36" s="20">
        <v>-6.2004580598256198E-2</v>
      </c>
      <c r="H36" s="20">
        <v>2.9419445224197E-2</v>
      </c>
      <c r="I36" s="27">
        <v>-0.199732065097593</v>
      </c>
      <c r="J36" s="31">
        <v>0.162416070920265</v>
      </c>
      <c r="K36" s="20">
        <v>0.124909925605449</v>
      </c>
      <c r="L36" s="20">
        <v>9.6439204315052304E-2</v>
      </c>
      <c r="M36" s="27">
        <v>0.14391309575580699</v>
      </c>
      <c r="N36" s="31">
        <v>-3.3033721435264899E-3</v>
      </c>
      <c r="O36" s="20">
        <v>-0.180673636584358</v>
      </c>
      <c r="P36" s="20">
        <v>0.29123058084875703</v>
      </c>
      <c r="Q36" s="20">
        <v>0.64186025367980704</v>
      </c>
      <c r="R36" s="27">
        <v>-0.49904921357205101</v>
      </c>
      <c r="S36" s="21">
        <f t="shared" si="1"/>
        <v>0.10892585136231894</v>
      </c>
    </row>
    <row r="37" spans="2:19" x14ac:dyDescent="0.25">
      <c r="B37" s="43">
        <v>8</v>
      </c>
      <c r="C37" s="34" t="s">
        <v>37</v>
      </c>
      <c r="D37" s="31" t="s">
        <v>30</v>
      </c>
      <c r="E37" s="20">
        <v>-0.207019667802706</v>
      </c>
      <c r="F37" s="20">
        <v>-0.114305176566828</v>
      </c>
      <c r="G37" s="20">
        <v>0.24242701741113401</v>
      </c>
      <c r="H37" s="20" t="s">
        <v>30</v>
      </c>
      <c r="I37" s="27">
        <v>0.31497189438699702</v>
      </c>
      <c r="J37" s="31">
        <v>-0.13942585296191101</v>
      </c>
      <c r="K37" s="20">
        <v>-0.12899600962733401</v>
      </c>
      <c r="L37" s="20">
        <v>0.51961812904606497</v>
      </c>
      <c r="M37" s="27">
        <v>-2.75404402213308E-2</v>
      </c>
      <c r="N37" s="31">
        <v>0.17548356466474899</v>
      </c>
      <c r="O37" s="20">
        <v>0.75717141667469001</v>
      </c>
      <c r="P37" s="20">
        <v>-0.18546225765805599</v>
      </c>
      <c r="Q37" s="20">
        <v>-9.2587070267757202E-3</v>
      </c>
      <c r="R37" s="27">
        <v>5.7574208140955901E-2</v>
      </c>
      <c r="S37" s="21">
        <f t="shared" si="1"/>
        <v>9.6556778343049932E-2</v>
      </c>
    </row>
    <row r="38" spans="2:19" x14ac:dyDescent="0.25">
      <c r="B38" s="42">
        <v>9</v>
      </c>
      <c r="C38" s="34" t="s">
        <v>41</v>
      </c>
      <c r="D38" s="31">
        <v>8.6385198018542803E-2</v>
      </c>
      <c r="E38" s="20">
        <v>-8.6602540378443602E-2</v>
      </c>
      <c r="F38" s="20">
        <v>0.37971526274480599</v>
      </c>
      <c r="G38" s="20">
        <v>0.23500388179260701</v>
      </c>
      <c r="H38" s="20" t="s">
        <v>30</v>
      </c>
      <c r="I38" s="27">
        <v>-0.15946691978784</v>
      </c>
      <c r="J38" s="31">
        <v>-0.12010923626730199</v>
      </c>
      <c r="K38" s="20">
        <v>-0.124611196569806</v>
      </c>
      <c r="L38" s="20">
        <v>0.31268951252914701</v>
      </c>
      <c r="M38" s="27">
        <v>0.117155151354063</v>
      </c>
      <c r="N38" s="31">
        <v>3.0697301229153401E-2</v>
      </c>
      <c r="O38" s="20">
        <v>0.45392968074520301</v>
      </c>
      <c r="P38" s="20">
        <v>-0.12722517547881601</v>
      </c>
      <c r="Q38" s="20">
        <v>-5.0221267536105903E-2</v>
      </c>
      <c r="R38" s="27">
        <v>-0.150546409640582</v>
      </c>
      <c r="S38" s="21">
        <f t="shared" si="1"/>
        <v>5.6913803053901903E-2</v>
      </c>
    </row>
    <row r="39" spans="2:19" ht="15.75" thickBot="1" x14ac:dyDescent="0.3">
      <c r="B39" s="44">
        <v>10</v>
      </c>
      <c r="C39" s="35" t="s">
        <v>40</v>
      </c>
      <c r="D39" s="32">
        <v>8.4116484394720498E-2</v>
      </c>
      <c r="E39" s="22">
        <v>-0.656161848602548</v>
      </c>
      <c r="F39" s="22">
        <v>-0.164843920134639</v>
      </c>
      <c r="G39" s="22">
        <v>0.32182072724308702</v>
      </c>
      <c r="H39" s="22">
        <v>0.46175913637858401</v>
      </c>
      <c r="I39" s="28">
        <v>-0.20326664581277601</v>
      </c>
      <c r="J39" s="32">
        <v>0.32136253071248999</v>
      </c>
      <c r="K39" s="22">
        <v>0.34849031188331903</v>
      </c>
      <c r="L39" s="22">
        <v>-4.8169220582641302E-2</v>
      </c>
      <c r="M39" s="28">
        <v>0.149117720970666</v>
      </c>
      <c r="N39" s="32">
        <v>1.3442377229288901E-2</v>
      </c>
      <c r="O39" s="22">
        <v>-0.46921432025443299</v>
      </c>
      <c r="P39" s="22">
        <v>0.65725895902736298</v>
      </c>
      <c r="Q39" s="22">
        <v>0.16692176332952499</v>
      </c>
      <c r="R39" s="28">
        <v>-0.72214821378110206</v>
      </c>
      <c r="S39" s="23">
        <f t="shared" si="1"/>
        <v>1.7365722800060272E-2</v>
      </c>
    </row>
    <row r="40" spans="2:19" ht="15.75" thickBot="1" x14ac:dyDescent="0.3"/>
    <row r="41" spans="2:19" ht="15.75" thickBot="1" x14ac:dyDescent="0.3">
      <c r="B41" s="12"/>
      <c r="C41" s="24" t="s">
        <v>52</v>
      </c>
      <c r="D41" s="48">
        <v>1</v>
      </c>
      <c r="E41" s="48">
        <v>2</v>
      </c>
      <c r="F41" s="48">
        <v>3</v>
      </c>
      <c r="G41" s="48">
        <v>4</v>
      </c>
      <c r="H41" s="48">
        <v>5</v>
      </c>
      <c r="I41" s="48">
        <v>6</v>
      </c>
      <c r="J41" s="48">
        <v>7</v>
      </c>
      <c r="K41" s="48">
        <v>8</v>
      </c>
      <c r="L41" s="48">
        <v>9</v>
      </c>
      <c r="M41" s="48">
        <v>10</v>
      </c>
    </row>
    <row r="42" spans="2:19" ht="15.75" thickBot="1" x14ac:dyDescent="0.3">
      <c r="B42" s="53"/>
      <c r="C42" s="40" t="s">
        <v>42</v>
      </c>
      <c r="D42" s="49" t="s">
        <v>53</v>
      </c>
      <c r="E42" s="49" t="s">
        <v>34</v>
      </c>
      <c r="F42" s="49" t="s">
        <v>36</v>
      </c>
      <c r="G42" s="49" t="s">
        <v>33</v>
      </c>
      <c r="H42" s="49" t="s">
        <v>35</v>
      </c>
      <c r="I42" s="49" t="s">
        <v>39</v>
      </c>
      <c r="J42" s="49" t="s">
        <v>38</v>
      </c>
      <c r="K42" s="49" t="s">
        <v>37</v>
      </c>
      <c r="L42" s="49" t="s">
        <v>41</v>
      </c>
      <c r="M42" s="50" t="s">
        <v>40</v>
      </c>
    </row>
    <row r="43" spans="2:19" ht="15.75" thickBot="1" x14ac:dyDescent="0.3">
      <c r="B43" s="95" t="s">
        <v>46</v>
      </c>
      <c r="C43" s="52" t="s">
        <v>22</v>
      </c>
      <c r="D43" s="45">
        <v>0.25337296809755899</v>
      </c>
      <c r="E43" s="45">
        <v>0.455378060467447</v>
      </c>
      <c r="F43" s="45">
        <v>0.249081668650284</v>
      </c>
      <c r="G43" s="45">
        <v>0.63742954621798398</v>
      </c>
      <c r="H43" s="45">
        <v>1.2014666845793699E-2</v>
      </c>
      <c r="I43" s="45">
        <v>0.31868619486300498</v>
      </c>
      <c r="J43" s="45">
        <v>0.204469190383124</v>
      </c>
      <c r="K43" s="45" t="s">
        <v>30</v>
      </c>
      <c r="L43" s="45">
        <v>8.6385198018542803E-2</v>
      </c>
      <c r="M43" s="46">
        <v>8.4116484394720498E-2</v>
      </c>
    </row>
    <row r="44" spans="2:19" ht="15.75" thickBot="1" x14ac:dyDescent="0.3">
      <c r="B44" s="96"/>
      <c r="C44" s="52" t="s">
        <v>10</v>
      </c>
      <c r="D44" s="18">
        <v>0.75907211527658902</v>
      </c>
      <c r="E44" s="20">
        <v>0.481051199364741</v>
      </c>
      <c r="F44" s="20">
        <v>0.46220119374880902</v>
      </c>
      <c r="G44" s="20">
        <v>0.85356395693083698</v>
      </c>
      <c r="H44" s="20">
        <v>0.61206023968483503</v>
      </c>
      <c r="I44" s="20">
        <v>3.35435904065619E-2</v>
      </c>
      <c r="J44" s="20">
        <v>0.66933597378158904</v>
      </c>
      <c r="K44" s="20">
        <v>-0.207019667802706</v>
      </c>
      <c r="L44" s="20">
        <v>-8.6602540378443602E-2</v>
      </c>
      <c r="M44" s="28">
        <v>-0.656161848602548</v>
      </c>
    </row>
    <row r="45" spans="2:19" ht="15.75" thickBot="1" x14ac:dyDescent="0.3">
      <c r="B45" s="96"/>
      <c r="C45" s="52" t="s">
        <v>11</v>
      </c>
      <c r="D45" s="18">
        <v>-0.28263868282907001</v>
      </c>
      <c r="E45" s="20">
        <v>0.17352336633912799</v>
      </c>
      <c r="F45" s="20">
        <v>-3.80415316527348E-2</v>
      </c>
      <c r="G45" s="20">
        <v>-0.36482006291829799</v>
      </c>
      <c r="H45" s="20">
        <v>-0.107765205527245</v>
      </c>
      <c r="I45" s="20">
        <v>-0.24006486565426699</v>
      </c>
      <c r="J45" s="20">
        <v>0.21465689791652101</v>
      </c>
      <c r="K45" s="20">
        <v>-0.114305176566828</v>
      </c>
      <c r="L45" s="20">
        <v>0.37971526274480599</v>
      </c>
      <c r="M45" s="28">
        <v>-0.164843920134639</v>
      </c>
    </row>
    <row r="46" spans="2:19" ht="15.75" thickBot="1" x14ac:dyDescent="0.3">
      <c r="B46" s="96"/>
      <c r="C46" s="52" t="s">
        <v>50</v>
      </c>
      <c r="D46" s="18">
        <v>0.593133722424528</v>
      </c>
      <c r="E46" s="20">
        <v>0.37640370458140499</v>
      </c>
      <c r="F46" s="20">
        <v>0.490321640299545</v>
      </c>
      <c r="G46" s="20">
        <v>0.84372695357063099</v>
      </c>
      <c r="H46" s="20">
        <v>0.33803630567742798</v>
      </c>
      <c r="I46" s="20">
        <v>-0.26554642210219898</v>
      </c>
      <c r="J46" s="20">
        <v>-6.2004580598256198E-2</v>
      </c>
      <c r="K46" s="20">
        <v>0.24242701741113401</v>
      </c>
      <c r="L46" s="20">
        <v>0.23500388179260701</v>
      </c>
      <c r="M46" s="28">
        <v>0.32182072724308702</v>
      </c>
    </row>
    <row r="47" spans="2:19" ht="15.75" thickBot="1" x14ac:dyDescent="0.3">
      <c r="B47" s="96"/>
      <c r="C47" s="52" t="s">
        <v>31</v>
      </c>
      <c r="D47" s="18">
        <v>-9.1264024998629495E-4</v>
      </c>
      <c r="E47" s="20">
        <v>-8.7289784957251398E-2</v>
      </c>
      <c r="F47" s="20">
        <v>5.3862280464305801E-2</v>
      </c>
      <c r="G47" s="20">
        <v>0.652450281427569</v>
      </c>
      <c r="H47" s="20">
        <v>0.23186581776249901</v>
      </c>
      <c r="I47" s="20">
        <v>-1.9351321784245298E-2</v>
      </c>
      <c r="J47" s="20">
        <v>2.9419445224197E-2</v>
      </c>
      <c r="K47" s="20" t="s">
        <v>30</v>
      </c>
      <c r="L47" s="20" t="s">
        <v>30</v>
      </c>
      <c r="M47" s="28">
        <v>0.46175913637858401</v>
      </c>
    </row>
    <row r="48" spans="2:19" ht="15.75" thickBot="1" x14ac:dyDescent="0.3">
      <c r="B48" s="97"/>
      <c r="C48" s="26" t="s">
        <v>49</v>
      </c>
      <c r="D48" s="47">
        <v>0.105485479678695</v>
      </c>
      <c r="E48" s="28">
        <v>0.41437096508237198</v>
      </c>
      <c r="F48" s="28">
        <v>0.462811673506483</v>
      </c>
      <c r="G48" s="28">
        <v>4.9274741343025903E-2</v>
      </c>
      <c r="H48" s="28">
        <v>0.232370701966993</v>
      </c>
      <c r="I48" s="28">
        <v>8.3130431118061399E-2</v>
      </c>
      <c r="J48" s="28">
        <v>-0.199732065097593</v>
      </c>
      <c r="K48" s="28">
        <v>0.31497189438699702</v>
      </c>
      <c r="L48" s="28">
        <v>-0.15946691978784</v>
      </c>
      <c r="M48" s="28">
        <v>-0.20326664581277601</v>
      </c>
    </row>
    <row r="49" spans="2:15" ht="15.75" thickBot="1" x14ac:dyDescent="0.3">
      <c r="B49" s="98" t="s">
        <v>47</v>
      </c>
      <c r="C49" s="52" t="s">
        <v>7</v>
      </c>
      <c r="D49" s="45">
        <v>0.25355505367145298</v>
      </c>
      <c r="E49" s="45">
        <v>0.23234138578684899</v>
      </c>
      <c r="F49" s="45">
        <v>0.27081791985690901</v>
      </c>
      <c r="G49" s="45">
        <v>0.19551121721603201</v>
      </c>
      <c r="H49" s="45">
        <v>0.329384422858575</v>
      </c>
      <c r="I49" s="45">
        <v>0.39109497542570398</v>
      </c>
      <c r="J49" s="45">
        <v>0.162416070920265</v>
      </c>
      <c r="K49" s="45">
        <v>-0.13942585296191101</v>
      </c>
      <c r="L49" s="45">
        <v>-0.12010923626730199</v>
      </c>
      <c r="M49" s="46">
        <v>0.32136253071248999</v>
      </c>
    </row>
    <row r="50" spans="2:15" ht="15.75" thickBot="1" x14ac:dyDescent="0.3">
      <c r="B50" s="98"/>
      <c r="C50" s="52" t="s">
        <v>48</v>
      </c>
      <c r="D50" s="18">
        <v>0.68531405281859303</v>
      </c>
      <c r="E50" s="20">
        <v>0.79696628487554</v>
      </c>
      <c r="F50" s="20">
        <v>0.68899877236562002</v>
      </c>
      <c r="G50" s="20">
        <v>0.56462236846615599</v>
      </c>
      <c r="H50" s="20">
        <v>0.43270074247550899</v>
      </c>
      <c r="I50" s="20">
        <v>0.180192352628639</v>
      </c>
      <c r="J50" s="20">
        <v>0.124909925605449</v>
      </c>
      <c r="K50" s="20">
        <v>-0.12899600962733401</v>
      </c>
      <c r="L50" s="20">
        <v>-0.124611196569806</v>
      </c>
      <c r="M50" s="28">
        <v>0.34849031188331903</v>
      </c>
    </row>
    <row r="51" spans="2:15" ht="15.75" thickBot="1" x14ac:dyDescent="0.3">
      <c r="B51" s="98"/>
      <c r="C51" s="52" t="s">
        <v>8</v>
      </c>
      <c r="D51" s="18">
        <v>0.23166195839970899</v>
      </c>
      <c r="E51" s="20">
        <v>0.448737298697585</v>
      </c>
      <c r="F51" s="20">
        <v>0.416081928377869</v>
      </c>
      <c r="G51" s="20">
        <v>0.15605437651749701</v>
      </c>
      <c r="H51" s="20">
        <v>1.62758224036102E-2</v>
      </c>
      <c r="I51" s="20">
        <v>0.112555614893194</v>
      </c>
      <c r="J51" s="20">
        <v>9.6439204315052304E-2</v>
      </c>
      <c r="K51" s="20">
        <v>0.51961812904606497</v>
      </c>
      <c r="L51" s="20">
        <v>0.31268951252914701</v>
      </c>
      <c r="M51" s="28">
        <v>-4.8169220582641302E-2</v>
      </c>
    </row>
    <row r="52" spans="2:15" ht="15.75" thickBot="1" x14ac:dyDescent="0.3">
      <c r="B52" s="98"/>
      <c r="C52" s="26" t="s">
        <v>15</v>
      </c>
      <c r="D52" s="47">
        <v>0.26587437140027398</v>
      </c>
      <c r="E52" s="28">
        <v>0.35714521588558801</v>
      </c>
      <c r="F52" s="28">
        <v>0.31389176189967599</v>
      </c>
      <c r="G52" s="28">
        <v>0.46287499099781998</v>
      </c>
      <c r="H52" s="28">
        <v>0.18616618979765001</v>
      </c>
      <c r="I52" s="28">
        <v>1.22818087706598E-2</v>
      </c>
      <c r="J52" s="28">
        <v>0.14391309575580699</v>
      </c>
      <c r="K52" s="28">
        <v>-2.75404402213308E-2</v>
      </c>
      <c r="L52" s="28">
        <v>0.117155151354063</v>
      </c>
      <c r="M52" s="28">
        <v>0.149117720970666</v>
      </c>
    </row>
    <row r="53" spans="2:15" ht="15.75" thickBot="1" x14ac:dyDescent="0.3">
      <c r="B53" s="98" t="s">
        <v>44</v>
      </c>
      <c r="C53" s="26" t="s">
        <v>54</v>
      </c>
      <c r="D53" s="45">
        <v>0.224096356568112</v>
      </c>
      <c r="E53" s="45">
        <v>-3.8131164719204601E-2</v>
      </c>
      <c r="F53" s="45">
        <v>9.5562559498213198E-2</v>
      </c>
      <c r="G53" s="45">
        <v>7.0557206066264699E-2</v>
      </c>
      <c r="H53" s="45">
        <v>-7.2066710375649295E-2</v>
      </c>
      <c r="I53" s="45">
        <v>0.19740953465618799</v>
      </c>
      <c r="J53" s="45">
        <v>-3.3033721435264899E-3</v>
      </c>
      <c r="K53" s="45">
        <v>0.17548356466474899</v>
      </c>
      <c r="L53" s="45">
        <v>3.0697301229153401E-2</v>
      </c>
      <c r="M53" s="46">
        <v>1.3442377229288901E-2</v>
      </c>
    </row>
    <row r="54" spans="2:15" ht="15.75" thickBot="1" x14ac:dyDescent="0.3">
      <c r="B54" s="98"/>
      <c r="C54" s="26" t="s">
        <v>18</v>
      </c>
      <c r="D54" s="18">
        <v>0.65306721412366897</v>
      </c>
      <c r="E54" s="20">
        <v>0.66612342221482301</v>
      </c>
      <c r="F54" s="20">
        <v>0.74185263029043103</v>
      </c>
      <c r="G54" s="20">
        <v>-0.17107094100272199</v>
      </c>
      <c r="H54" s="20">
        <v>0.67493468286978198</v>
      </c>
      <c r="I54" s="20">
        <v>-0.15639876298779201</v>
      </c>
      <c r="J54" s="20">
        <v>-0.180673636584358</v>
      </c>
      <c r="K54" s="20">
        <v>0.75717141667469001</v>
      </c>
      <c r="L54" s="20">
        <v>0.45392968074520301</v>
      </c>
      <c r="M54" s="28">
        <v>-0.46921432025443299</v>
      </c>
    </row>
    <row r="55" spans="2:15" ht="15.75" thickBot="1" x14ac:dyDescent="0.3">
      <c r="B55" s="98"/>
      <c r="C55" s="26" t="s">
        <v>19</v>
      </c>
      <c r="D55" s="18">
        <v>0.46093272831150101</v>
      </c>
      <c r="E55" s="20">
        <v>-0.49467722391963898</v>
      </c>
      <c r="F55" s="20">
        <v>-0.49957411885553898</v>
      </c>
      <c r="G55" s="20">
        <v>0.66474285936306499</v>
      </c>
      <c r="H55" s="20">
        <v>-0.49249199810088101</v>
      </c>
      <c r="I55" s="20">
        <v>0.36709317880986903</v>
      </c>
      <c r="J55" s="20">
        <v>0.29123058084875703</v>
      </c>
      <c r="K55" s="20">
        <v>-0.18546225765805599</v>
      </c>
      <c r="L55" s="20">
        <v>-0.12722517547881601</v>
      </c>
      <c r="M55" s="28">
        <v>0.65725895902736298</v>
      </c>
    </row>
    <row r="56" spans="2:15" ht="15.75" thickBot="1" x14ac:dyDescent="0.3">
      <c r="B56" s="98"/>
      <c r="C56" s="26" t="s">
        <v>26</v>
      </c>
      <c r="D56" s="18">
        <v>0.18694447552027799</v>
      </c>
      <c r="E56" s="20">
        <v>-2.6619367319310101E-2</v>
      </c>
      <c r="F56" s="20">
        <v>-2.8406075921608799E-2</v>
      </c>
      <c r="G56" s="20">
        <v>1.5772823989041399E-2</v>
      </c>
      <c r="H56" s="20">
        <v>-3.0547041638208001E-2</v>
      </c>
      <c r="I56" s="20">
        <v>0.39171476990408899</v>
      </c>
      <c r="J56" s="20">
        <v>0.64186025367980704</v>
      </c>
      <c r="K56" s="20">
        <v>-9.2587070267757202E-3</v>
      </c>
      <c r="L56" s="20">
        <v>-5.0221267536105903E-2</v>
      </c>
      <c r="M56" s="28">
        <v>0.16692176332952499</v>
      </c>
    </row>
    <row r="57" spans="2:15" ht="15.75" thickBot="1" x14ac:dyDescent="0.3">
      <c r="B57" s="98"/>
      <c r="C57" s="26" t="s">
        <v>27</v>
      </c>
      <c r="D57" s="47">
        <v>0.81354609861389504</v>
      </c>
      <c r="E57" s="28">
        <v>0.87511445833477697</v>
      </c>
      <c r="F57" s="28">
        <v>0.85905851966749203</v>
      </c>
      <c r="G57" s="28">
        <v>-0.80548865027913297</v>
      </c>
      <c r="H57" s="28">
        <v>0.85512561222254002</v>
      </c>
      <c r="I57" s="28">
        <v>0.29774036082782601</v>
      </c>
      <c r="J57" s="28">
        <v>-0.49904921357205101</v>
      </c>
      <c r="K57" s="28">
        <v>5.7574208140955901E-2</v>
      </c>
      <c r="L57" s="28">
        <v>-0.150546409640582</v>
      </c>
      <c r="M57" s="28">
        <v>-0.72214821378110206</v>
      </c>
    </row>
    <row r="58" spans="2:15" ht="15.75" thickBot="1" x14ac:dyDescent="0.3">
      <c r="B58" s="51"/>
      <c r="C58" s="26" t="s">
        <v>32</v>
      </c>
      <c r="D58" s="46">
        <f t="shared" ref="D58:M58" si="2">AVERAGE(D43:D57)</f>
        <v>0.34683368478838655</v>
      </c>
      <c r="E58" s="46">
        <f t="shared" si="2"/>
        <v>0.30869585471432331</v>
      </c>
      <c r="F58" s="46">
        <f t="shared" si="2"/>
        <v>0.30256805481305027</v>
      </c>
      <c r="G58" s="46">
        <f t="shared" si="2"/>
        <v>0.25501344452705133</v>
      </c>
      <c r="H58" s="46">
        <f t="shared" si="2"/>
        <v>0.21453761659488213</v>
      </c>
      <c r="I58" s="46">
        <f t="shared" si="2"/>
        <v>0.11360542931835291</v>
      </c>
      <c r="J58" s="46">
        <f t="shared" si="2"/>
        <v>0.10892585136231894</v>
      </c>
      <c r="K58" s="46">
        <f t="shared" si="2"/>
        <v>9.6556778343049932E-2</v>
      </c>
      <c r="L58" s="46">
        <f t="shared" si="2"/>
        <v>5.6913803053901903E-2</v>
      </c>
      <c r="M58" s="37">
        <f t="shared" si="2"/>
        <v>1.7365722800060272E-2</v>
      </c>
    </row>
    <row r="59" spans="2:15" ht="15.75" thickBot="1" x14ac:dyDescent="0.3"/>
    <row r="60" spans="2:15" ht="15.75" thickBot="1" x14ac:dyDescent="0.3">
      <c r="D60" s="99" t="s">
        <v>67</v>
      </c>
      <c r="E60" s="100"/>
      <c r="F60" s="100"/>
      <c r="G60" s="100"/>
      <c r="H60" s="100"/>
      <c r="I60" s="100"/>
      <c r="J60" s="101"/>
      <c r="K60" s="105" t="s">
        <v>68</v>
      </c>
      <c r="L60" s="106"/>
      <c r="M60" s="106"/>
      <c r="N60" s="106"/>
      <c r="O60" s="107"/>
    </row>
    <row r="61" spans="2:15" ht="15.75" thickBot="1" x14ac:dyDescent="0.3">
      <c r="B61" s="53"/>
      <c r="C61" s="40" t="s">
        <v>5</v>
      </c>
      <c r="D61" s="59" t="s">
        <v>55</v>
      </c>
      <c r="E61" s="40" t="s">
        <v>56</v>
      </c>
      <c r="F61" s="40" t="s">
        <v>57</v>
      </c>
      <c r="G61" s="40" t="s">
        <v>58</v>
      </c>
      <c r="H61" s="40" t="s">
        <v>59</v>
      </c>
      <c r="I61" s="40" t="s">
        <v>60</v>
      </c>
      <c r="J61" s="40" t="s">
        <v>61</v>
      </c>
      <c r="K61" s="59" t="s">
        <v>62</v>
      </c>
      <c r="L61" s="40" t="s">
        <v>63</v>
      </c>
      <c r="M61" s="40" t="s">
        <v>64</v>
      </c>
      <c r="N61" s="60" t="s">
        <v>65</v>
      </c>
      <c r="O61" s="61" t="s">
        <v>66</v>
      </c>
    </row>
    <row r="62" spans="2:15" ht="15.75" thickBot="1" x14ac:dyDescent="0.3">
      <c r="B62" s="95" t="s">
        <v>46</v>
      </c>
      <c r="C62" s="40" t="s">
        <v>22</v>
      </c>
      <c r="D62" s="62">
        <v>6.25</v>
      </c>
      <c r="E62" s="63">
        <v>37.5</v>
      </c>
      <c r="F62" s="63">
        <v>6.25</v>
      </c>
      <c r="G62" s="63">
        <v>0</v>
      </c>
      <c r="H62" s="63">
        <v>0</v>
      </c>
      <c r="I62" s="63">
        <v>6.25</v>
      </c>
      <c r="J62" s="63">
        <v>6.25</v>
      </c>
      <c r="K62" s="62">
        <v>93.75</v>
      </c>
      <c r="L62" s="63">
        <v>37.5</v>
      </c>
      <c r="M62" s="63">
        <v>62.5</v>
      </c>
      <c r="N62" s="4">
        <v>25</v>
      </c>
      <c r="O62" s="5">
        <v>6.25</v>
      </c>
    </row>
    <row r="63" spans="2:15" ht="15.75" thickBot="1" x14ac:dyDescent="0.3">
      <c r="B63" s="96"/>
      <c r="C63" s="40" t="s">
        <v>10</v>
      </c>
      <c r="D63" s="56">
        <v>0</v>
      </c>
      <c r="E63" s="55">
        <v>45.454545454545404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56">
        <v>81.818181818181799</v>
      </c>
      <c r="L63" s="55">
        <v>27.272727272727199</v>
      </c>
      <c r="M63" s="55">
        <v>72.727272727272705</v>
      </c>
      <c r="N63" s="7">
        <v>45.454545454545404</v>
      </c>
      <c r="O63" s="8">
        <v>18.181818181818102</v>
      </c>
    </row>
    <row r="64" spans="2:15" ht="15.75" thickBot="1" x14ac:dyDescent="0.3">
      <c r="B64" s="96"/>
      <c r="C64" s="40" t="s">
        <v>11</v>
      </c>
      <c r="D64" s="56">
        <v>30</v>
      </c>
      <c r="E64" s="55">
        <v>65</v>
      </c>
      <c r="F64" s="55">
        <v>0</v>
      </c>
      <c r="G64" s="55">
        <v>65</v>
      </c>
      <c r="H64" s="55">
        <v>10</v>
      </c>
      <c r="I64" s="55">
        <v>45</v>
      </c>
      <c r="J64" s="55">
        <v>45</v>
      </c>
      <c r="K64" s="56">
        <v>95</v>
      </c>
      <c r="L64" s="55">
        <v>60</v>
      </c>
      <c r="M64" s="55">
        <v>75</v>
      </c>
      <c r="N64" s="7">
        <v>60</v>
      </c>
      <c r="O64" s="8">
        <v>5</v>
      </c>
    </row>
    <row r="65" spans="2:15" ht="15.75" thickBot="1" x14ac:dyDescent="0.3">
      <c r="B65" s="96"/>
      <c r="C65" s="40" t="s">
        <v>50</v>
      </c>
      <c r="D65" s="56">
        <v>42.857142857142797</v>
      </c>
      <c r="E65" s="55">
        <v>57.142857142857103</v>
      </c>
      <c r="F65" s="55">
        <v>0</v>
      </c>
      <c r="G65" s="55">
        <v>21.428571428571399</v>
      </c>
      <c r="H65" s="55">
        <v>14.285714285714199</v>
      </c>
      <c r="I65" s="55">
        <v>7.1428571428571397</v>
      </c>
      <c r="J65" s="55">
        <v>14.285714285714199</v>
      </c>
      <c r="K65" s="56">
        <v>78.571428571428498</v>
      </c>
      <c r="L65" s="55">
        <v>35.714285714285701</v>
      </c>
      <c r="M65" s="55">
        <v>50</v>
      </c>
      <c r="N65" s="7">
        <v>28.571428571428498</v>
      </c>
      <c r="O65" s="8">
        <v>14.285714285714199</v>
      </c>
    </row>
    <row r="66" spans="2:15" ht="15.75" thickBot="1" x14ac:dyDescent="0.3">
      <c r="B66" s="96"/>
      <c r="C66" s="40" t="s">
        <v>31</v>
      </c>
      <c r="D66" s="56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6">
        <v>28</v>
      </c>
      <c r="L66" s="55">
        <v>64</v>
      </c>
      <c r="M66" s="55">
        <v>26</v>
      </c>
      <c r="N66" s="7">
        <v>20</v>
      </c>
      <c r="O66" s="8">
        <v>0</v>
      </c>
    </row>
    <row r="67" spans="2:15" ht="15.75" thickBot="1" x14ac:dyDescent="0.3">
      <c r="B67" s="97"/>
      <c r="C67" s="40" t="s">
        <v>49</v>
      </c>
      <c r="D67" s="57">
        <v>0</v>
      </c>
      <c r="E67" s="58">
        <v>61.904761904761898</v>
      </c>
      <c r="F67" s="58">
        <v>4.7619047619047601</v>
      </c>
      <c r="G67" s="58">
        <v>52.380952380952301</v>
      </c>
      <c r="H67" s="58">
        <v>14.285714285714199</v>
      </c>
      <c r="I67" s="58">
        <v>80.952380952380906</v>
      </c>
      <c r="J67" s="58">
        <v>100</v>
      </c>
      <c r="K67" s="57">
        <v>90.476190476190396</v>
      </c>
      <c r="L67" s="58">
        <v>38.095238095238003</v>
      </c>
      <c r="M67" s="58">
        <v>80.952380952380906</v>
      </c>
      <c r="N67" s="10">
        <v>52.380952380952301</v>
      </c>
      <c r="O67" s="11">
        <v>0</v>
      </c>
    </row>
    <row r="68" spans="2:15" ht="15.75" thickBot="1" x14ac:dyDescent="0.3">
      <c r="B68" s="98" t="s">
        <v>47</v>
      </c>
      <c r="C68" s="40" t="s">
        <v>7</v>
      </c>
      <c r="D68" s="62">
        <v>56</v>
      </c>
      <c r="E68" s="63">
        <v>58</v>
      </c>
      <c r="F68" s="63">
        <v>22</v>
      </c>
      <c r="G68" s="63">
        <v>28</v>
      </c>
      <c r="H68" s="63">
        <v>40</v>
      </c>
      <c r="I68" s="63">
        <v>42</v>
      </c>
      <c r="J68" s="63">
        <v>32</v>
      </c>
      <c r="K68" s="62">
        <v>58</v>
      </c>
      <c r="L68" s="63">
        <v>18</v>
      </c>
      <c r="M68" s="63">
        <v>36</v>
      </c>
      <c r="N68" s="4">
        <v>16</v>
      </c>
      <c r="O68" s="5">
        <v>30</v>
      </c>
    </row>
    <row r="69" spans="2:15" ht="15.75" thickBot="1" x14ac:dyDescent="0.3">
      <c r="B69" s="98"/>
      <c r="C69" s="40" t="s">
        <v>48</v>
      </c>
      <c r="D69" s="56">
        <v>0</v>
      </c>
      <c r="E69" s="55">
        <v>0</v>
      </c>
      <c r="F69" s="55">
        <v>0</v>
      </c>
      <c r="G69" s="55">
        <v>9.0909090909090899</v>
      </c>
      <c r="H69" s="55">
        <v>0</v>
      </c>
      <c r="I69" s="55">
        <v>0</v>
      </c>
      <c r="J69" s="55">
        <v>0</v>
      </c>
      <c r="K69" s="56">
        <v>100</v>
      </c>
      <c r="L69" s="55">
        <v>81.818181818181799</v>
      </c>
      <c r="M69" s="55">
        <v>9.0909090909090899</v>
      </c>
      <c r="N69" s="7">
        <v>72.727272727272705</v>
      </c>
      <c r="O69" s="8">
        <v>0</v>
      </c>
    </row>
    <row r="70" spans="2:15" ht="15.75" thickBot="1" x14ac:dyDescent="0.3">
      <c r="B70" s="98"/>
      <c r="C70" s="40" t="s">
        <v>8</v>
      </c>
      <c r="D70" s="56">
        <v>100</v>
      </c>
      <c r="E70" s="55">
        <v>48</v>
      </c>
      <c r="F70" s="55">
        <v>8</v>
      </c>
      <c r="G70" s="55">
        <v>32</v>
      </c>
      <c r="H70" s="55">
        <v>36</v>
      </c>
      <c r="I70" s="55">
        <v>0</v>
      </c>
      <c r="J70" s="55">
        <v>0</v>
      </c>
      <c r="K70" s="56">
        <v>68</v>
      </c>
      <c r="L70" s="55">
        <v>20</v>
      </c>
      <c r="M70" s="55">
        <v>32</v>
      </c>
      <c r="N70" s="7">
        <v>20</v>
      </c>
      <c r="O70" s="8">
        <v>24</v>
      </c>
    </row>
    <row r="71" spans="2:15" ht="15.75" thickBot="1" x14ac:dyDescent="0.3">
      <c r="B71" s="98"/>
      <c r="C71" s="40" t="s">
        <v>15</v>
      </c>
      <c r="D71" s="57">
        <v>28.205128205128201</v>
      </c>
      <c r="E71" s="58">
        <v>25.6410256410256</v>
      </c>
      <c r="F71" s="58">
        <v>15.3846153846153</v>
      </c>
      <c r="G71" s="58">
        <v>7.6923076923076898</v>
      </c>
      <c r="H71" s="58">
        <v>7.6923076923076898</v>
      </c>
      <c r="I71" s="58">
        <v>20.5128205128205</v>
      </c>
      <c r="J71" s="58">
        <v>10.2564102564102</v>
      </c>
      <c r="K71" s="57">
        <v>71.794871794871796</v>
      </c>
      <c r="L71" s="58">
        <v>53.846153846153797</v>
      </c>
      <c r="M71" s="58">
        <v>43.589743589743499</v>
      </c>
      <c r="N71" s="10">
        <v>38.461538461538403</v>
      </c>
      <c r="O71" s="11">
        <v>15.3846153846153</v>
      </c>
    </row>
    <row r="72" spans="2:15" ht="15.75" thickBot="1" x14ac:dyDescent="0.3">
      <c r="B72" s="98" t="s">
        <v>44</v>
      </c>
      <c r="C72" s="40" t="s">
        <v>54</v>
      </c>
      <c r="D72" s="56">
        <v>34.787587632321298</v>
      </c>
      <c r="E72" s="55">
        <v>38.440912772672597</v>
      </c>
      <c r="F72" s="55">
        <v>8.2898081166382696</v>
      </c>
      <c r="G72" s="55">
        <v>43.094154121163001</v>
      </c>
      <c r="H72" s="55">
        <v>14.881434516660599</v>
      </c>
      <c r="I72" s="55">
        <v>2.2121051308549502</v>
      </c>
      <c r="J72" s="55">
        <v>0.10334329525458701</v>
      </c>
      <c r="K72" s="56">
        <v>39.971510767254102</v>
      </c>
      <c r="L72" s="55">
        <v>10.7337373963075</v>
      </c>
      <c r="M72" s="55">
        <v>10.5857051085104</v>
      </c>
      <c r="N72" s="7">
        <v>1.30435996983493</v>
      </c>
      <c r="O72" s="8">
        <v>52.255397592380497</v>
      </c>
    </row>
    <row r="73" spans="2:15" ht="15.75" thickBot="1" x14ac:dyDescent="0.3">
      <c r="B73" s="98"/>
      <c r="C73" s="40" t="s">
        <v>18</v>
      </c>
      <c r="D73" s="56">
        <v>71.657843878665602</v>
      </c>
      <c r="E73" s="55">
        <v>2.4787832955213802</v>
      </c>
      <c r="F73" s="55">
        <v>1.00551774360697</v>
      </c>
      <c r="G73" s="55">
        <v>46.580119317704302</v>
      </c>
      <c r="H73" s="55">
        <v>55.104613057726198</v>
      </c>
      <c r="I73" s="55">
        <v>2.4521748872643698</v>
      </c>
      <c r="J73" s="55">
        <v>40.212307089040102</v>
      </c>
      <c r="K73" s="56">
        <v>65.764781671007995</v>
      </c>
      <c r="L73" s="55">
        <v>21.923927961235702</v>
      </c>
      <c r="M73" s="55">
        <v>44.378623645071798</v>
      </c>
      <c r="N73" s="7">
        <v>54.080889561101301</v>
      </c>
      <c r="O73" s="8">
        <v>28.702069854073802</v>
      </c>
    </row>
    <row r="74" spans="2:15" ht="15.75" thickBot="1" x14ac:dyDescent="0.3">
      <c r="B74" s="98"/>
      <c r="C74" s="40" t="s">
        <v>19</v>
      </c>
      <c r="D74" s="56">
        <v>4.36333699231613</v>
      </c>
      <c r="E74" s="55">
        <v>4.9670691547749701</v>
      </c>
      <c r="F74" s="55">
        <v>0.192096597145993</v>
      </c>
      <c r="G74" s="55">
        <v>0.63117453347969199</v>
      </c>
      <c r="H74" s="55">
        <v>0.24698133918770501</v>
      </c>
      <c r="I74" s="55">
        <v>90.422612513721106</v>
      </c>
      <c r="J74" s="55">
        <v>0.192096597145993</v>
      </c>
      <c r="K74" s="56">
        <v>7.4094401756311701</v>
      </c>
      <c r="L74" s="55">
        <v>2.5246981339187702</v>
      </c>
      <c r="M74" s="55">
        <v>0.49396267837541102</v>
      </c>
      <c r="N74" s="7">
        <v>5.4884742041712398E-2</v>
      </c>
      <c r="O74" s="8">
        <v>89.846322722283205</v>
      </c>
    </row>
    <row r="75" spans="2:15" ht="15.75" thickBot="1" x14ac:dyDescent="0.3">
      <c r="B75" s="98"/>
      <c r="C75" s="40" t="s">
        <v>26</v>
      </c>
      <c r="D75" s="56">
        <v>79.318949631449598</v>
      </c>
      <c r="E75" s="55">
        <v>7.8278562653562602</v>
      </c>
      <c r="F75" s="55">
        <v>3.0712530712530699E-2</v>
      </c>
      <c r="G75" s="55">
        <v>5.3746928746928699E-2</v>
      </c>
      <c r="H75" s="55">
        <v>0.23802211302211301</v>
      </c>
      <c r="I75" s="55">
        <v>79.054054054054006</v>
      </c>
      <c r="J75" s="55">
        <v>3.0712530712530699E-2</v>
      </c>
      <c r="K75" s="56">
        <v>3.4935503685503599</v>
      </c>
      <c r="L75" s="55">
        <v>0.84075552825552802</v>
      </c>
      <c r="M75" s="55">
        <v>0.53363022113022096</v>
      </c>
      <c r="N75" s="7">
        <v>0.168918918918918</v>
      </c>
      <c r="O75" s="8">
        <v>96.049600737100704</v>
      </c>
    </row>
    <row r="76" spans="2:15" ht="15.75" thickBot="1" x14ac:dyDescent="0.3">
      <c r="B76" s="98"/>
      <c r="C76" s="40" t="s">
        <v>27</v>
      </c>
      <c r="D76" s="57">
        <v>53.7138589146372</v>
      </c>
      <c r="E76" s="58">
        <v>2.1031114255950598</v>
      </c>
      <c r="F76" s="58">
        <v>0.21817324134677701</v>
      </c>
      <c r="G76" s="58">
        <v>9.2379660750437298E-2</v>
      </c>
      <c r="H76" s="58">
        <v>2.88145920553491</v>
      </c>
      <c r="I76" s="58">
        <v>14.491813589637699</v>
      </c>
      <c r="J76" s="58">
        <v>2.9482870452267201E-2</v>
      </c>
      <c r="K76" s="57">
        <v>89.779271576547302</v>
      </c>
      <c r="L76" s="58">
        <v>23.203019045934301</v>
      </c>
      <c r="M76" s="58">
        <v>23.4722959293983</v>
      </c>
      <c r="N76" s="10">
        <v>5.70002162077166E-2</v>
      </c>
      <c r="O76" s="11">
        <v>10.0752795958881</v>
      </c>
    </row>
    <row r="77" spans="2:15" ht="15.75" thickBot="1" x14ac:dyDescent="0.3">
      <c r="B77" s="54"/>
      <c r="C77" s="49" t="s">
        <v>32</v>
      </c>
      <c r="D77" s="46">
        <f>AVERAGE(D62:D76)</f>
        <v>33.810256540777388</v>
      </c>
      <c r="E77" s="46">
        <f t="shared" ref="E77:O77" si="3">AVERAGE(E62:E76)</f>
        <v>30.297394870474019</v>
      </c>
      <c r="F77" s="46">
        <f t="shared" si="3"/>
        <v>4.4088552250647073</v>
      </c>
      <c r="G77" s="46">
        <f t="shared" si="3"/>
        <v>20.402954343638992</v>
      </c>
      <c r="H77" s="46">
        <f t="shared" si="3"/>
        <v>13.041083099724508</v>
      </c>
      <c r="I77" s="46">
        <f t="shared" si="3"/>
        <v>26.032721252239376</v>
      </c>
      <c r="J77" s="46">
        <f t="shared" si="3"/>
        <v>16.55733779498199</v>
      </c>
      <c r="K77" s="46">
        <f t="shared" si="3"/>
        <v>64.788615147977566</v>
      </c>
      <c r="L77" s="46">
        <f t="shared" si="3"/>
        <v>33.031514987482552</v>
      </c>
      <c r="M77" s="46">
        <f t="shared" si="3"/>
        <v>37.82163492951949</v>
      </c>
      <c r="N77" s="46">
        <f t="shared" si="3"/>
        <v>28.950786066922792</v>
      </c>
      <c r="O77" s="46">
        <f t="shared" si="3"/>
        <v>26.002054556924929</v>
      </c>
    </row>
  </sheetData>
  <sortState ref="C30:S39">
    <sortCondition descending="1" ref="S30:S39"/>
  </sortState>
  <mergeCells count="16">
    <mergeCell ref="K60:O60"/>
    <mergeCell ref="D60:J60"/>
    <mergeCell ref="B62:B67"/>
    <mergeCell ref="B68:B71"/>
    <mergeCell ref="B72:B76"/>
    <mergeCell ref="N28:R28"/>
    <mergeCell ref="C13:S13"/>
    <mergeCell ref="N14:R14"/>
    <mergeCell ref="D14:I14"/>
    <mergeCell ref="J14:M14"/>
    <mergeCell ref="C27:S27"/>
    <mergeCell ref="B43:B48"/>
    <mergeCell ref="B49:B52"/>
    <mergeCell ref="B53:B57"/>
    <mergeCell ref="D28:I28"/>
    <mergeCell ref="J28:M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dataset analysis</vt:lpstr>
      <vt:lpstr>diversity scores</vt:lpstr>
      <vt:lpstr>Sheet1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</cp:lastModifiedBy>
  <dcterms:created xsi:type="dcterms:W3CDTF">2018-03-16T02:57:13Z</dcterms:created>
  <dcterms:modified xsi:type="dcterms:W3CDTF">2018-10-24T10:30:24Z</dcterms:modified>
</cp:coreProperties>
</file>