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3040" windowHeight="7920" activeTab="11"/>
  </bookViews>
  <sheets>
    <sheet name="config" sheetId="5" r:id="rId1"/>
    <sheet name="data" sheetId="1" r:id="rId2"/>
    <sheet name="print" sheetId="12" r:id="rId3"/>
    <sheet name="source" sheetId="3" r:id="rId4"/>
    <sheet name="dict" sheetId="8" r:id="rId5"/>
    <sheet name="prepod" sheetId="9" r:id="rId6"/>
    <sheet name="help" sheetId="2" r:id="rId7"/>
    <sheet name="calendar" sheetId="7" r:id="rId8"/>
    <sheet name="аудитории" sheetId="10" r:id="rId9"/>
    <sheet name="ЗФ-24" sheetId="11" r:id="rId10"/>
    <sheet name="ПО-24" sheetId="4" r:id="rId11"/>
    <sheet name="Лист1" sheetId="18" r:id="rId12"/>
  </sheets>
  <definedNames>
    <definedName name="_xlnm._FilterDatabase" localSheetId="0" hidden="1">config!$B$1:$E$3</definedName>
    <definedName name="_xlnm._FilterDatabase" localSheetId="3" hidden="1">source!$A$1:$T$860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B43" i="1"/>
  <c r="X43" i="1" s="1"/>
  <c r="W43" i="1"/>
  <c r="Y43" i="1"/>
  <c r="Z43" i="1"/>
  <c r="AA43" i="1"/>
  <c r="A41" i="1"/>
  <c r="B41" i="1"/>
  <c r="X41" i="1" s="1"/>
  <c r="W41" i="1"/>
  <c r="Y41" i="1"/>
  <c r="Z41" i="1"/>
  <c r="AA41" i="1"/>
  <c r="A38" i="1"/>
  <c r="W38" i="1" s="1"/>
  <c r="B38" i="1"/>
  <c r="X38" i="1" s="1"/>
  <c r="Y38" i="1"/>
  <c r="Z38" i="1"/>
  <c r="AA38" i="1"/>
  <c r="A30" i="1"/>
  <c r="W30" i="1" s="1"/>
  <c r="B30" i="1"/>
  <c r="X30" i="1" s="1"/>
  <c r="Y30" i="1"/>
  <c r="Z30" i="1"/>
  <c r="AA30" i="1"/>
  <c r="Q40" i="11"/>
  <c r="K40" i="11"/>
  <c r="Q39" i="11"/>
  <c r="K39" i="11"/>
  <c r="B2" i="11"/>
  <c r="A2" i="11"/>
  <c r="Q40" i="12"/>
  <c r="K40" i="12"/>
  <c r="Q39" i="12"/>
  <c r="K39" i="12"/>
  <c r="B2" i="12"/>
  <c r="A2" i="12"/>
  <c r="K39" i="4"/>
  <c r="K40" i="4"/>
  <c r="B27" i="1"/>
  <c r="X27" i="1" s="1"/>
  <c r="A27" i="1"/>
  <c r="W27" i="1" s="1"/>
  <c r="Y27" i="1"/>
  <c r="Z27" i="1"/>
  <c r="AA27" i="1"/>
  <c r="AA5" i="1"/>
  <c r="Z5" i="1"/>
  <c r="Y5" i="1"/>
  <c r="B5" i="1"/>
  <c r="X5" i="1" s="1"/>
  <c r="A5" i="1"/>
  <c r="W5" i="1" s="1"/>
  <c r="Q40" i="4"/>
  <c r="Q39" i="4"/>
  <c r="B2" i="4"/>
  <c r="A2" i="4"/>
  <c r="Y3" i="1"/>
  <c r="Z3" i="1"/>
  <c r="AA3" i="1"/>
  <c r="Y4" i="1"/>
  <c r="Z4" i="1"/>
  <c r="AA4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8" i="1"/>
  <c r="Z28" i="1"/>
  <c r="AA28" i="1"/>
  <c r="Y29" i="1"/>
  <c r="Z29" i="1"/>
  <c r="AA29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9" i="1"/>
  <c r="Z39" i="1"/>
  <c r="AA39" i="1"/>
  <c r="Y40" i="1"/>
  <c r="Z40" i="1"/>
  <c r="AA40" i="1"/>
  <c r="Y42" i="1"/>
  <c r="Z42" i="1"/>
  <c r="AA42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A2" i="18"/>
  <c r="H3" i="18"/>
  <c r="H11" i="18"/>
  <c r="H19" i="18"/>
  <c r="I22" i="18"/>
  <c r="H25" i="18"/>
  <c r="I9" i="18"/>
  <c r="I25" i="18"/>
  <c r="I26" i="18"/>
  <c r="H24" i="18"/>
  <c r="I8" i="18"/>
  <c r="I3" i="18"/>
  <c r="I11" i="18"/>
  <c r="I19" i="18"/>
  <c r="H22" i="18"/>
  <c r="I6" i="18"/>
  <c r="H17" i="18"/>
  <c r="I17" i="18"/>
  <c r="H13" i="18"/>
  <c r="I16" i="18"/>
  <c r="H6" i="18"/>
  <c r="H14" i="18"/>
  <c r="I14" i="18"/>
  <c r="H9" i="18"/>
  <c r="H4" i="18"/>
  <c r="H12" i="18"/>
  <c r="H20" i="18"/>
  <c r="I7" i="18"/>
  <c r="I10" i="18"/>
  <c r="H5" i="18"/>
  <c r="I5" i="18"/>
  <c r="I24" i="18"/>
  <c r="I4" i="18"/>
  <c r="I12" i="18"/>
  <c r="I20" i="18"/>
  <c r="H15" i="18"/>
  <c r="H23" i="18"/>
  <c r="I15" i="18"/>
  <c r="I23" i="18"/>
  <c r="H18" i="18"/>
  <c r="H21" i="18"/>
  <c r="I21" i="18"/>
  <c r="H8" i="18"/>
  <c r="H7" i="18"/>
  <c r="H10" i="18"/>
  <c r="I18" i="18"/>
  <c r="H26" i="18"/>
  <c r="I13" i="18"/>
  <c r="H16" i="18"/>
  <c r="I2" i="18"/>
  <c r="J2" i="18"/>
  <c r="K2" i="18"/>
  <c r="L2" i="18"/>
  <c r="M2" i="18"/>
  <c r="H2" i="18"/>
  <c r="A3" i="18"/>
  <c r="A11" i="18"/>
  <c r="A19" i="18"/>
  <c r="B6" i="18"/>
  <c r="B14" i="18"/>
  <c r="B22" i="18"/>
  <c r="A9" i="18"/>
  <c r="A17" i="18"/>
  <c r="B10" i="18"/>
  <c r="B18" i="18"/>
  <c r="B3" i="18"/>
  <c r="B11" i="18"/>
  <c r="B19" i="18"/>
  <c r="A25" i="18"/>
  <c r="A13" i="18"/>
  <c r="B24" i="18"/>
  <c r="A6" i="18"/>
  <c r="A14" i="18"/>
  <c r="A22" i="18"/>
  <c r="B9" i="18"/>
  <c r="B17" i="18"/>
  <c r="B25" i="18"/>
  <c r="A20" i="18"/>
  <c r="B13" i="18"/>
  <c r="A4" i="18"/>
  <c r="A12" i="18"/>
  <c r="A23" i="18"/>
  <c r="A18" i="18"/>
  <c r="B26" i="18"/>
  <c r="A21" i="18"/>
  <c r="B4" i="18"/>
  <c r="B12" i="18"/>
  <c r="B20" i="18"/>
  <c r="B23" i="18"/>
  <c r="A7" i="18"/>
  <c r="A15" i="18"/>
  <c r="B7" i="18"/>
  <c r="B15" i="18"/>
  <c r="A26" i="18"/>
  <c r="A10" i="18"/>
  <c r="B21" i="18"/>
  <c r="A5" i="18"/>
  <c r="B5" i="18"/>
  <c r="A8" i="18"/>
  <c r="A16" i="18"/>
  <c r="A24" i="18"/>
  <c r="B8" i="18"/>
  <c r="B16" i="18"/>
  <c r="F2" i="18"/>
  <c r="B2" i="18"/>
  <c r="C2" i="18"/>
  <c r="D2" i="18"/>
  <c r="E2" i="18"/>
  <c r="E1" i="11" l="1"/>
  <c r="E1" i="12"/>
  <c r="E1" i="4"/>
  <c r="I74" i="7" l="1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E1" i="3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X52" i="1" s="1"/>
  <c r="A52" i="1"/>
  <c r="W52" i="1" s="1"/>
  <c r="B51" i="1"/>
  <c r="X51" i="1" s="1"/>
  <c r="A51" i="1"/>
  <c r="W51" i="1" s="1"/>
  <c r="B50" i="1"/>
  <c r="X50" i="1" s="1"/>
  <c r="A50" i="1"/>
  <c r="W50" i="1" s="1"/>
  <c r="B49" i="1"/>
  <c r="X49" i="1" s="1"/>
  <c r="A49" i="1"/>
  <c r="W49" i="1" s="1"/>
  <c r="B48" i="1"/>
  <c r="X48" i="1" s="1"/>
  <c r="A48" i="1"/>
  <c r="W48" i="1" s="1"/>
  <c r="B47" i="1"/>
  <c r="X47" i="1" s="1"/>
  <c r="A47" i="1"/>
  <c r="W47" i="1" s="1"/>
  <c r="B46" i="1"/>
  <c r="X46" i="1" s="1"/>
  <c r="A46" i="1"/>
  <c r="W46" i="1" s="1"/>
  <c r="B45" i="1"/>
  <c r="X45" i="1" s="1"/>
  <c r="A45" i="1"/>
  <c r="W45" i="1" s="1"/>
  <c r="B44" i="1"/>
  <c r="X44" i="1" s="1"/>
  <c r="A44" i="1"/>
  <c r="W44" i="1" s="1"/>
  <c r="B42" i="1"/>
  <c r="X42" i="1" s="1"/>
  <c r="A42" i="1"/>
  <c r="W42" i="1" s="1"/>
  <c r="B40" i="1"/>
  <c r="X40" i="1" s="1"/>
  <c r="A40" i="1"/>
  <c r="W40" i="1" s="1"/>
  <c r="B39" i="1"/>
  <c r="X39" i="1" s="1"/>
  <c r="A39" i="1"/>
  <c r="W39" i="1" s="1"/>
  <c r="B37" i="1"/>
  <c r="X37" i="1" s="1"/>
  <c r="A37" i="1"/>
  <c r="W37" i="1" s="1"/>
  <c r="B36" i="1"/>
  <c r="X36" i="1" s="1"/>
  <c r="A36" i="1"/>
  <c r="W36" i="1" s="1"/>
  <c r="B35" i="1"/>
  <c r="X35" i="1" s="1"/>
  <c r="A35" i="1"/>
  <c r="W35" i="1" s="1"/>
  <c r="B34" i="1"/>
  <c r="X34" i="1" s="1"/>
  <c r="A34" i="1"/>
  <c r="W34" i="1" s="1"/>
  <c r="B33" i="1"/>
  <c r="X33" i="1" s="1"/>
  <c r="A33" i="1"/>
  <c r="W33" i="1" s="1"/>
  <c r="B32" i="1"/>
  <c r="X32" i="1" s="1"/>
  <c r="A32" i="1"/>
  <c r="W32" i="1" s="1"/>
  <c r="B31" i="1"/>
  <c r="X31" i="1" s="1"/>
  <c r="A31" i="1"/>
  <c r="W31" i="1" s="1"/>
  <c r="B29" i="1"/>
  <c r="X29" i="1" s="1"/>
  <c r="A29" i="1"/>
  <c r="W29" i="1" s="1"/>
  <c r="B28" i="1"/>
  <c r="X28" i="1" s="1"/>
  <c r="A28" i="1"/>
  <c r="W28" i="1" s="1"/>
  <c r="B26" i="1"/>
  <c r="X26" i="1" s="1"/>
  <c r="A26" i="1"/>
  <c r="W26" i="1" s="1"/>
  <c r="B25" i="1"/>
  <c r="X25" i="1" s="1"/>
  <c r="A25" i="1"/>
  <c r="W25" i="1" s="1"/>
  <c r="B24" i="1"/>
  <c r="X24" i="1" s="1"/>
  <c r="A24" i="1"/>
  <c r="W24" i="1" s="1"/>
  <c r="B23" i="1"/>
  <c r="X23" i="1" s="1"/>
  <c r="A23" i="1"/>
  <c r="W23" i="1" s="1"/>
  <c r="B22" i="1"/>
  <c r="X22" i="1" s="1"/>
  <c r="A22" i="1"/>
  <c r="W22" i="1" s="1"/>
  <c r="B21" i="1"/>
  <c r="X21" i="1" s="1"/>
  <c r="A21" i="1"/>
  <c r="W21" i="1" s="1"/>
  <c r="B20" i="1"/>
  <c r="X20" i="1" s="1"/>
  <c r="A20" i="1"/>
  <c r="W20" i="1" s="1"/>
  <c r="B19" i="1"/>
  <c r="X19" i="1" s="1"/>
  <c r="A19" i="1"/>
  <c r="W19" i="1" s="1"/>
  <c r="B18" i="1"/>
  <c r="X18" i="1" s="1"/>
  <c r="A18" i="1"/>
  <c r="W18" i="1" s="1"/>
  <c r="B17" i="1"/>
  <c r="X17" i="1" s="1"/>
  <c r="A17" i="1"/>
  <c r="W17" i="1" s="1"/>
  <c r="B16" i="1"/>
  <c r="X16" i="1" s="1"/>
  <c r="A16" i="1"/>
  <c r="W16" i="1" s="1"/>
  <c r="B15" i="1"/>
  <c r="X15" i="1" s="1"/>
  <c r="A15" i="1"/>
  <c r="W15" i="1" s="1"/>
  <c r="B14" i="1"/>
  <c r="X14" i="1" s="1"/>
  <c r="A14" i="1"/>
  <c r="W14" i="1" s="1"/>
  <c r="B13" i="1"/>
  <c r="X13" i="1" s="1"/>
  <c r="A13" i="1"/>
  <c r="W13" i="1" s="1"/>
  <c r="B12" i="1"/>
  <c r="X12" i="1" s="1"/>
  <c r="A12" i="1"/>
  <c r="W12" i="1" s="1"/>
  <c r="B11" i="1"/>
  <c r="X11" i="1" s="1"/>
  <c r="A11" i="1"/>
  <c r="W11" i="1" s="1"/>
  <c r="B10" i="1"/>
  <c r="X10" i="1" s="1"/>
  <c r="A10" i="1"/>
  <c r="W10" i="1" s="1"/>
  <c r="B9" i="1"/>
  <c r="X9" i="1" s="1"/>
  <c r="A9" i="1"/>
  <c r="W9" i="1" s="1"/>
  <c r="B8" i="1"/>
  <c r="X8" i="1" s="1"/>
  <c r="A8" i="1"/>
  <c r="W8" i="1" s="1"/>
  <c r="B7" i="1"/>
  <c r="X7" i="1" s="1"/>
  <c r="A7" i="1"/>
  <c r="W7" i="1" s="1"/>
  <c r="B6" i="1"/>
  <c r="X6" i="1" s="1"/>
  <c r="A6" i="1"/>
  <c r="W6" i="1" s="1"/>
  <c r="B4" i="1"/>
  <c r="X4" i="1" s="1"/>
  <c r="A4" i="1"/>
  <c r="W4" i="1" s="1"/>
  <c r="B3" i="1"/>
  <c r="X3" i="1" s="1"/>
  <c r="A3" i="1"/>
  <c r="W3" i="1" s="1"/>
  <c r="AA2" i="1"/>
  <c r="Z2" i="1"/>
  <c r="Y2" i="1"/>
  <c r="B2" i="1"/>
  <c r="X2" i="1" s="1"/>
  <c r="A2" i="1"/>
  <c r="F38" i="12" l="1"/>
  <c r="F38" i="11"/>
  <c r="F38" i="4"/>
  <c r="F9" i="3"/>
  <c r="F25" i="3"/>
  <c r="F3" i="3"/>
  <c r="F19" i="3"/>
  <c r="F35" i="3"/>
  <c r="F14" i="3"/>
  <c r="F30" i="3"/>
  <c r="F8" i="3"/>
  <c r="F24" i="3"/>
  <c r="F13" i="3"/>
  <c r="F29" i="3"/>
  <c r="F18" i="3"/>
  <c r="F34" i="3"/>
  <c r="F7" i="3"/>
  <c r="F23" i="3"/>
  <c r="F12" i="3"/>
  <c r="F28" i="3"/>
  <c r="F17" i="3"/>
  <c r="F33" i="3"/>
  <c r="F6" i="3"/>
  <c r="F22" i="3"/>
  <c r="F38" i="3"/>
  <c r="F11" i="3"/>
  <c r="F27" i="3"/>
  <c r="F16" i="3"/>
  <c r="F32" i="3"/>
  <c r="F5" i="3"/>
  <c r="F21" i="3"/>
  <c r="F37" i="3"/>
  <c r="W2" i="1"/>
  <c r="P17" i="12" s="1"/>
  <c r="F10" i="3"/>
  <c r="F26" i="3"/>
  <c r="F15" i="3"/>
  <c r="F31" i="3"/>
  <c r="F4" i="3"/>
  <c r="F20" i="3"/>
  <c r="F36" i="3"/>
  <c r="P21" i="11" l="1"/>
  <c r="R19" i="11"/>
  <c r="I24" i="11"/>
  <c r="M38" i="11"/>
  <c r="N38" i="11" s="1"/>
  <c r="E38" i="11" s="1"/>
  <c r="J38" i="11"/>
  <c r="O4" i="12"/>
  <c r="I24" i="12"/>
  <c r="M12" i="12"/>
  <c r="N12" i="12" s="1"/>
  <c r="E12" i="12" s="1"/>
  <c r="P11" i="11"/>
  <c r="M6" i="12"/>
  <c r="N6" i="12" s="1"/>
  <c r="E6" i="12" s="1"/>
  <c r="J24" i="12"/>
  <c r="M27" i="12"/>
  <c r="N27" i="12" s="1"/>
  <c r="E27" i="12" s="1"/>
  <c r="I7" i="12"/>
  <c r="O22" i="12"/>
  <c r="S18" i="12"/>
  <c r="P16" i="12"/>
  <c r="M23" i="11"/>
  <c r="N23" i="11" s="1"/>
  <c r="E23" i="11" s="1"/>
  <c r="O8" i="11"/>
  <c r="P30" i="11"/>
  <c r="R21" i="11"/>
  <c r="R35" i="11"/>
  <c r="O22" i="11"/>
  <c r="M11" i="12"/>
  <c r="N11" i="12" s="1"/>
  <c r="E11" i="12" s="1"/>
  <c r="O35" i="11"/>
  <c r="I12" i="11"/>
  <c r="S21" i="12"/>
  <c r="P34" i="12"/>
  <c r="I5" i="11"/>
  <c r="P29" i="12"/>
  <c r="S10" i="11"/>
  <c r="O9" i="12"/>
  <c r="I4" i="12"/>
  <c r="S3" i="11"/>
  <c r="I21" i="11"/>
  <c r="O27" i="11"/>
  <c r="P23" i="11"/>
  <c r="I4" i="11"/>
  <c r="S37" i="11"/>
  <c r="J35" i="12"/>
  <c r="R13" i="11"/>
  <c r="I32" i="11"/>
  <c r="I32" i="12"/>
  <c r="J17" i="11"/>
  <c r="M17" i="12"/>
  <c r="N17" i="12" s="1"/>
  <c r="E17" i="12" s="1"/>
  <c r="O38" i="12"/>
  <c r="Q38" i="12" s="1"/>
  <c r="H38" i="12" s="1"/>
  <c r="J31" i="12"/>
  <c r="P26" i="11"/>
  <c r="O24" i="11"/>
  <c r="M28" i="12"/>
  <c r="N28" i="12" s="1"/>
  <c r="E28" i="12" s="1"/>
  <c r="O10" i="11"/>
  <c r="M24" i="12"/>
  <c r="N24" i="12" s="1"/>
  <c r="E24" i="12" s="1"/>
  <c r="P19" i="12"/>
  <c r="P13" i="12"/>
  <c r="P16" i="11"/>
  <c r="S32" i="12"/>
  <c r="M15" i="12"/>
  <c r="N15" i="12" s="1"/>
  <c r="E15" i="12" s="1"/>
  <c r="R20" i="11"/>
  <c r="O11" i="11"/>
  <c r="P9" i="12"/>
  <c r="M26" i="12"/>
  <c r="N26" i="12" s="1"/>
  <c r="E26" i="12" s="1"/>
  <c r="J5" i="12"/>
  <c r="J29" i="12"/>
  <c r="P31" i="12"/>
  <c r="I15" i="12"/>
  <c r="J30" i="11"/>
  <c r="S20" i="11"/>
  <c r="M5" i="12"/>
  <c r="N5" i="12" s="1"/>
  <c r="E5" i="12" s="1"/>
  <c r="R13" i="12"/>
  <c r="O29" i="12"/>
  <c r="I29" i="12"/>
  <c r="S36" i="12"/>
  <c r="O38" i="11"/>
  <c r="Q38" i="11" s="1"/>
  <c r="H38" i="11" s="1"/>
  <c r="M12" i="11"/>
  <c r="N12" i="11" s="1"/>
  <c r="E12" i="11" s="1"/>
  <c r="M19" i="12"/>
  <c r="N19" i="12" s="1"/>
  <c r="E19" i="12" s="1"/>
  <c r="J11" i="12"/>
  <c r="O10" i="12"/>
  <c r="S23" i="11"/>
  <c r="M35" i="12"/>
  <c r="N35" i="12" s="1"/>
  <c r="E35" i="12" s="1"/>
  <c r="R30" i="11"/>
  <c r="M32" i="11"/>
  <c r="N32" i="11" s="1"/>
  <c r="E32" i="11" s="1"/>
  <c r="M19" i="11"/>
  <c r="N19" i="11" s="1"/>
  <c r="E19" i="11" s="1"/>
  <c r="O17" i="11"/>
  <c r="P5" i="11"/>
  <c r="P30" i="12"/>
  <c r="I8" i="12"/>
  <c r="S6" i="11"/>
  <c r="S17" i="12"/>
  <c r="R6" i="11"/>
  <c r="R18" i="12"/>
  <c r="R23" i="11"/>
  <c r="O20" i="11"/>
  <c r="J10" i="12"/>
  <c r="R28" i="11"/>
  <c r="S17" i="11"/>
  <c r="O30" i="12"/>
  <c r="I11" i="11"/>
  <c r="M26" i="11"/>
  <c r="N26" i="11" s="1"/>
  <c r="E26" i="11" s="1"/>
  <c r="I16" i="11"/>
  <c r="O5" i="11"/>
  <c r="Q5" i="11" s="1"/>
  <c r="H5" i="11" s="1"/>
  <c r="S5" i="11"/>
  <c r="P17" i="11"/>
  <c r="M35" i="11"/>
  <c r="N35" i="11" s="1"/>
  <c r="E35" i="11" s="1"/>
  <c r="M9" i="11"/>
  <c r="N9" i="11" s="1"/>
  <c r="E9" i="11" s="1"/>
  <c r="I27" i="11"/>
  <c r="O9" i="11"/>
  <c r="S11" i="11"/>
  <c r="P15" i="11"/>
  <c r="I7" i="11"/>
  <c r="I16" i="12"/>
  <c r="J38" i="12"/>
  <c r="S13" i="11"/>
  <c r="M30" i="11"/>
  <c r="N30" i="11" s="1"/>
  <c r="E30" i="11" s="1"/>
  <c r="O32" i="11"/>
  <c r="P20" i="12"/>
  <c r="I10" i="12"/>
  <c r="J7" i="11"/>
  <c r="R36" i="12"/>
  <c r="P32" i="12"/>
  <c r="O25" i="12"/>
  <c r="R34" i="11"/>
  <c r="O34" i="12"/>
  <c r="M8" i="12"/>
  <c r="N8" i="12" s="1"/>
  <c r="E8" i="12" s="1"/>
  <c r="I37" i="11"/>
  <c r="R15" i="12"/>
  <c r="J6" i="12"/>
  <c r="S30" i="11"/>
  <c r="S23" i="12"/>
  <c r="P20" i="11"/>
  <c r="O12" i="12"/>
  <c r="P27" i="11"/>
  <c r="S27" i="11"/>
  <c r="M29" i="12"/>
  <c r="N29" i="12" s="1"/>
  <c r="E29" i="12" s="1"/>
  <c r="O19" i="12"/>
  <c r="J22" i="11"/>
  <c r="I26" i="12"/>
  <c r="P33" i="11"/>
  <c r="J14" i="12"/>
  <c r="M3" i="11"/>
  <c r="N3" i="11" s="1"/>
  <c r="E3" i="11" s="1"/>
  <c r="M29" i="11"/>
  <c r="N29" i="11" s="1"/>
  <c r="E29" i="11" s="1"/>
  <c r="P4" i="11"/>
  <c r="I22" i="11"/>
  <c r="P18" i="11"/>
  <c r="S29" i="12"/>
  <c r="M28" i="11"/>
  <c r="N28" i="11" s="1"/>
  <c r="E28" i="11" s="1"/>
  <c r="M18" i="11"/>
  <c r="N18" i="11" s="1"/>
  <c r="E18" i="11" s="1"/>
  <c r="J18" i="12"/>
  <c r="P8" i="11"/>
  <c r="O18" i="11"/>
  <c r="M18" i="12"/>
  <c r="N18" i="12" s="1"/>
  <c r="E18" i="12" s="1"/>
  <c r="S3" i="12"/>
  <c r="O16" i="12"/>
  <c r="M4" i="12"/>
  <c r="N4" i="12" s="1"/>
  <c r="E4" i="12" s="1"/>
  <c r="M9" i="12"/>
  <c r="N9" i="12" s="1"/>
  <c r="E9" i="12" s="1"/>
  <c r="J24" i="11"/>
  <c r="K24" i="11" s="1"/>
  <c r="G24" i="11" s="1"/>
  <c r="P12" i="12"/>
  <c r="J7" i="12"/>
  <c r="S16" i="11"/>
  <c r="S24" i="12"/>
  <c r="P33" i="12"/>
  <c r="S34" i="12"/>
  <c r="I38" i="11"/>
  <c r="K38" i="11" s="1"/>
  <c r="G38" i="11" s="1"/>
  <c r="I23" i="11"/>
  <c r="M31" i="11"/>
  <c r="N31" i="11" s="1"/>
  <c r="E31" i="11" s="1"/>
  <c r="M22" i="12"/>
  <c r="N22" i="12" s="1"/>
  <c r="E22" i="12" s="1"/>
  <c r="P28" i="11"/>
  <c r="I28" i="11"/>
  <c r="S36" i="11"/>
  <c r="I14" i="12"/>
  <c r="I25" i="11"/>
  <c r="J27" i="11"/>
  <c r="R11" i="11"/>
  <c r="I12" i="12"/>
  <c r="I29" i="11"/>
  <c r="R5" i="12"/>
  <c r="R19" i="12"/>
  <c r="S9" i="11"/>
  <c r="O8" i="12"/>
  <c r="J4" i="11"/>
  <c r="J31" i="11"/>
  <c r="S5" i="12"/>
  <c r="R16" i="11"/>
  <c r="S25" i="12"/>
  <c r="I3" i="12"/>
  <c r="I9" i="12"/>
  <c r="R23" i="12"/>
  <c r="M34" i="12"/>
  <c r="N34" i="12" s="1"/>
  <c r="E34" i="12" s="1"/>
  <c r="S35" i="12"/>
  <c r="R22" i="12"/>
  <c r="O6" i="12"/>
  <c r="J35" i="11"/>
  <c r="P34" i="11"/>
  <c r="O15" i="11"/>
  <c r="R3" i="12"/>
  <c r="R37" i="11"/>
  <c r="T37" i="11" s="1"/>
  <c r="F37" i="11" s="1"/>
  <c r="J29" i="11"/>
  <c r="S37" i="12"/>
  <c r="O34" i="11"/>
  <c r="M21" i="12"/>
  <c r="N21" i="12" s="1"/>
  <c r="E21" i="12" s="1"/>
  <c r="O21" i="12"/>
  <c r="J32" i="11"/>
  <c r="M13" i="11"/>
  <c r="N13" i="11" s="1"/>
  <c r="E13" i="11" s="1"/>
  <c r="I28" i="12"/>
  <c r="S6" i="12"/>
  <c r="J34" i="11"/>
  <c r="O7" i="12"/>
  <c r="J5" i="11"/>
  <c r="R10" i="11"/>
  <c r="P36" i="12"/>
  <c r="J37" i="11"/>
  <c r="P6" i="11"/>
  <c r="I21" i="12"/>
  <c r="M16" i="11"/>
  <c r="N16" i="11" s="1"/>
  <c r="E16" i="11" s="1"/>
  <c r="I13" i="12"/>
  <c r="M7" i="12"/>
  <c r="N7" i="12" s="1"/>
  <c r="E7" i="12" s="1"/>
  <c r="R4" i="11"/>
  <c r="R20" i="12"/>
  <c r="O5" i="12"/>
  <c r="P14" i="12"/>
  <c r="P25" i="12"/>
  <c r="R26" i="12"/>
  <c r="J9" i="12"/>
  <c r="S8" i="11"/>
  <c r="I38" i="12"/>
  <c r="J21" i="11"/>
  <c r="M14" i="12"/>
  <c r="N14" i="12" s="1"/>
  <c r="E14" i="12" s="1"/>
  <c r="R8" i="11"/>
  <c r="R21" i="12"/>
  <c r="J12" i="12"/>
  <c r="I33" i="12"/>
  <c r="R25" i="12"/>
  <c r="T25" i="12" s="1"/>
  <c r="F25" i="12" s="1"/>
  <c r="O21" i="11"/>
  <c r="J12" i="11"/>
  <c r="M36" i="12"/>
  <c r="N36" i="12" s="1"/>
  <c r="E36" i="12" s="1"/>
  <c r="R6" i="12"/>
  <c r="I9" i="11"/>
  <c r="I23" i="12"/>
  <c r="J6" i="11"/>
  <c r="S18" i="11"/>
  <c r="J3" i="12"/>
  <c r="J28" i="12"/>
  <c r="I15" i="11"/>
  <c r="O3" i="12"/>
  <c r="P7" i="11"/>
  <c r="I25" i="12"/>
  <c r="O11" i="12"/>
  <c r="I8" i="11"/>
  <c r="O18" i="12"/>
  <c r="M38" i="12"/>
  <c r="N38" i="12" s="1"/>
  <c r="E38" i="12" s="1"/>
  <c r="S34" i="11"/>
  <c r="P18" i="12"/>
  <c r="S28" i="12"/>
  <c r="R27" i="11"/>
  <c r="O14" i="11"/>
  <c r="J8" i="12"/>
  <c r="O26" i="11"/>
  <c r="Q26" i="11" s="1"/>
  <c r="H26" i="11" s="1"/>
  <c r="J15" i="11"/>
  <c r="P35" i="11"/>
  <c r="J34" i="12"/>
  <c r="O30" i="11"/>
  <c r="Q30" i="11" s="1"/>
  <c r="H30" i="11" s="1"/>
  <c r="P26" i="12"/>
  <c r="S11" i="12"/>
  <c r="M21" i="11"/>
  <c r="N21" i="11" s="1"/>
  <c r="E21" i="11" s="1"/>
  <c r="S4" i="11"/>
  <c r="O24" i="12"/>
  <c r="R7" i="12"/>
  <c r="O3" i="11"/>
  <c r="R17" i="12"/>
  <c r="S20" i="12"/>
  <c r="M6" i="11"/>
  <c r="N6" i="11" s="1"/>
  <c r="E6" i="11" s="1"/>
  <c r="S33" i="12"/>
  <c r="M25" i="11"/>
  <c r="N25" i="11" s="1"/>
  <c r="E25" i="11" s="1"/>
  <c r="O6" i="11"/>
  <c r="S15" i="12"/>
  <c r="I30" i="11"/>
  <c r="S13" i="12"/>
  <c r="O33" i="12"/>
  <c r="J14" i="11"/>
  <c r="S7" i="12"/>
  <c r="M31" i="12"/>
  <c r="N31" i="12" s="1"/>
  <c r="E31" i="12" s="1"/>
  <c r="I13" i="11"/>
  <c r="J21" i="12"/>
  <c r="J37" i="12"/>
  <c r="M8" i="11"/>
  <c r="N8" i="11" s="1"/>
  <c r="E8" i="11" s="1"/>
  <c r="R5" i="11"/>
  <c r="R33" i="12"/>
  <c r="S31" i="11"/>
  <c r="P37" i="11"/>
  <c r="R7" i="11"/>
  <c r="R24" i="12"/>
  <c r="S7" i="11"/>
  <c r="R30" i="12"/>
  <c r="I19" i="12"/>
  <c r="O29" i="11"/>
  <c r="J11" i="11"/>
  <c r="P23" i="12"/>
  <c r="J17" i="12"/>
  <c r="S24" i="11"/>
  <c r="O15" i="12"/>
  <c r="R3" i="11"/>
  <c r="J9" i="11"/>
  <c r="O14" i="12"/>
  <c r="M27" i="11"/>
  <c r="N27" i="11" s="1"/>
  <c r="E27" i="11" s="1"/>
  <c r="O7" i="11"/>
  <c r="R9" i="12"/>
  <c r="M36" i="11"/>
  <c r="N36" i="11" s="1"/>
  <c r="E36" i="11" s="1"/>
  <c r="R4" i="12"/>
  <c r="M32" i="12"/>
  <c r="N32" i="12" s="1"/>
  <c r="E32" i="12" s="1"/>
  <c r="M4" i="11"/>
  <c r="N4" i="11" s="1"/>
  <c r="E4" i="11" s="1"/>
  <c r="S8" i="12"/>
  <c r="J30" i="12"/>
  <c r="I6" i="11"/>
  <c r="M20" i="12"/>
  <c r="N20" i="12" s="1"/>
  <c r="E20" i="12" s="1"/>
  <c r="M10" i="12"/>
  <c r="N10" i="12" s="1"/>
  <c r="E10" i="12" s="1"/>
  <c r="O25" i="11"/>
  <c r="O13" i="11"/>
  <c r="O31" i="12"/>
  <c r="R18" i="11"/>
  <c r="S25" i="11"/>
  <c r="R33" i="11"/>
  <c r="J19" i="12"/>
  <c r="M34" i="11"/>
  <c r="N34" i="11" s="1"/>
  <c r="E34" i="11" s="1"/>
  <c r="J27" i="12"/>
  <c r="M23" i="12"/>
  <c r="N23" i="12" s="1"/>
  <c r="E23" i="12" s="1"/>
  <c r="S12" i="11"/>
  <c r="M14" i="11"/>
  <c r="N14" i="11" s="1"/>
  <c r="E14" i="11" s="1"/>
  <c r="I30" i="12"/>
  <c r="R22" i="11"/>
  <c r="S9" i="12"/>
  <c r="I5" i="12"/>
  <c r="R29" i="11"/>
  <c r="O19" i="11"/>
  <c r="O33" i="11"/>
  <c r="R16" i="12"/>
  <c r="R26" i="11"/>
  <c r="I14" i="11"/>
  <c r="R29" i="12"/>
  <c r="P22" i="11"/>
  <c r="Q22" i="11" s="1"/>
  <c r="H22" i="11" s="1"/>
  <c r="M16" i="12"/>
  <c r="N16" i="12" s="1"/>
  <c r="E16" i="12" s="1"/>
  <c r="O26" i="12"/>
  <c r="O28" i="11"/>
  <c r="I10" i="11"/>
  <c r="I33" i="11"/>
  <c r="P8" i="12"/>
  <c r="I18" i="11"/>
  <c r="J18" i="11"/>
  <c r="R10" i="12"/>
  <c r="I27" i="12"/>
  <c r="J13" i="11"/>
  <c r="P21" i="12"/>
  <c r="I3" i="11"/>
  <c r="O35" i="12"/>
  <c r="P12" i="11"/>
  <c r="S14" i="12"/>
  <c r="J32" i="12"/>
  <c r="S26" i="11"/>
  <c r="I22" i="12"/>
  <c r="I31" i="12"/>
  <c r="M20" i="11"/>
  <c r="N20" i="11" s="1"/>
  <c r="E20" i="11" s="1"/>
  <c r="S16" i="12"/>
  <c r="I6" i="12"/>
  <c r="J8" i="11"/>
  <c r="O12" i="11"/>
  <c r="O4" i="11"/>
  <c r="S22" i="12"/>
  <c r="R15" i="11"/>
  <c r="O36" i="11"/>
  <c r="R31" i="12"/>
  <c r="O23" i="11"/>
  <c r="Q23" i="11" s="1"/>
  <c r="H23" i="11" s="1"/>
  <c r="J16" i="12"/>
  <c r="O27" i="12"/>
  <c r="P10" i="11"/>
  <c r="J26" i="11"/>
  <c r="P24" i="12"/>
  <c r="R35" i="12"/>
  <c r="R11" i="12"/>
  <c r="P31" i="11"/>
  <c r="S22" i="11"/>
  <c r="P4" i="12"/>
  <c r="Q4" i="12" s="1"/>
  <c r="H4" i="12" s="1"/>
  <c r="S33" i="11"/>
  <c r="I11" i="12"/>
  <c r="K11" i="12" s="1"/>
  <c r="G11" i="12" s="1"/>
  <c r="S12" i="12"/>
  <c r="I36" i="11"/>
  <c r="P6" i="12"/>
  <c r="M5" i="11"/>
  <c r="N5" i="11" s="1"/>
  <c r="E5" i="11" s="1"/>
  <c r="P37" i="12"/>
  <c r="J25" i="12"/>
  <c r="J25" i="11"/>
  <c r="P3" i="12"/>
  <c r="O37" i="12"/>
  <c r="O37" i="11"/>
  <c r="I17" i="12"/>
  <c r="R34" i="12"/>
  <c r="I26" i="11"/>
  <c r="J33" i="11"/>
  <c r="J10" i="11"/>
  <c r="O23" i="12"/>
  <c r="M22" i="11"/>
  <c r="N22" i="11" s="1"/>
  <c r="E22" i="11" s="1"/>
  <c r="R24" i="11"/>
  <c r="O17" i="12"/>
  <c r="Q17" i="12" s="1"/>
  <c r="H17" i="12" s="1"/>
  <c r="R32" i="11"/>
  <c r="S26" i="12"/>
  <c r="O28" i="12"/>
  <c r="S14" i="11"/>
  <c r="J28" i="11"/>
  <c r="O20" i="12"/>
  <c r="I31" i="11"/>
  <c r="I20" i="12"/>
  <c r="P9" i="11"/>
  <c r="Q9" i="11" s="1"/>
  <c r="H9" i="11" s="1"/>
  <c r="R25" i="11"/>
  <c r="M13" i="12"/>
  <c r="N13" i="12" s="1"/>
  <c r="E13" i="12" s="1"/>
  <c r="S19" i="11"/>
  <c r="P19" i="11"/>
  <c r="P5" i="12"/>
  <c r="S4" i="12"/>
  <c r="J4" i="12"/>
  <c r="J36" i="11"/>
  <c r="P10" i="12"/>
  <c r="M3" i="12"/>
  <c r="N3" i="12" s="1"/>
  <c r="E3" i="12" s="1"/>
  <c r="S32" i="11"/>
  <c r="R12" i="12"/>
  <c r="S10" i="12"/>
  <c r="M37" i="11"/>
  <c r="N37" i="11" s="1"/>
  <c r="E37" i="11" s="1"/>
  <c r="R14" i="12"/>
  <c r="R36" i="11"/>
  <c r="O16" i="11"/>
  <c r="Q16" i="11" s="1"/>
  <c r="H16" i="11" s="1"/>
  <c r="I34" i="11"/>
  <c r="P3" i="11"/>
  <c r="R28" i="12"/>
  <c r="R14" i="11"/>
  <c r="P24" i="11"/>
  <c r="J15" i="12"/>
  <c r="I19" i="11"/>
  <c r="J20" i="12"/>
  <c r="J26" i="12"/>
  <c r="J23" i="11"/>
  <c r="O31" i="11"/>
  <c r="J13" i="12"/>
  <c r="J19" i="11"/>
  <c r="J22" i="12"/>
  <c r="P13" i="11"/>
  <c r="P36" i="11"/>
  <c r="M15" i="11"/>
  <c r="N15" i="11" s="1"/>
  <c r="E15" i="11" s="1"/>
  <c r="J33" i="12"/>
  <c r="I17" i="11"/>
  <c r="P15" i="12"/>
  <c r="S15" i="11"/>
  <c r="R32" i="12"/>
  <c r="M30" i="12"/>
  <c r="N30" i="12" s="1"/>
  <c r="E30" i="12" s="1"/>
  <c r="P35" i="12"/>
  <c r="I34" i="12"/>
  <c r="J3" i="11"/>
  <c r="R37" i="12"/>
  <c r="S27" i="12"/>
  <c r="O32" i="12"/>
  <c r="O36" i="12"/>
  <c r="J16" i="11"/>
  <c r="R27" i="12"/>
  <c r="P29" i="11"/>
  <c r="M11" i="11"/>
  <c r="N11" i="11" s="1"/>
  <c r="E11" i="11" s="1"/>
  <c r="S30" i="12"/>
  <c r="I20" i="11"/>
  <c r="M10" i="11"/>
  <c r="N10" i="11" s="1"/>
  <c r="E10" i="11" s="1"/>
  <c r="P22" i="12"/>
  <c r="R31" i="11"/>
  <c r="P27" i="12"/>
  <c r="S19" i="12"/>
  <c r="P32" i="11"/>
  <c r="M25" i="12"/>
  <c r="N25" i="12" s="1"/>
  <c r="E25" i="12" s="1"/>
  <c r="P14" i="11"/>
  <c r="J23" i="12"/>
  <c r="M7" i="11"/>
  <c r="N7" i="11" s="1"/>
  <c r="E7" i="11" s="1"/>
  <c r="O13" i="12"/>
  <c r="R9" i="11"/>
  <c r="I37" i="12"/>
  <c r="M33" i="11"/>
  <c r="N33" i="11" s="1"/>
  <c r="E33" i="11" s="1"/>
  <c r="M37" i="12"/>
  <c r="N37" i="12" s="1"/>
  <c r="E37" i="12" s="1"/>
  <c r="S35" i="11"/>
  <c r="M33" i="12"/>
  <c r="N33" i="12" s="1"/>
  <c r="E33" i="12" s="1"/>
  <c r="S29" i="11"/>
  <c r="P7" i="12"/>
  <c r="J36" i="12"/>
  <c r="I35" i="11"/>
  <c r="R8" i="12"/>
  <c r="I35" i="12"/>
  <c r="S28" i="11"/>
  <c r="P11" i="12"/>
  <c r="R17" i="11"/>
  <c r="I36" i="12"/>
  <c r="P25" i="11"/>
  <c r="M17" i="11"/>
  <c r="N17" i="11" s="1"/>
  <c r="E17" i="11" s="1"/>
  <c r="S31" i="12"/>
  <c r="M24" i="11"/>
  <c r="N24" i="11" s="1"/>
  <c r="E24" i="11" s="1"/>
  <c r="J20" i="11"/>
  <c r="I18" i="12"/>
  <c r="R12" i="11"/>
  <c r="P28" i="12"/>
  <c r="S21" i="11"/>
  <c r="T21" i="11" s="1"/>
  <c r="F21" i="11" s="1"/>
  <c r="T6" i="11"/>
  <c r="F6" i="11" s="1"/>
  <c r="I4" i="4"/>
  <c r="P15" i="4"/>
  <c r="S8" i="4"/>
  <c r="M23" i="4"/>
  <c r="N23" i="4" s="1"/>
  <c r="E23" i="4" s="1"/>
  <c r="S14" i="4"/>
  <c r="O18" i="4"/>
  <c r="P12" i="4"/>
  <c r="S35" i="4"/>
  <c r="J26" i="4"/>
  <c r="P8" i="4"/>
  <c r="S9" i="4"/>
  <c r="R13" i="4"/>
  <c r="P33" i="4"/>
  <c r="J28" i="4"/>
  <c r="M37" i="4"/>
  <c r="N37" i="4" s="1"/>
  <c r="E37" i="4" s="1"/>
  <c r="M5" i="4"/>
  <c r="N5" i="4" s="1"/>
  <c r="E5" i="4" s="1"/>
  <c r="I36" i="4"/>
  <c r="J24" i="4"/>
  <c r="S3" i="4"/>
  <c r="M21" i="4"/>
  <c r="N21" i="4" s="1"/>
  <c r="E21" i="4" s="1"/>
  <c r="M11" i="4"/>
  <c r="N11" i="4" s="1"/>
  <c r="E11" i="4" s="1"/>
  <c r="I13" i="4"/>
  <c r="M8" i="4"/>
  <c r="N8" i="4" s="1"/>
  <c r="E8" i="4" s="1"/>
  <c r="S32" i="4"/>
  <c r="J32" i="4"/>
  <c r="S4" i="4"/>
  <c r="O31" i="4"/>
  <c r="S36" i="4"/>
  <c r="I33" i="4"/>
  <c r="P19" i="4"/>
  <c r="I9" i="4"/>
  <c r="O7" i="4"/>
  <c r="I34" i="4"/>
  <c r="J33" i="4"/>
  <c r="R24" i="4"/>
  <c r="P4" i="4"/>
  <c r="O8" i="4"/>
  <c r="J11" i="4"/>
  <c r="R26" i="4"/>
  <c r="R3" i="4"/>
  <c r="I20" i="4"/>
  <c r="S23" i="4"/>
  <c r="R21" i="4"/>
  <c r="P24" i="4"/>
  <c r="J37" i="4"/>
  <c r="I29" i="4"/>
  <c r="P14" i="4"/>
  <c r="O22" i="4"/>
  <c r="O15" i="4"/>
  <c r="P36" i="4"/>
  <c r="I31" i="4"/>
  <c r="P30" i="4"/>
  <c r="J22" i="4"/>
  <c r="S37" i="4"/>
  <c r="S5" i="4"/>
  <c r="R9" i="4"/>
  <c r="P29" i="4"/>
  <c r="M33" i="4"/>
  <c r="N33" i="4" s="1"/>
  <c r="E33" i="4" s="1"/>
  <c r="J34" i="4"/>
  <c r="S17" i="4"/>
  <c r="O16" i="4"/>
  <c r="J30" i="4"/>
  <c r="M4" i="4"/>
  <c r="N4" i="4" s="1"/>
  <c r="E4" i="4" s="1"/>
  <c r="M28" i="4"/>
  <c r="N28" i="4" s="1"/>
  <c r="E28" i="4" s="1"/>
  <c r="R36" i="4"/>
  <c r="S7" i="4"/>
  <c r="M10" i="4"/>
  <c r="N10" i="4" s="1"/>
  <c r="E10" i="4" s="1"/>
  <c r="I37" i="4"/>
  <c r="M31" i="4"/>
  <c r="N31" i="4" s="1"/>
  <c r="E31" i="4" s="1"/>
  <c r="P27" i="4"/>
  <c r="M27" i="4"/>
  <c r="N27" i="4" s="1"/>
  <c r="E27" i="4" s="1"/>
  <c r="R20" i="4"/>
  <c r="O36" i="4"/>
  <c r="O4" i="4"/>
  <c r="J7" i="4"/>
  <c r="R22" i="4"/>
  <c r="I32" i="4"/>
  <c r="P3" i="4"/>
  <c r="I23" i="4"/>
  <c r="P17" i="4"/>
  <c r="R29" i="4"/>
  <c r="J27" i="4"/>
  <c r="R19" i="4"/>
  <c r="O20" i="4"/>
  <c r="R6" i="4"/>
  <c r="O6" i="4"/>
  <c r="R7" i="4"/>
  <c r="I7" i="4"/>
  <c r="M19" i="4"/>
  <c r="N19" i="4" s="1"/>
  <c r="E19" i="4" s="1"/>
  <c r="S6" i="4"/>
  <c r="I27" i="4"/>
  <c r="O14" i="4"/>
  <c r="S34" i="4"/>
  <c r="M35" i="4"/>
  <c r="N35" i="4" s="1"/>
  <c r="E35" i="4" s="1"/>
  <c r="P34" i="4"/>
  <c r="S27" i="4"/>
  <c r="S20" i="4"/>
  <c r="R23" i="4"/>
  <c r="J18" i="4"/>
  <c r="S33" i="4"/>
  <c r="R37" i="4"/>
  <c r="R5" i="4"/>
  <c r="P25" i="4"/>
  <c r="J20" i="4"/>
  <c r="M29" i="4"/>
  <c r="N29" i="4" s="1"/>
  <c r="E29" i="4" s="1"/>
  <c r="O3" i="4"/>
  <c r="R33" i="4"/>
  <c r="M25" i="4"/>
  <c r="N25" i="4" s="1"/>
  <c r="E25" i="4" s="1"/>
  <c r="P9" i="4"/>
  <c r="P5" i="4"/>
  <c r="R35" i="4"/>
  <c r="J23" i="4"/>
  <c r="R31" i="4"/>
  <c r="P28" i="4"/>
  <c r="S10" i="4"/>
  <c r="O17" i="4"/>
  <c r="R30" i="4"/>
  <c r="M30" i="4"/>
  <c r="N30" i="4" s="1"/>
  <c r="E30" i="4" s="1"/>
  <c r="J25" i="4"/>
  <c r="O23" i="4"/>
  <c r="R32" i="4"/>
  <c r="S31" i="4"/>
  <c r="S24" i="4"/>
  <c r="I17" i="4"/>
  <c r="P16" i="4"/>
  <c r="R16" i="4"/>
  <c r="O32" i="4"/>
  <c r="J35" i="4"/>
  <c r="M24" i="4"/>
  <c r="N24" i="4" s="1"/>
  <c r="E24" i="4" s="1"/>
  <c r="P21" i="4"/>
  <c r="R18" i="4"/>
  <c r="I28" i="4"/>
  <c r="M3" i="4"/>
  <c r="N3" i="4" s="1"/>
  <c r="S29" i="4"/>
  <c r="J16" i="4"/>
  <c r="J12" i="4"/>
  <c r="R10" i="4"/>
  <c r="O21" i="4"/>
  <c r="R4" i="4"/>
  <c r="I16" i="4"/>
  <c r="O34" i="4"/>
  <c r="I11" i="4"/>
  <c r="O37" i="4"/>
  <c r="S16" i="4"/>
  <c r="S15" i="4"/>
  <c r="P11" i="4"/>
  <c r="P22" i="4"/>
  <c r="O12" i="4"/>
  <c r="M26" i="4"/>
  <c r="N26" i="4" s="1"/>
  <c r="E26" i="4" s="1"/>
  <c r="I14" i="4"/>
  <c r="O10" i="4"/>
  <c r="I30" i="4"/>
  <c r="S28" i="4"/>
  <c r="J21" i="4"/>
  <c r="S11" i="4"/>
  <c r="O11" i="4"/>
  <c r="J14" i="4"/>
  <c r="J3" i="4"/>
  <c r="S18" i="4"/>
  <c r="J4" i="4"/>
  <c r="J19" i="4"/>
  <c r="I21" i="4"/>
  <c r="R28" i="4"/>
  <c r="S19" i="4"/>
  <c r="P35" i="4"/>
  <c r="M32" i="4"/>
  <c r="N32" i="4" s="1"/>
  <c r="E32" i="4" s="1"/>
  <c r="P26" i="4"/>
  <c r="I26" i="4"/>
  <c r="I18" i="4"/>
  <c r="I5" i="4"/>
  <c r="J17" i="4"/>
  <c r="R12" i="4"/>
  <c r="O28" i="4"/>
  <c r="J31" i="4"/>
  <c r="M20" i="4"/>
  <c r="N20" i="4" s="1"/>
  <c r="E20" i="4" s="1"/>
  <c r="P13" i="4"/>
  <c r="R14" i="4"/>
  <c r="I24" i="4"/>
  <c r="I3" i="4"/>
  <c r="R15" i="4"/>
  <c r="S25" i="4"/>
  <c r="I19" i="4"/>
  <c r="M16" i="4"/>
  <c r="N16" i="4" s="1"/>
  <c r="E16" i="4" s="1"/>
  <c r="P32" i="4"/>
  <c r="J9" i="4"/>
  <c r="M12" i="4"/>
  <c r="N12" i="4" s="1"/>
  <c r="E12" i="4" s="1"/>
  <c r="I25" i="4"/>
  <c r="P20" i="4"/>
  <c r="M13" i="4"/>
  <c r="N13" i="4" s="1"/>
  <c r="E13" i="4" s="1"/>
  <c r="O26" i="4"/>
  <c r="I10" i="4"/>
  <c r="I12" i="4"/>
  <c r="S22" i="4"/>
  <c r="M9" i="4"/>
  <c r="N9" i="4" s="1"/>
  <c r="E9" i="4" s="1"/>
  <c r="O25" i="4"/>
  <c r="I8" i="4"/>
  <c r="M18" i="4"/>
  <c r="N18" i="4" s="1"/>
  <c r="E18" i="4" s="1"/>
  <c r="I35" i="4"/>
  <c r="I22" i="4"/>
  <c r="O19" i="4"/>
  <c r="M22" i="4"/>
  <c r="N22" i="4" s="1"/>
  <c r="E22" i="4" s="1"/>
  <c r="S12" i="4"/>
  <c r="O33" i="4"/>
  <c r="J10" i="4"/>
  <c r="O13" i="4"/>
  <c r="S13" i="4"/>
  <c r="O30" i="4"/>
  <c r="P23" i="4"/>
  <c r="P6" i="4"/>
  <c r="M15" i="4"/>
  <c r="N15" i="4" s="1"/>
  <c r="E15" i="4" s="1"/>
  <c r="P18" i="4"/>
  <c r="M6" i="4"/>
  <c r="N6" i="4" s="1"/>
  <c r="E6" i="4" s="1"/>
  <c r="S30" i="4"/>
  <c r="J13" i="4"/>
  <c r="R8" i="4"/>
  <c r="O24" i="4"/>
  <c r="P7" i="4"/>
  <c r="R27" i="4"/>
  <c r="J5" i="4"/>
  <c r="R17" i="4"/>
  <c r="T17" i="4" s="1"/>
  <c r="F17" i="4" s="1"/>
  <c r="I6" i="4"/>
  <c r="J29" i="4"/>
  <c r="P10" i="4"/>
  <c r="P31" i="4"/>
  <c r="P37" i="4"/>
  <c r="M14" i="4"/>
  <c r="N14" i="4" s="1"/>
  <c r="E14" i="4" s="1"/>
  <c r="M36" i="4"/>
  <c r="N36" i="4" s="1"/>
  <c r="E36" i="4" s="1"/>
  <c r="O27" i="4"/>
  <c r="R11" i="4"/>
  <c r="J6" i="4"/>
  <c r="S21" i="4"/>
  <c r="R25" i="4"/>
  <c r="I15" i="4"/>
  <c r="O9" i="4"/>
  <c r="J8" i="4"/>
  <c r="M17" i="4"/>
  <c r="N17" i="4" s="1"/>
  <c r="E17" i="4" s="1"/>
  <c r="O5" i="4"/>
  <c r="O29" i="4"/>
  <c r="J36" i="4"/>
  <c r="O35" i="4"/>
  <c r="R34" i="4"/>
  <c r="M34" i="4"/>
  <c r="N34" i="4" s="1"/>
  <c r="E34" i="4" s="1"/>
  <c r="M7" i="4"/>
  <c r="N7" i="4" s="1"/>
  <c r="E7" i="4" s="1"/>
  <c r="S26" i="4"/>
  <c r="J15" i="4"/>
  <c r="I38" i="4"/>
  <c r="O38" i="4"/>
  <c r="Q38" i="4" s="1"/>
  <c r="H38" i="4" s="1"/>
  <c r="M38" i="4"/>
  <c r="N38" i="4" s="1"/>
  <c r="E38" i="4" s="1"/>
  <c r="J38" i="4"/>
  <c r="L38" i="3"/>
  <c r="I37" i="3"/>
  <c r="P34" i="3"/>
  <c r="M33" i="3"/>
  <c r="J32" i="3"/>
  <c r="O23" i="3"/>
  <c r="L22" i="3"/>
  <c r="I21" i="3"/>
  <c r="P18" i="3"/>
  <c r="M17" i="3"/>
  <c r="J16" i="3"/>
  <c r="O7" i="3"/>
  <c r="L6" i="3"/>
  <c r="I5" i="3"/>
  <c r="O34" i="3"/>
  <c r="L33" i="3"/>
  <c r="I32" i="3"/>
  <c r="P29" i="3"/>
  <c r="M28" i="3"/>
  <c r="J27" i="3"/>
  <c r="O18" i="3"/>
  <c r="L17" i="3"/>
  <c r="I16" i="3"/>
  <c r="P13" i="3"/>
  <c r="M12" i="3"/>
  <c r="J11" i="3"/>
  <c r="P40" i="3"/>
  <c r="J38" i="3"/>
  <c r="O29" i="3"/>
  <c r="L28" i="3"/>
  <c r="I27" i="3"/>
  <c r="P24" i="3"/>
  <c r="M23" i="3"/>
  <c r="J22" i="3"/>
  <c r="O13" i="3"/>
  <c r="L12" i="3"/>
  <c r="I11" i="3"/>
  <c r="P8" i="3"/>
  <c r="M7" i="3"/>
  <c r="J6" i="3"/>
  <c r="P33" i="3"/>
  <c r="I20" i="3"/>
  <c r="O40" i="3"/>
  <c r="I38" i="3"/>
  <c r="P35" i="3"/>
  <c r="M34" i="3"/>
  <c r="J33" i="3"/>
  <c r="O24" i="3"/>
  <c r="L23" i="3"/>
  <c r="I22" i="3"/>
  <c r="P19" i="3"/>
  <c r="M18" i="3"/>
  <c r="J17" i="3"/>
  <c r="O8" i="3"/>
  <c r="L7" i="3"/>
  <c r="I6" i="3"/>
  <c r="P3" i="3"/>
  <c r="O35" i="3"/>
  <c r="L34" i="3"/>
  <c r="I33" i="3"/>
  <c r="P30" i="3"/>
  <c r="M29" i="3"/>
  <c r="J28" i="3"/>
  <c r="O19" i="3"/>
  <c r="L18" i="3"/>
  <c r="I17" i="3"/>
  <c r="P14" i="3"/>
  <c r="M13" i="3"/>
  <c r="J12" i="3"/>
  <c r="O3" i="3"/>
  <c r="O38" i="3"/>
  <c r="M32" i="3"/>
  <c r="O30" i="3"/>
  <c r="L29" i="3"/>
  <c r="I28" i="3"/>
  <c r="P25" i="3"/>
  <c r="M24" i="3"/>
  <c r="J23" i="3"/>
  <c r="O14" i="3"/>
  <c r="L13" i="3"/>
  <c r="I12" i="3"/>
  <c r="P9" i="3"/>
  <c r="M8" i="3"/>
  <c r="J7" i="3"/>
  <c r="P36" i="3"/>
  <c r="M35" i="3"/>
  <c r="J34" i="3"/>
  <c r="O25" i="3"/>
  <c r="L24" i="3"/>
  <c r="I23" i="3"/>
  <c r="P20" i="3"/>
  <c r="M19" i="3"/>
  <c r="J18" i="3"/>
  <c r="O9" i="3"/>
  <c r="L8" i="3"/>
  <c r="P4" i="3"/>
  <c r="M3" i="3"/>
  <c r="P17" i="3"/>
  <c r="I7" i="3"/>
  <c r="I36" i="3"/>
  <c r="J31" i="3"/>
  <c r="O22" i="3"/>
  <c r="O36" i="3"/>
  <c r="L35" i="3"/>
  <c r="I34" i="3"/>
  <c r="P31" i="3"/>
  <c r="M30" i="3"/>
  <c r="J29" i="3"/>
  <c r="O20" i="3"/>
  <c r="L19" i="3"/>
  <c r="I18" i="3"/>
  <c r="P15" i="3"/>
  <c r="M14" i="3"/>
  <c r="J13" i="3"/>
  <c r="O4" i="3"/>
  <c r="L3" i="3"/>
  <c r="P39" i="3"/>
  <c r="O31" i="3"/>
  <c r="L30" i="3"/>
  <c r="I29" i="3"/>
  <c r="P26" i="3"/>
  <c r="M25" i="3"/>
  <c r="J24" i="3"/>
  <c r="O15" i="3"/>
  <c r="L14" i="3"/>
  <c r="I13" i="3"/>
  <c r="P10" i="3"/>
  <c r="M9" i="3"/>
  <c r="J8" i="3"/>
  <c r="O39" i="3"/>
  <c r="P37" i="3"/>
  <c r="M36" i="3"/>
  <c r="J35" i="3"/>
  <c r="O26" i="3"/>
  <c r="L25" i="3"/>
  <c r="I24" i="3"/>
  <c r="P21" i="3"/>
  <c r="M20" i="3"/>
  <c r="J19" i="3"/>
  <c r="O10" i="3"/>
  <c r="L9" i="3"/>
  <c r="I8" i="3"/>
  <c r="P5" i="3"/>
  <c r="M4" i="3"/>
  <c r="J3" i="3"/>
  <c r="L37" i="3"/>
  <c r="M16" i="3"/>
  <c r="O37" i="3"/>
  <c r="L36" i="3"/>
  <c r="I35" i="3"/>
  <c r="P32" i="3"/>
  <c r="M31" i="3"/>
  <c r="J30" i="3"/>
  <c r="O21" i="3"/>
  <c r="L20" i="3"/>
  <c r="I19" i="3"/>
  <c r="P16" i="3"/>
  <c r="M15" i="3"/>
  <c r="J14" i="3"/>
  <c r="O5" i="3"/>
  <c r="L4" i="3"/>
  <c r="I3" i="3"/>
  <c r="O32" i="3"/>
  <c r="L31" i="3"/>
  <c r="I30" i="3"/>
  <c r="P27" i="3"/>
  <c r="M26" i="3"/>
  <c r="J25" i="3"/>
  <c r="O16" i="3"/>
  <c r="L15" i="3"/>
  <c r="I14" i="3"/>
  <c r="P11" i="3"/>
  <c r="M10" i="3"/>
  <c r="J9" i="3"/>
  <c r="P38" i="3"/>
  <c r="M37" i="3"/>
  <c r="J36" i="3"/>
  <c r="O27" i="3"/>
  <c r="L26" i="3"/>
  <c r="I25" i="3"/>
  <c r="P22" i="3"/>
  <c r="M21" i="3"/>
  <c r="J20" i="3"/>
  <c r="O11" i="3"/>
  <c r="L10" i="3"/>
  <c r="I9" i="3"/>
  <c r="P6" i="3"/>
  <c r="M5" i="3"/>
  <c r="J4" i="3"/>
  <c r="O33" i="3"/>
  <c r="L32" i="3"/>
  <c r="I31" i="3"/>
  <c r="P28" i="3"/>
  <c r="M27" i="3"/>
  <c r="J26" i="3"/>
  <c r="O17" i="3"/>
  <c r="L16" i="3"/>
  <c r="I15" i="3"/>
  <c r="P12" i="3"/>
  <c r="M11" i="3"/>
  <c r="J10" i="3"/>
  <c r="I4" i="3"/>
  <c r="O28" i="3"/>
  <c r="O12" i="3"/>
  <c r="L27" i="3"/>
  <c r="I26" i="3"/>
  <c r="L11" i="3"/>
  <c r="P23" i="3"/>
  <c r="I10" i="3"/>
  <c r="J15" i="3"/>
  <c r="M22" i="3"/>
  <c r="L21" i="3"/>
  <c r="J5" i="3"/>
  <c r="J21" i="3"/>
  <c r="M38" i="3"/>
  <c r="P7" i="3"/>
  <c r="J37" i="3"/>
  <c r="O6" i="3"/>
  <c r="M6" i="3"/>
  <c r="L5" i="3"/>
  <c r="J23" i="18"/>
  <c r="J19" i="18"/>
  <c r="J26" i="18"/>
  <c r="J18" i="18"/>
  <c r="M22" i="18"/>
  <c r="K21" i="18"/>
  <c r="M5" i="18"/>
  <c r="J16" i="18"/>
  <c r="J4" i="18"/>
  <c r="K6" i="18"/>
  <c r="J14" i="18"/>
  <c r="J21" i="18"/>
  <c r="J20" i="18"/>
  <c r="J9" i="18"/>
  <c r="J7" i="18"/>
  <c r="J12" i="18"/>
  <c r="J13" i="18"/>
  <c r="M9" i="18"/>
  <c r="J5" i="18"/>
  <c r="J3" i="18"/>
  <c r="L24" i="18"/>
  <c r="M16" i="18"/>
  <c r="J8" i="18"/>
  <c r="J15" i="18"/>
  <c r="J17" i="18"/>
  <c r="M23" i="18"/>
  <c r="J11" i="18"/>
  <c r="J10" i="18"/>
  <c r="J6" i="18"/>
  <c r="J22" i="18"/>
  <c r="J24" i="18"/>
  <c r="M26" i="18"/>
  <c r="J25" i="18"/>
  <c r="C25" i="18"/>
  <c r="D17" i="18"/>
  <c r="C17" i="18"/>
  <c r="C13" i="18"/>
  <c r="C4" i="18"/>
  <c r="C20" i="18"/>
  <c r="C8" i="18"/>
  <c r="C16" i="18"/>
  <c r="C5" i="18"/>
  <c r="C7" i="18"/>
  <c r="C24" i="18"/>
  <c r="C6" i="18"/>
  <c r="C9" i="18"/>
  <c r="C15" i="18"/>
  <c r="C14" i="18"/>
  <c r="C10" i="18"/>
  <c r="C23" i="18"/>
  <c r="C21" i="18"/>
  <c r="C11" i="18"/>
  <c r="C26" i="18"/>
  <c r="C18" i="18"/>
  <c r="C19" i="18"/>
  <c r="C22" i="18"/>
  <c r="C12" i="18"/>
  <c r="K34" i="12" l="1"/>
  <c r="G34" i="12" s="1"/>
  <c r="T13" i="12"/>
  <c r="F13" i="12" s="1"/>
  <c r="Q15" i="11"/>
  <c r="H15" i="11" s="1"/>
  <c r="Q6" i="11"/>
  <c r="H6" i="11" s="1"/>
  <c r="K21" i="11"/>
  <c r="G21" i="11" s="1"/>
  <c r="K18" i="12"/>
  <c r="G18" i="12" s="1"/>
  <c r="T19" i="11"/>
  <c r="F19" i="11" s="1"/>
  <c r="K16" i="11"/>
  <c r="G16" i="11" s="1"/>
  <c r="Q20" i="12"/>
  <c r="H20" i="12" s="1"/>
  <c r="Q10" i="11"/>
  <c r="H10" i="11" s="1"/>
  <c r="Q8" i="11"/>
  <c r="H8" i="11" s="1"/>
  <c r="K4" i="11"/>
  <c r="G4" i="11" s="1"/>
  <c r="K24" i="4"/>
  <c r="Q25" i="11"/>
  <c r="H25" i="11" s="1"/>
  <c r="Q17" i="11"/>
  <c r="H17" i="11" s="1"/>
  <c r="Q20" i="11"/>
  <c r="H20" i="11" s="1"/>
  <c r="K24" i="12"/>
  <c r="G24" i="12" s="1"/>
  <c r="K17" i="11"/>
  <c r="G17" i="11" s="1"/>
  <c r="Q34" i="12"/>
  <c r="H34" i="12" s="1"/>
  <c r="K37" i="11"/>
  <c r="G37" i="11" s="1"/>
  <c r="K29" i="12"/>
  <c r="G29" i="12" s="1"/>
  <c r="K15" i="12"/>
  <c r="G15" i="12" s="1"/>
  <c r="Q18" i="11"/>
  <c r="H18" i="11" s="1"/>
  <c r="T5" i="11"/>
  <c r="F5" i="11" s="1"/>
  <c r="T3" i="11"/>
  <c r="F3" i="11" s="1"/>
  <c r="Q21" i="11"/>
  <c r="H21" i="11" s="1"/>
  <c r="Q32" i="11"/>
  <c r="H32" i="11" s="1"/>
  <c r="K32" i="12"/>
  <c r="G32" i="12" s="1"/>
  <c r="K30" i="11"/>
  <c r="G30" i="11" s="1"/>
  <c r="Q12" i="12"/>
  <c r="H12" i="12" s="1"/>
  <c r="T20" i="11"/>
  <c r="F20" i="11" s="1"/>
  <c r="T21" i="12"/>
  <c r="F21" i="12" s="1"/>
  <c r="Q28" i="12"/>
  <c r="H28" i="12" s="1"/>
  <c r="Q6" i="12"/>
  <c r="H6" i="12" s="1"/>
  <c r="T13" i="11"/>
  <c r="F13" i="11" s="1"/>
  <c r="K6" i="12"/>
  <c r="G6" i="12" s="1"/>
  <c r="Q35" i="11"/>
  <c r="H35" i="11" s="1"/>
  <c r="Q30" i="12"/>
  <c r="H30" i="12" s="1"/>
  <c r="K14" i="12"/>
  <c r="G14" i="12" s="1"/>
  <c r="Q11" i="11"/>
  <c r="H11" i="11" s="1"/>
  <c r="Q22" i="12"/>
  <c r="H22" i="12" s="1"/>
  <c r="K27" i="12"/>
  <c r="G27" i="12" s="1"/>
  <c r="K12" i="11"/>
  <c r="G12" i="11" s="1"/>
  <c r="K32" i="11"/>
  <c r="G32" i="11" s="1"/>
  <c r="K7" i="12"/>
  <c r="G7" i="12" s="1"/>
  <c r="T23" i="11"/>
  <c r="F23" i="11" s="1"/>
  <c r="Q9" i="12"/>
  <c r="H9" i="12" s="1"/>
  <c r="T18" i="12"/>
  <c r="F18" i="12" s="1"/>
  <c r="Q33" i="11"/>
  <c r="H33" i="11" s="1"/>
  <c r="K5" i="12"/>
  <c r="G5" i="12" s="1"/>
  <c r="T28" i="11"/>
  <c r="F28" i="11" s="1"/>
  <c r="Q7" i="12"/>
  <c r="H7" i="12" s="1"/>
  <c r="K16" i="12"/>
  <c r="G16" i="12" s="1"/>
  <c r="T10" i="11"/>
  <c r="F10" i="11" s="1"/>
  <c r="T17" i="11"/>
  <c r="F17" i="11" s="1"/>
  <c r="K31" i="12"/>
  <c r="G31" i="12" s="1"/>
  <c r="Q5" i="12"/>
  <c r="H5" i="12" s="1"/>
  <c r="T24" i="11"/>
  <c r="F24" i="11" s="1"/>
  <c r="Q32" i="12"/>
  <c r="H32" i="12" s="1"/>
  <c r="K30" i="12"/>
  <c r="G30" i="12" s="1"/>
  <c r="T23" i="12"/>
  <c r="F23" i="12" s="1"/>
  <c r="Q14" i="11"/>
  <c r="H14" i="11" s="1"/>
  <c r="Q15" i="12"/>
  <c r="H15" i="12" s="1"/>
  <c r="Q31" i="12"/>
  <c r="H31" i="12" s="1"/>
  <c r="T29" i="11"/>
  <c r="F29" i="11" s="1"/>
  <c r="Q12" i="11"/>
  <c r="H12" i="11" s="1"/>
  <c r="T29" i="12"/>
  <c r="F29" i="12" s="1"/>
  <c r="K28" i="12"/>
  <c r="G28" i="12" s="1"/>
  <c r="K35" i="11"/>
  <c r="G35" i="11" s="1"/>
  <c r="K7" i="11"/>
  <c r="G7" i="11" s="1"/>
  <c r="K19" i="12"/>
  <c r="G19" i="12" s="1"/>
  <c r="K25" i="12"/>
  <c r="G25" i="12" s="1"/>
  <c r="Q27" i="12"/>
  <c r="H27" i="12" s="1"/>
  <c r="T3" i="12"/>
  <c r="F3" i="12" s="1"/>
  <c r="T8" i="11"/>
  <c r="F8" i="11" s="1"/>
  <c r="T20" i="12"/>
  <c r="F20" i="12" s="1"/>
  <c r="T6" i="12"/>
  <c r="F6" i="12" s="1"/>
  <c r="Q3" i="12"/>
  <c r="H3" i="12" s="1"/>
  <c r="T15" i="12"/>
  <c r="F15" i="12" s="1"/>
  <c r="K5" i="11"/>
  <c r="G5" i="11" s="1"/>
  <c r="K37" i="12"/>
  <c r="G37" i="12" s="1"/>
  <c r="T11" i="11"/>
  <c r="F11" i="11" s="1"/>
  <c r="K27" i="11"/>
  <c r="G27" i="11" s="1"/>
  <c r="K25" i="11"/>
  <c r="G25" i="11" s="1"/>
  <c r="T24" i="12"/>
  <c r="F24" i="12" s="1"/>
  <c r="Q36" i="11"/>
  <c r="H36" i="11" s="1"/>
  <c r="T33" i="12"/>
  <c r="F33" i="12" s="1"/>
  <c r="K34" i="11"/>
  <c r="G34" i="11" s="1"/>
  <c r="Q4" i="11"/>
  <c r="H4" i="11" s="1"/>
  <c r="Q19" i="11"/>
  <c r="H19" i="11" s="1"/>
  <c r="Q10" i="12"/>
  <c r="H10" i="12" s="1"/>
  <c r="K9" i="11"/>
  <c r="G9" i="11" s="1"/>
  <c r="K4" i="12"/>
  <c r="G4" i="12" s="1"/>
  <c r="T4" i="12"/>
  <c r="F4" i="12" s="1"/>
  <c r="K38" i="12"/>
  <c r="G38" i="12" s="1"/>
  <c r="Q14" i="12"/>
  <c r="H14" i="12" s="1"/>
  <c r="K23" i="12"/>
  <c r="G23" i="12" s="1"/>
  <c r="T37" i="12"/>
  <c r="F37" i="12" s="1"/>
  <c r="Q19" i="12"/>
  <c r="H19" i="12" s="1"/>
  <c r="Q26" i="12"/>
  <c r="H26" i="12" s="1"/>
  <c r="Q24" i="11"/>
  <c r="H24" i="11" s="1"/>
  <c r="T30" i="11"/>
  <c r="F30" i="11" s="1"/>
  <c r="T28" i="12"/>
  <c r="F28" i="12" s="1"/>
  <c r="T9" i="11"/>
  <c r="F9" i="11" s="1"/>
  <c r="Q36" i="12"/>
  <c r="H36" i="12" s="1"/>
  <c r="T34" i="12"/>
  <c r="F34" i="12" s="1"/>
  <c r="T35" i="12"/>
  <c r="F35" i="12" s="1"/>
  <c r="T12" i="12"/>
  <c r="F12" i="12" s="1"/>
  <c r="Q24" i="12"/>
  <c r="H24" i="12" s="1"/>
  <c r="Q34" i="11"/>
  <c r="H34" i="11" s="1"/>
  <c r="Q33" i="12"/>
  <c r="H33" i="12" s="1"/>
  <c r="T19" i="12"/>
  <c r="F19" i="12" s="1"/>
  <c r="T16" i="11"/>
  <c r="F16" i="11" s="1"/>
  <c r="Q29" i="12"/>
  <c r="H29" i="12" s="1"/>
  <c r="T9" i="12"/>
  <c r="F9" i="12" s="1"/>
  <c r="K17" i="12"/>
  <c r="G17" i="12" s="1"/>
  <c r="Q8" i="12"/>
  <c r="H8" i="12" s="1"/>
  <c r="K6" i="11"/>
  <c r="G6" i="11" s="1"/>
  <c r="Q16" i="12"/>
  <c r="H16" i="12" s="1"/>
  <c r="K11" i="11"/>
  <c r="G11" i="11" s="1"/>
  <c r="K3" i="11"/>
  <c r="G3" i="11" s="1"/>
  <c r="K21" i="12"/>
  <c r="G21" i="12" s="1"/>
  <c r="K10" i="12"/>
  <c r="G10" i="12" s="1"/>
  <c r="K35" i="12"/>
  <c r="G35" i="12" s="1"/>
  <c r="Q29" i="11"/>
  <c r="H29" i="11" s="1"/>
  <c r="K33" i="12"/>
  <c r="G33" i="12" s="1"/>
  <c r="Q28" i="11"/>
  <c r="H28" i="11" s="1"/>
  <c r="K8" i="12"/>
  <c r="G8" i="12" s="1"/>
  <c r="T27" i="11"/>
  <c r="F27" i="11" s="1"/>
  <c r="Q27" i="11"/>
  <c r="H27" i="11" s="1"/>
  <c r="T32" i="12"/>
  <c r="F32" i="12" s="1"/>
  <c r="K20" i="11"/>
  <c r="G20" i="11" s="1"/>
  <c r="Q13" i="11"/>
  <c r="H13" i="11" s="1"/>
  <c r="T8" i="4"/>
  <c r="F8" i="4" s="1"/>
  <c r="K31" i="11"/>
  <c r="G31" i="11" s="1"/>
  <c r="T16" i="12"/>
  <c r="F16" i="12" s="1"/>
  <c r="T32" i="11"/>
  <c r="F32" i="11" s="1"/>
  <c r="T31" i="12"/>
  <c r="F31" i="12" s="1"/>
  <c r="Q35" i="12"/>
  <c r="H35" i="12" s="1"/>
  <c r="K14" i="11"/>
  <c r="G14" i="11" s="1"/>
  <c r="T33" i="11"/>
  <c r="F33" i="11" s="1"/>
  <c r="Q7" i="11"/>
  <c r="H7" i="11" s="1"/>
  <c r="T30" i="12"/>
  <c r="F30" i="12" s="1"/>
  <c r="Q33" i="4"/>
  <c r="H33" i="4" s="1"/>
  <c r="K18" i="4"/>
  <c r="G18" i="4" s="1"/>
  <c r="K13" i="12"/>
  <c r="G13" i="12" s="1"/>
  <c r="T11" i="12"/>
  <c r="F11" i="12" s="1"/>
  <c r="K3" i="12"/>
  <c r="G3" i="12" s="1"/>
  <c r="K26" i="4"/>
  <c r="G26" i="4" s="1"/>
  <c r="T8" i="12"/>
  <c r="F8" i="12" s="1"/>
  <c r="Q37" i="11"/>
  <c r="H37" i="11" s="1"/>
  <c r="Q12" i="4"/>
  <c r="H12" i="4" s="1"/>
  <c r="K28" i="4"/>
  <c r="T12" i="11"/>
  <c r="F12" i="11" s="1"/>
  <c r="T31" i="11"/>
  <c r="F31" i="11" s="1"/>
  <c r="Q37" i="12"/>
  <c r="H37" i="12" s="1"/>
  <c r="T14" i="12"/>
  <c r="F14" i="12" s="1"/>
  <c r="K15" i="11"/>
  <c r="G15" i="11" s="1"/>
  <c r="T35" i="11"/>
  <c r="F35" i="11" s="1"/>
  <c r="Q13" i="12"/>
  <c r="H13" i="12" s="1"/>
  <c r="Q11" i="12"/>
  <c r="H11" i="12" s="1"/>
  <c r="T22" i="11"/>
  <c r="F22" i="11" s="1"/>
  <c r="Q25" i="12"/>
  <c r="H25" i="12" s="1"/>
  <c r="K12" i="4"/>
  <c r="G12" i="4" s="1"/>
  <c r="K32" i="4"/>
  <c r="G32" i="4" s="1"/>
  <c r="T36" i="12"/>
  <c r="F36" i="12" s="1"/>
  <c r="Q27" i="4"/>
  <c r="H27" i="4" s="1"/>
  <c r="T23" i="4"/>
  <c r="F23" i="4" s="1"/>
  <c r="K11" i="4"/>
  <c r="K16" i="4"/>
  <c r="G16" i="4" s="1"/>
  <c r="Q21" i="12"/>
  <c r="H21" i="12" s="1"/>
  <c r="K25" i="4"/>
  <c r="G25" i="4" s="1"/>
  <c r="Q23" i="12"/>
  <c r="H23" i="12" s="1"/>
  <c r="K13" i="11"/>
  <c r="G13" i="11" s="1"/>
  <c r="K36" i="12"/>
  <c r="G36" i="12" s="1"/>
  <c r="T27" i="12"/>
  <c r="F27" i="12" s="1"/>
  <c r="K10" i="11"/>
  <c r="G10" i="11" s="1"/>
  <c r="T17" i="12"/>
  <c r="F17" i="12" s="1"/>
  <c r="K22" i="12"/>
  <c r="G22" i="12" s="1"/>
  <c r="T36" i="11"/>
  <c r="F36" i="11" s="1"/>
  <c r="K26" i="11"/>
  <c r="G26" i="11" s="1"/>
  <c r="T4" i="4"/>
  <c r="F4" i="4" s="1"/>
  <c r="Q18" i="12"/>
  <c r="H18" i="12" s="1"/>
  <c r="T32" i="4"/>
  <c r="F32" i="4" s="1"/>
  <c r="T15" i="11"/>
  <c r="F15" i="11" s="1"/>
  <c r="T26" i="11"/>
  <c r="F26" i="11" s="1"/>
  <c r="K21" i="4"/>
  <c r="G21" i="4" s="1"/>
  <c r="T25" i="11"/>
  <c r="F25" i="11" s="1"/>
  <c r="K19" i="11"/>
  <c r="G19" i="11" s="1"/>
  <c r="K20" i="12"/>
  <c r="G20" i="12" s="1"/>
  <c r="T10" i="12"/>
  <c r="F10" i="12" s="1"/>
  <c r="T7" i="11"/>
  <c r="F7" i="11" s="1"/>
  <c r="K23" i="11"/>
  <c r="G23" i="11" s="1"/>
  <c r="Q31" i="11"/>
  <c r="H31" i="11" s="1"/>
  <c r="K18" i="11"/>
  <c r="G18" i="11" s="1"/>
  <c r="T18" i="11"/>
  <c r="F18" i="11" s="1"/>
  <c r="K33" i="11"/>
  <c r="G33" i="11" s="1"/>
  <c r="T5" i="12"/>
  <c r="F5" i="12" s="1"/>
  <c r="K29" i="11"/>
  <c r="G29" i="11" s="1"/>
  <c r="K22" i="11"/>
  <c r="G22" i="11" s="1"/>
  <c r="K37" i="4"/>
  <c r="G37" i="4" s="1"/>
  <c r="Q3" i="11"/>
  <c r="H3" i="11" s="1"/>
  <c r="T26" i="12"/>
  <c r="F26" i="12" s="1"/>
  <c r="T22" i="12"/>
  <c r="F22" i="12" s="1"/>
  <c r="K12" i="12"/>
  <c r="G12" i="12" s="1"/>
  <c r="T7" i="12"/>
  <c r="F7" i="12" s="1"/>
  <c r="K9" i="12"/>
  <c r="G9" i="12" s="1"/>
  <c r="T14" i="11"/>
  <c r="F14" i="11" s="1"/>
  <c r="K8" i="11"/>
  <c r="G8" i="11" s="1"/>
  <c r="T4" i="11"/>
  <c r="F4" i="11" s="1"/>
  <c r="T34" i="11"/>
  <c r="F34" i="11" s="1"/>
  <c r="K36" i="11"/>
  <c r="G36" i="11" s="1"/>
  <c r="K28" i="11"/>
  <c r="G28" i="11" s="1"/>
  <c r="K26" i="12"/>
  <c r="G26" i="12" s="1"/>
  <c r="T3" i="4"/>
  <c r="F3" i="4" s="1"/>
  <c r="K6" i="4"/>
  <c r="G6" i="4" s="1"/>
  <c r="K27" i="4"/>
  <c r="G27" i="4" s="1"/>
  <c r="K22" i="4"/>
  <c r="G22" i="4" s="1"/>
  <c r="T14" i="4"/>
  <c r="F14" i="4" s="1"/>
  <c r="K33" i="4"/>
  <c r="G33" i="4" s="1"/>
  <c r="K17" i="4"/>
  <c r="G17" i="4" s="1"/>
  <c r="K19" i="4"/>
  <c r="G19" i="4" s="1"/>
  <c r="K8" i="4"/>
  <c r="G8" i="4" s="1"/>
  <c r="K38" i="4"/>
  <c r="G38" i="4" s="1"/>
  <c r="K10" i="4"/>
  <c r="G10" i="4" s="1"/>
  <c r="K23" i="4"/>
  <c r="G23" i="4" s="1"/>
  <c r="K9" i="4"/>
  <c r="G9" i="4" s="1"/>
  <c r="K29" i="4"/>
  <c r="G29" i="4" s="1"/>
  <c r="K5" i="4"/>
  <c r="G5" i="4" s="1"/>
  <c r="K15" i="4"/>
  <c r="G15" i="4" s="1"/>
  <c r="K20" i="4"/>
  <c r="G20" i="4" s="1"/>
  <c r="K30" i="4"/>
  <c r="G30" i="4" s="1"/>
  <c r="K7" i="4"/>
  <c r="G7" i="4" s="1"/>
  <c r="K35" i="4"/>
  <c r="G35" i="4" s="1"/>
  <c r="K14" i="4"/>
  <c r="G14" i="4" s="1"/>
  <c r="K13" i="4"/>
  <c r="G13" i="4" s="1"/>
  <c r="K31" i="4"/>
  <c r="G31" i="4" s="1"/>
  <c r="K34" i="4"/>
  <c r="G34" i="4" s="1"/>
  <c r="K36" i="4"/>
  <c r="G36" i="4" s="1"/>
  <c r="K4" i="4"/>
  <c r="G4" i="4" s="1"/>
  <c r="Q31" i="4"/>
  <c r="H31" i="4" s="1"/>
  <c r="K3" i="4"/>
  <c r="G3" i="4" s="1"/>
  <c r="T34" i="4"/>
  <c r="F34" i="4" s="1"/>
  <c r="Q24" i="4"/>
  <c r="H24" i="4" s="1"/>
  <c r="Q19" i="4"/>
  <c r="H19" i="4" s="1"/>
  <c r="T12" i="4"/>
  <c r="F12" i="4" s="1"/>
  <c r="Q5" i="4"/>
  <c r="H5" i="4" s="1"/>
  <c r="Q25" i="4"/>
  <c r="H25" i="4" s="1"/>
  <c r="Q8" i="4"/>
  <c r="H8" i="4" s="1"/>
  <c r="T5" i="4"/>
  <c r="F5" i="4" s="1"/>
  <c r="T9" i="4"/>
  <c r="F9" i="4" s="1"/>
  <c r="Q21" i="4"/>
  <c r="H21" i="4" s="1"/>
  <c r="T6" i="4"/>
  <c r="F6" i="4" s="1"/>
  <c r="Q37" i="4"/>
  <c r="H37" i="4" s="1"/>
  <c r="Q32" i="4"/>
  <c r="H32" i="4" s="1"/>
  <c r="Q28" i="4"/>
  <c r="H28" i="4" s="1"/>
  <c r="Q11" i="4"/>
  <c r="H11" i="4" s="1"/>
  <c r="T7" i="4"/>
  <c r="F7" i="4" s="1"/>
  <c r="T11" i="4"/>
  <c r="F11" i="4" s="1"/>
  <c r="T37" i="4"/>
  <c r="F37" i="4" s="1"/>
  <c r="Q15" i="4"/>
  <c r="H15" i="4" s="1"/>
  <c r="Q26" i="4"/>
  <c r="H26" i="4" s="1"/>
  <c r="Q35" i="4"/>
  <c r="H35" i="4" s="1"/>
  <c r="Q22" i="4"/>
  <c r="H22" i="4" s="1"/>
  <c r="Q7" i="4"/>
  <c r="H7" i="4" s="1"/>
  <c r="T33" i="4"/>
  <c r="F33" i="4" s="1"/>
  <c r="Q9" i="4"/>
  <c r="H9" i="4" s="1"/>
  <c r="Q4" i="4"/>
  <c r="H4" i="4" s="1"/>
  <c r="T10" i="4"/>
  <c r="F10" i="4" s="1"/>
  <c r="Q36" i="4"/>
  <c r="H36" i="4" s="1"/>
  <c r="T25" i="4"/>
  <c r="F25" i="4" s="1"/>
  <c r="T31" i="4"/>
  <c r="F31" i="4" s="1"/>
  <c r="T29" i="4"/>
  <c r="F29" i="4" s="1"/>
  <c r="T36" i="4"/>
  <c r="F36" i="4" s="1"/>
  <c r="T16" i="4"/>
  <c r="F16" i="4" s="1"/>
  <c r="Q13" i="4"/>
  <c r="H13" i="4" s="1"/>
  <c r="Q34" i="4"/>
  <c r="H34" i="4" s="1"/>
  <c r="Q16" i="4"/>
  <c r="H16" i="4" s="1"/>
  <c r="Q14" i="4"/>
  <c r="H14" i="4" s="1"/>
  <c r="T22" i="4"/>
  <c r="F22" i="4" s="1"/>
  <c r="T13" i="4"/>
  <c r="F13" i="4" s="1"/>
  <c r="Q39" i="3"/>
  <c r="T21" i="4"/>
  <c r="F21" i="4" s="1"/>
  <c r="T27" i="4"/>
  <c r="F27" i="4" s="1"/>
  <c r="Q29" i="4"/>
  <c r="H29" i="4" s="1"/>
  <c r="Q23" i="4"/>
  <c r="H23" i="4" s="1"/>
  <c r="T20" i="4"/>
  <c r="F20" i="4" s="1"/>
  <c r="T35" i="4"/>
  <c r="F35" i="4" s="1"/>
  <c r="Q10" i="4"/>
  <c r="H10" i="4" s="1"/>
  <c r="T26" i="4"/>
  <c r="F26" i="4" s="1"/>
  <c r="Q6" i="4"/>
  <c r="H6" i="4" s="1"/>
  <c r="Q18" i="4"/>
  <c r="H18" i="4" s="1"/>
  <c r="T30" i="4"/>
  <c r="F30" i="4" s="1"/>
  <c r="T15" i="4"/>
  <c r="F15" i="4" s="1"/>
  <c r="Q17" i="4"/>
  <c r="H17" i="4" s="1"/>
  <c r="Q20" i="4"/>
  <c r="H20" i="4" s="1"/>
  <c r="Q30" i="4"/>
  <c r="H30" i="4" s="1"/>
  <c r="T28" i="4"/>
  <c r="F28" i="4" s="1"/>
  <c r="T18" i="4"/>
  <c r="F18" i="4" s="1"/>
  <c r="T19" i="4"/>
  <c r="F19" i="4" s="1"/>
  <c r="T24" i="4"/>
  <c r="F24" i="4" s="1"/>
  <c r="E3" i="4"/>
  <c r="N16" i="3"/>
  <c r="E16" i="3" s="1"/>
  <c r="G28" i="4"/>
  <c r="K27" i="3"/>
  <c r="G27" i="3" s="1"/>
  <c r="K8" i="3"/>
  <c r="G8" i="3" s="1"/>
  <c r="N9" i="3"/>
  <c r="E9" i="3" s="1"/>
  <c r="Q29" i="3"/>
  <c r="H29" i="3" s="1"/>
  <c r="N11" i="3"/>
  <c r="E11" i="3" s="1"/>
  <c r="Q10" i="3"/>
  <c r="H10" i="3" s="1"/>
  <c r="K24" i="3"/>
  <c r="G24" i="3" s="1"/>
  <c r="Q26" i="3"/>
  <c r="H26" i="3" s="1"/>
  <c r="K11" i="3"/>
  <c r="G11" i="3" s="1"/>
  <c r="G11" i="4"/>
  <c r="N12" i="3"/>
  <c r="E12" i="3" s="1"/>
  <c r="Q3" i="4"/>
  <c r="H3" i="4" s="1"/>
  <c r="G24" i="4"/>
  <c r="K6" i="3"/>
  <c r="G6" i="3" s="1"/>
  <c r="Q13" i="3"/>
  <c r="H13" i="3" s="1"/>
  <c r="N15" i="3"/>
  <c r="E15" i="3" s="1"/>
  <c r="N29" i="3"/>
  <c r="E29" i="3" s="1"/>
  <c r="N31" i="3"/>
  <c r="E31" i="3" s="1"/>
  <c r="N26" i="3"/>
  <c r="E26" i="3" s="1"/>
  <c r="K16" i="3"/>
  <c r="G16" i="3" s="1"/>
  <c r="Q3" i="3"/>
  <c r="H3" i="3" s="1"/>
  <c r="Q18" i="3"/>
  <c r="H18" i="3" s="1"/>
  <c r="N28" i="3"/>
  <c r="E28" i="3" s="1"/>
  <c r="N20" i="3"/>
  <c r="E20" i="3" s="1"/>
  <c r="Q5" i="3"/>
  <c r="H5" i="3" s="1"/>
  <c r="N21" i="3"/>
  <c r="E21" i="3" s="1"/>
  <c r="Q32" i="3"/>
  <c r="H32" i="3" s="1"/>
  <c r="N37" i="3"/>
  <c r="E37" i="3" s="1"/>
  <c r="K18" i="3"/>
  <c r="G18" i="3" s="1"/>
  <c r="Q22" i="3"/>
  <c r="H22" i="3" s="1"/>
  <c r="K9" i="3"/>
  <c r="G9" i="3" s="1"/>
  <c r="K29" i="3"/>
  <c r="G29" i="3" s="1"/>
  <c r="Q28" i="3"/>
  <c r="H28" i="3" s="1"/>
  <c r="N10" i="3"/>
  <c r="E10" i="3" s="1"/>
  <c r="N30" i="3"/>
  <c r="E30" i="3" s="1"/>
  <c r="K10" i="3"/>
  <c r="G10" i="3" s="1"/>
  <c r="Q37" i="3"/>
  <c r="H37" i="3" s="1"/>
  <c r="K25" i="3"/>
  <c r="G25" i="3" s="1"/>
  <c r="Q25" i="3"/>
  <c r="H25" i="3" s="1"/>
  <c r="K26" i="3"/>
  <c r="G26" i="3" s="1"/>
  <c r="Q15" i="3"/>
  <c r="H15" i="3" s="1"/>
  <c r="N7" i="3"/>
  <c r="E7" i="3" s="1"/>
  <c r="N18" i="3"/>
  <c r="E18" i="3" s="1"/>
  <c r="N33" i="3"/>
  <c r="E33" i="3" s="1"/>
  <c r="N23" i="3"/>
  <c r="E23" i="3" s="1"/>
  <c r="Q38" i="3"/>
  <c r="H38" i="3" s="1"/>
  <c r="K33" i="3"/>
  <c r="G33" i="3" s="1"/>
  <c r="Q9" i="3"/>
  <c r="H9" i="3" s="1"/>
  <c r="K15" i="3"/>
  <c r="G15" i="3" s="1"/>
  <c r="K30" i="3"/>
  <c r="G30" i="3" s="1"/>
  <c r="K19" i="3"/>
  <c r="G19" i="3" s="1"/>
  <c r="Q30" i="3"/>
  <c r="H30" i="3" s="1"/>
  <c r="N27" i="3"/>
  <c r="E27" i="3" s="1"/>
  <c r="N19" i="3"/>
  <c r="E19" i="3" s="1"/>
  <c r="Q8" i="3"/>
  <c r="H8" i="3" s="1"/>
  <c r="Q11" i="3"/>
  <c r="H11" i="3" s="1"/>
  <c r="Q31" i="3"/>
  <c r="H31" i="3" s="1"/>
  <c r="N25" i="3"/>
  <c r="E25" i="3" s="1"/>
  <c r="K22" i="3"/>
  <c r="G22" i="3" s="1"/>
  <c r="Q33" i="3"/>
  <c r="H33" i="3" s="1"/>
  <c r="N8" i="3"/>
  <c r="E8" i="3" s="1"/>
  <c r="N38" i="3"/>
  <c r="E38" i="3" s="1"/>
  <c r="Q20" i="3"/>
  <c r="H20" i="3" s="1"/>
  <c r="K14" i="3"/>
  <c r="G14" i="3" s="1"/>
  <c r="Q17" i="3"/>
  <c r="H17" i="3" s="1"/>
  <c r="Q21" i="3"/>
  <c r="H21" i="3" s="1"/>
  <c r="N22" i="3"/>
  <c r="E22" i="3" s="1"/>
  <c r="K17" i="3"/>
  <c r="G17" i="3" s="1"/>
  <c r="K32" i="3"/>
  <c r="G32" i="3" s="1"/>
  <c r="Q23" i="3"/>
  <c r="H23" i="3" s="1"/>
  <c r="Q12" i="3"/>
  <c r="H12" i="3" s="1"/>
  <c r="K36" i="3"/>
  <c r="G36" i="3" s="1"/>
  <c r="Q19" i="3"/>
  <c r="H19" i="3" s="1"/>
  <c r="K20" i="3"/>
  <c r="G20" i="3" s="1"/>
  <c r="Q34" i="3"/>
  <c r="H34" i="3" s="1"/>
  <c r="N32" i="3"/>
  <c r="E32" i="3" s="1"/>
  <c r="N36" i="3"/>
  <c r="E36" i="3" s="1"/>
  <c r="K37" i="3"/>
  <c r="G37" i="3" s="1"/>
  <c r="K21" i="3"/>
  <c r="G21" i="3" s="1"/>
  <c r="N5" i="3"/>
  <c r="E5" i="3" s="1"/>
  <c r="N13" i="3"/>
  <c r="E13" i="3" s="1"/>
  <c r="K35" i="3"/>
  <c r="G35" i="3" s="1"/>
  <c r="K12" i="3"/>
  <c r="G12" i="3" s="1"/>
  <c r="K4" i="3"/>
  <c r="G4" i="3" s="1"/>
  <c r="N35" i="3"/>
  <c r="E35" i="3" s="1"/>
  <c r="Q24" i="3"/>
  <c r="H24" i="3" s="1"/>
  <c r="K3" i="3"/>
  <c r="G3" i="3" s="1"/>
  <c r="Q36" i="3"/>
  <c r="H36" i="3" s="1"/>
  <c r="Q14" i="3"/>
  <c r="H14" i="3" s="1"/>
  <c r="N34" i="3"/>
  <c r="E34" i="3" s="1"/>
  <c r="Q6" i="3"/>
  <c r="H6" i="3" s="1"/>
  <c r="Q27" i="3"/>
  <c r="H27" i="3" s="1"/>
  <c r="N4" i="3"/>
  <c r="E4" i="3" s="1"/>
  <c r="Q35" i="3"/>
  <c r="H35" i="3" s="1"/>
  <c r="K5" i="3"/>
  <c r="G5" i="3" s="1"/>
  <c r="K31" i="3"/>
  <c r="G31" i="3" s="1"/>
  <c r="N6" i="3"/>
  <c r="E6" i="3" s="1"/>
  <c r="K7" i="3"/>
  <c r="G7" i="3" s="1"/>
  <c r="K23" i="3"/>
  <c r="G23" i="3" s="1"/>
  <c r="Q7" i="3"/>
  <c r="H7" i="3" s="1"/>
  <c r="K34" i="3"/>
  <c r="G34" i="3" s="1"/>
  <c r="Q16" i="3"/>
  <c r="H16" i="3" s="1"/>
  <c r="K13" i="3"/>
  <c r="G13" i="3" s="1"/>
  <c r="N3" i="3"/>
  <c r="E3" i="3" s="1"/>
  <c r="K38" i="3"/>
  <c r="G38" i="3" s="1"/>
  <c r="N14" i="3"/>
  <c r="E14" i="3" s="1"/>
  <c r="Q4" i="3"/>
  <c r="H4" i="3" s="1"/>
  <c r="N24" i="3"/>
  <c r="E24" i="3" s="1"/>
  <c r="K28" i="3"/>
  <c r="G28" i="3" s="1"/>
  <c r="Q40" i="3"/>
  <c r="N17" i="3"/>
  <c r="E17" i="3" s="1"/>
  <c r="M15" i="18"/>
  <c r="M6" i="18"/>
  <c r="L21" i="18"/>
  <c r="K19" i="18"/>
  <c r="L16" i="18"/>
  <c r="M10" i="18"/>
  <c r="M8" i="18"/>
  <c r="L4" i="18"/>
  <c r="M25" i="18"/>
  <c r="M17" i="18"/>
  <c r="M20" i="18"/>
  <c r="L5" i="18"/>
  <c r="K7" i="18"/>
  <c r="K14" i="18"/>
  <c r="K16" i="18"/>
  <c r="L10" i="18"/>
  <c r="L23" i="18"/>
  <c r="L8" i="18"/>
  <c r="L17" i="18"/>
  <c r="M12" i="18"/>
  <c r="K11" i="18"/>
  <c r="K22" i="18"/>
  <c r="K4" i="18"/>
  <c r="K13" i="18"/>
  <c r="L18" i="18"/>
  <c r="L25" i="18"/>
  <c r="L20" i="18"/>
  <c r="K18" i="18"/>
  <c r="M24" i="18"/>
  <c r="M13" i="18"/>
  <c r="L26" i="18"/>
  <c r="K10" i="18"/>
  <c r="L7" i="18"/>
  <c r="L6" i="18"/>
  <c r="M18" i="18"/>
  <c r="K17" i="18"/>
  <c r="K5" i="18"/>
  <c r="M11" i="18"/>
  <c r="K9" i="18"/>
  <c r="L11" i="18"/>
  <c r="L22" i="18"/>
  <c r="K3" i="18"/>
  <c r="M4" i="18"/>
  <c r="L3" i="18"/>
  <c r="K15" i="18"/>
  <c r="M21" i="18"/>
  <c r="K24" i="18"/>
  <c r="M19" i="18"/>
  <c r="K12" i="18"/>
  <c r="K26" i="18"/>
  <c r="M3" i="18"/>
  <c r="L12" i="18"/>
  <c r="K8" i="18"/>
  <c r="L9" i="18"/>
  <c r="L14" i="18"/>
  <c r="K25" i="18"/>
  <c r="L19" i="18"/>
  <c r="K23" i="18"/>
  <c r="M14" i="18"/>
  <c r="M7" i="18"/>
  <c r="L15" i="18"/>
  <c r="L13" i="18"/>
  <c r="K20" i="18"/>
  <c r="E4" i="18"/>
  <c r="E18" i="18"/>
  <c r="E10" i="18"/>
  <c r="F11" i="18"/>
  <c r="F10" i="18"/>
  <c r="F19" i="18"/>
  <c r="E24" i="18"/>
  <c r="E23" i="18"/>
  <c r="E3" i="18"/>
  <c r="D7" i="18"/>
  <c r="D26" i="18"/>
  <c r="F6" i="18"/>
  <c r="F18" i="18"/>
  <c r="E9" i="18"/>
  <c r="D11" i="18"/>
  <c r="D16" i="18"/>
  <c r="E5" i="18"/>
  <c r="F17" i="18"/>
  <c r="E8" i="18"/>
  <c r="D25" i="18"/>
  <c r="E12" i="18"/>
  <c r="F24" i="18"/>
  <c r="F13" i="18"/>
  <c r="F15" i="18"/>
  <c r="D20" i="18"/>
  <c r="E26" i="18"/>
  <c r="E17" i="18"/>
  <c r="D8" i="18"/>
  <c r="D4" i="18"/>
  <c r="E15" i="18"/>
  <c r="D12" i="18"/>
  <c r="F26" i="18"/>
  <c r="F16" i="18"/>
  <c r="D15" i="18"/>
  <c r="F14" i="18"/>
  <c r="D10" i="18"/>
  <c r="F23" i="18"/>
  <c r="D3" i="18"/>
  <c r="E20" i="18"/>
  <c r="F5" i="18"/>
  <c r="C3" i="18"/>
  <c r="F12" i="18"/>
  <c r="D23" i="18"/>
  <c r="E6" i="18"/>
  <c r="F25" i="18"/>
  <c r="F22" i="18"/>
  <c r="D22" i="18"/>
  <c r="F20" i="18"/>
  <c r="E7" i="18"/>
  <c r="F8" i="18"/>
  <c r="F7" i="18"/>
  <c r="D13" i="18"/>
  <c r="D5" i="18"/>
  <c r="D18" i="18"/>
  <c r="D6" i="18"/>
  <c r="D24" i="18"/>
  <c r="E16" i="18"/>
  <c r="E22" i="18"/>
  <c r="E11" i="18"/>
  <c r="D9" i="18"/>
  <c r="F9" i="18"/>
  <c r="E13" i="18"/>
  <c r="F4" i="18"/>
  <c r="D19" i="18"/>
  <c r="E21" i="18"/>
  <c r="D14" i="18"/>
  <c r="E14" i="18"/>
  <c r="D21" i="18"/>
  <c r="F21" i="18"/>
  <c r="F3" i="18"/>
  <c r="E25" i="18"/>
  <c r="E19" i="18"/>
</calcChain>
</file>

<file path=xl/sharedStrings.xml><?xml version="1.0" encoding="utf-8"?>
<sst xmlns="http://schemas.openxmlformats.org/spreadsheetml/2006/main" count="28253" uniqueCount="7384">
  <si>
    <t>Дни нед.</t>
  </si>
  <si>
    <t>Время</t>
  </si>
  <si>
    <t>понедельник</t>
  </si>
  <si>
    <t>Понедельник</t>
  </si>
  <si>
    <t>вторник</t>
  </si>
  <si>
    <t>Вторник</t>
  </si>
  <si>
    <t>среда</t>
  </si>
  <si>
    <t>Среда</t>
  </si>
  <si>
    <t>четверг</t>
  </si>
  <si>
    <t>Четверг</t>
  </si>
  <si>
    <t>пятница</t>
  </si>
  <si>
    <t>Пятница</t>
  </si>
  <si>
    <t>суббота</t>
  </si>
  <si>
    <t>Суббота</t>
  </si>
  <si>
    <t xml:space="preserve">Составитель: </t>
  </si>
  <si>
    <t xml:space="preserve">Контактный телефон: </t>
  </si>
  <si>
    <t>print</t>
  </si>
  <si>
    <t>printprep</t>
  </si>
  <si>
    <t>Группа</t>
  </si>
  <si>
    <t>Тип_недели</t>
  </si>
  <si>
    <t>ТипЗанятий</t>
  </si>
  <si>
    <t>День_недели</t>
  </si>
  <si>
    <t>Пара</t>
  </si>
  <si>
    <t>НеделяС</t>
  </si>
  <si>
    <t>НеделяПо</t>
  </si>
  <si>
    <t>Дисциплина</t>
  </si>
  <si>
    <t>КодПреподавателя</t>
  </si>
  <si>
    <t>Преподаватель</t>
  </si>
  <si>
    <t>Аудитория</t>
  </si>
  <si>
    <t>ДатаСкакогочисла</t>
  </si>
  <si>
    <t>СтудентовНаЗанятии</t>
  </si>
  <si>
    <t>Тема</t>
  </si>
  <si>
    <t>ссылка</t>
  </si>
  <si>
    <t>Учебный_План</t>
  </si>
  <si>
    <t>Столбец1</t>
  </si>
  <si>
    <t>Столбец2</t>
  </si>
  <si>
    <t>Столбец3</t>
  </si>
  <si>
    <t>Столбец4</t>
  </si>
  <si>
    <t>НТИ-Б-ПО-24</t>
  </si>
  <si>
    <t>Лек</t>
  </si>
  <si>
    <t>ПОНЕДЕЛЬНИК</t>
  </si>
  <si>
    <t>Основы профессиональной деятельности</t>
  </si>
  <si>
    <t>745940966</t>
  </si>
  <si>
    <t>Мамедова Лариса Викторовна</t>
  </si>
  <si>
    <t>УЛК(НТИ) 508</t>
  </si>
  <si>
    <t>13</t>
  </si>
  <si>
    <t>НТИ_440305_24-1ПО.plx</t>
  </si>
  <si>
    <t>Б1.О.15.01.01</t>
  </si>
  <si>
    <t>Эк</t>
  </si>
  <si>
    <t>34</t>
  </si>
  <si>
    <t>17</t>
  </si>
  <si>
    <t>История России</t>
  </si>
  <si>
    <t>895035440</t>
  </si>
  <si>
    <t>Ахмедов Теюб Ахмед оглы</t>
  </si>
  <si>
    <t>УЛК(НТИ) 308</t>
  </si>
  <si>
    <t>Б1.О.02</t>
  </si>
  <si>
    <t>48</t>
  </si>
  <si>
    <t>Пр</t>
  </si>
  <si>
    <t xml:space="preserve">Иностранный язык </t>
  </si>
  <si>
    <t>895035318</t>
  </si>
  <si>
    <t>Зотова Наталья Владимировна</t>
  </si>
  <si>
    <t>Б1.О.03</t>
  </si>
  <si>
    <t>Зч</t>
  </si>
  <si>
    <t>Основы российской государственности</t>
  </si>
  <si>
    <t>895035670</t>
  </si>
  <si>
    <t>Акинин Михаил Александрович</t>
  </si>
  <si>
    <t>УЛК(НТИ) 307</t>
  </si>
  <si>
    <t>Б1.О.26</t>
  </si>
  <si>
    <t>ВТОРНИК</t>
  </si>
  <si>
    <t>Профессиональная этика в педагогической деятельности</t>
  </si>
  <si>
    <t>Б1.О.22.04</t>
  </si>
  <si>
    <t>Лек*</t>
  </si>
  <si>
    <t>Пр**</t>
  </si>
  <si>
    <t>Теория и методика воспитательной работы в ДОУ</t>
  </si>
  <si>
    <t>895037029</t>
  </si>
  <si>
    <t>Шпиллер Татьяна Валерьевна</t>
  </si>
  <si>
    <t>ФТД.В.02.01</t>
  </si>
  <si>
    <t>ЧЕТВЕРГ</t>
  </si>
  <si>
    <t>Тренинг командообразования</t>
  </si>
  <si>
    <t>895035331</t>
  </si>
  <si>
    <t>Шахмалова Ирина Жаповна</t>
  </si>
  <si>
    <t>УЛК(НТИ) 510</t>
  </si>
  <si>
    <t>Б1.В.ДВ.07.02</t>
  </si>
  <si>
    <t>УЛК(НТИ)308*</t>
  </si>
  <si>
    <t>Лек**</t>
  </si>
  <si>
    <t>УЛК(НТИ)508**</t>
  </si>
  <si>
    <t>Физическая культура и спорт</t>
  </si>
  <si>
    <t>895035401</t>
  </si>
  <si>
    <t>Прокопенко Лариса Анатольевна</t>
  </si>
  <si>
    <t>УЛК(НТИ)106</t>
  </si>
  <si>
    <t>Б1.О.05</t>
  </si>
  <si>
    <t>Пр*</t>
  </si>
  <si>
    <t>УЛК(НТИ)106*</t>
  </si>
  <si>
    <t>СУББОТА</t>
  </si>
  <si>
    <t>Основы вожатской деятельности</t>
  </si>
  <si>
    <t>895040295</t>
  </si>
  <si>
    <t>gДрагон Евгения Александровна</t>
  </si>
  <si>
    <t>УЛК(НТИ)510</t>
  </si>
  <si>
    <t>Б1.О.22.06</t>
  </si>
  <si>
    <t>Основы педагогического мастерства</t>
  </si>
  <si>
    <t>895040503</t>
  </si>
  <si>
    <t>Артеменко Елена Викторовна</t>
  </si>
  <si>
    <t>Б1.О.25</t>
  </si>
  <si>
    <t>Возрастная анатомия, физиология и гигиена</t>
  </si>
  <si>
    <t>895037661</t>
  </si>
  <si>
    <t>gПетрова Людмила Юрьевна</t>
  </si>
  <si>
    <t>Б1.О.14.01</t>
  </si>
  <si>
    <t>НТИ-Б-ЗФ-24</t>
  </si>
  <si>
    <t>Введение в языкознание</t>
  </si>
  <si>
    <t>895038917</t>
  </si>
  <si>
    <t>Ключникова Лариса Витальевна</t>
  </si>
  <si>
    <t>УЛК(НТИ)405</t>
  </si>
  <si>
    <t>12</t>
  </si>
  <si>
    <t>НТИ_450301_24-1ЗФ.plx</t>
  </si>
  <si>
    <t>Б1.О.15</t>
  </si>
  <si>
    <t>18</t>
  </si>
  <si>
    <t>Практический курс основного языка</t>
  </si>
  <si>
    <t>895036824</t>
  </si>
  <si>
    <t>Валиева Анна Валерьевна</t>
  </si>
  <si>
    <t>УЛК(НТИ)408</t>
  </si>
  <si>
    <t>Б1.В.04</t>
  </si>
  <si>
    <t>72</t>
  </si>
  <si>
    <t>СРЕДА</t>
  </si>
  <si>
    <t>895035295</t>
  </si>
  <si>
    <t>Погуляева Ирина Александровна</t>
  </si>
  <si>
    <t>36</t>
  </si>
  <si>
    <t>УЛК(НТИ)308</t>
  </si>
  <si>
    <t>47</t>
  </si>
  <si>
    <t>Основной язык (теоретический курс)</t>
  </si>
  <si>
    <t>Б1.О.16</t>
  </si>
  <si>
    <t>УЛК(НТИ)308**</t>
  </si>
  <si>
    <t>УЛК(НТИ)307</t>
  </si>
  <si>
    <t>УЛК(НТИ)405*</t>
  </si>
  <si>
    <t>ПЯТНИЦА</t>
  </si>
  <si>
    <t>Введение в литературоведение</t>
  </si>
  <si>
    <t>895035323</t>
  </si>
  <si>
    <t>Чаунина Наталья Владимировна</t>
  </si>
  <si>
    <t>УЛК(НТИ)505</t>
  </si>
  <si>
    <t>Б1.О.20</t>
  </si>
  <si>
    <t>История мировой литературы</t>
  </si>
  <si>
    <t>Б1.О.24</t>
  </si>
  <si>
    <t>Иностранный язык</t>
  </si>
  <si>
    <t>Латинский язык</t>
  </si>
  <si>
    <t>Б1.В.03</t>
  </si>
  <si>
    <t>четнечет</t>
  </si>
  <si>
    <t>ВидЗанятий</t>
  </si>
  <si>
    <t>З-НТИ-ГД(ПР)-21</t>
  </si>
  <si>
    <t>0</t>
  </si>
  <si>
    <t>НТИ-С-ГД(ОГР)-21</t>
  </si>
  <si>
    <t>Лаб</t>
  </si>
  <si>
    <t>КП</t>
  </si>
  <si>
    <t>НТИ-С-ГД(МД)-21</t>
  </si>
  <si>
    <t>З-НТИ-ГД(ОГР)-22</t>
  </si>
  <si>
    <t>З-НТИ-ГД(ПР)-22</t>
  </si>
  <si>
    <t>ДЕНЬНЕДЕЛИ</t>
  </si>
  <si>
    <t>2</t>
  </si>
  <si>
    <t>16</t>
  </si>
  <si>
    <t>Теоретическая механика</t>
  </si>
  <si>
    <t/>
  </si>
  <si>
    <t>20</t>
  </si>
  <si>
    <t>НТИ_210504_24-3ПР_zfo.plx</t>
  </si>
  <si>
    <t>Б1.О.22.01</t>
  </si>
  <si>
    <t>1</t>
  </si>
  <si>
    <t>Открытая геотехнология</t>
  </si>
  <si>
    <t>Б1.О.28.01</t>
  </si>
  <si>
    <t>Процессы подземных горных работ</t>
  </si>
  <si>
    <t>НТИ-С-ГД(МД)-22</t>
  </si>
  <si>
    <t>Философия</t>
  </si>
  <si>
    <t>14</t>
  </si>
  <si>
    <t>НТИ_210504_24-3МД.plx</t>
  </si>
  <si>
    <t>Б1.О.01</t>
  </si>
  <si>
    <t>Основы проектной деятельности</t>
  </si>
  <si>
    <t>Б1.О.12</t>
  </si>
  <si>
    <t>895035413</t>
  </si>
  <si>
    <t>Сокольникова Людмила Георгиевна</t>
  </si>
  <si>
    <t>Прикладная механика</t>
  </si>
  <si>
    <t>895035330</t>
  </si>
  <si>
    <t>Редлих Элла Федоровна</t>
  </si>
  <si>
    <t>Б1.О.22.02</t>
  </si>
  <si>
    <t>Гидромеханика</t>
  </si>
  <si>
    <t>895035375</t>
  </si>
  <si>
    <t>Рочев Виктор Федорович</t>
  </si>
  <si>
    <t>Материаловедение</t>
  </si>
  <si>
    <t>Горнопромышленная экология</t>
  </si>
  <si>
    <t>895037329</t>
  </si>
  <si>
    <t>Косарев Леонид Владимирович</t>
  </si>
  <si>
    <t>Б1.О.33</t>
  </si>
  <si>
    <t>Геометрия недр</t>
  </si>
  <si>
    <t>Б1.В.06</t>
  </si>
  <si>
    <t>Геоинформационные технологии в горном деле</t>
  </si>
  <si>
    <t>Б1.В.13</t>
  </si>
  <si>
    <t>Физическая культура для студентов специальной медицинской группы</t>
  </si>
  <si>
    <t>Б1.В.ДВ.01.01</t>
  </si>
  <si>
    <t>Общая физическая подготовка</t>
  </si>
  <si>
    <t>895035669</t>
  </si>
  <si>
    <t>Артеменко Тарас Григорьевич</t>
  </si>
  <si>
    <t>Б1.В.ДВ.01.02</t>
  </si>
  <si>
    <t>НТИ-С-ГД(ОПИ)-22</t>
  </si>
  <si>
    <t>3</t>
  </si>
  <si>
    <t>НТИ_210504_24-3ОПИ.plx</t>
  </si>
  <si>
    <t>З-НТИ-ГД(ОГР)-19(5,6)уск</t>
  </si>
  <si>
    <t>Комбинированная система разработки месторождений</t>
  </si>
  <si>
    <t>НТИ_210504_24(5,5)-6ОГР_usk.plx</t>
  </si>
  <si>
    <t>Электроснабжение открытых горных работ</t>
  </si>
  <si>
    <t>Б1.В.05</t>
  </si>
  <si>
    <t>Планирование открытых горных работ</t>
  </si>
  <si>
    <t>Маркшейдерия</t>
  </si>
  <si>
    <t>Б1.Б.34.02</t>
  </si>
  <si>
    <t>Экономика и менеджмент горного производства</t>
  </si>
  <si>
    <t>Б1.Б.38</t>
  </si>
  <si>
    <t>З-НТИ-ГД(ОГР)-20(5,6)уск</t>
  </si>
  <si>
    <t>Технология и безопасность взрывных работ</t>
  </si>
  <si>
    <t>НТИ_210504_24(5,5)-5ОГР_usk.plx</t>
  </si>
  <si>
    <t>Б1.Б.30</t>
  </si>
  <si>
    <t>Строительная геотехнология</t>
  </si>
  <si>
    <t>Б1.Б.32.03</t>
  </si>
  <si>
    <t>З-НТИ-ГД(ОГР)-21(5,6)уск</t>
  </si>
  <si>
    <t>Патентоведение</t>
  </si>
  <si>
    <t>НТИ_210504_24(5,5)-4ОГР_usk.plx</t>
  </si>
  <si>
    <t>Б1.В.ДВ.03.01</t>
  </si>
  <si>
    <t>Карьерный транспорт</t>
  </si>
  <si>
    <t>Б1.В.ДВ.03.02</t>
  </si>
  <si>
    <t>Обогащение полезных ископаемых</t>
  </si>
  <si>
    <t>Б1.О.28.04</t>
  </si>
  <si>
    <t>Геомеханика</t>
  </si>
  <si>
    <t>Б1.О.32</t>
  </si>
  <si>
    <t>З-НТИ-ГД(ПР)-21(5,6)уск</t>
  </si>
  <si>
    <t>НТИ_210504_24(5,5)-4ПР_usk.plx</t>
  </si>
  <si>
    <t>Безопасность ведения горных работ и горноспасательное дело</t>
  </si>
  <si>
    <t>Б1.О.29</t>
  </si>
  <si>
    <t>З-НТИ-ГД(ПР)-23(5,5)уск</t>
  </si>
  <si>
    <t>НТИ_210504_24(5,5)-2ПР_usk.plx</t>
  </si>
  <si>
    <t>Б1.О.19.01</t>
  </si>
  <si>
    <t>Б1.О.25.01</t>
  </si>
  <si>
    <t>З-НТИ-ГД(ОГР)-22(5,6)уск</t>
  </si>
  <si>
    <t>Технология и комплексная механизация открытых горных работ</t>
  </si>
  <si>
    <t>6</t>
  </si>
  <si>
    <t>НТИ_210504_24(5,5)-3ОГР_usk.plx</t>
  </si>
  <si>
    <t>Информационные технологии в горном деле</t>
  </si>
  <si>
    <t>Б1.В.09</t>
  </si>
  <si>
    <t>З-НТИ-ГД(ОГР)-23(5,5)уск</t>
  </si>
  <si>
    <t>9</t>
  </si>
  <si>
    <t>НТИ_210504_24(5,5)-2ОГР_usk.plx</t>
  </si>
  <si>
    <t>Процессы открытых горных работ</t>
  </si>
  <si>
    <t>Б1.В.02</t>
  </si>
  <si>
    <t>З-НТИ-ГД(ОГР)-23(4,5)уск</t>
  </si>
  <si>
    <t>НТИ_210504_24(4,5)-2ОГР_usk.plx</t>
  </si>
  <si>
    <t>НТИ-Б-ПИ-24</t>
  </si>
  <si>
    <t>Дискретная математика</t>
  </si>
  <si>
    <t>895035393</t>
  </si>
  <si>
    <t>Самохина Виктория Михайловна</t>
  </si>
  <si>
    <t>15</t>
  </si>
  <si>
    <t>НТИ_090303_24-1ПИ.plx</t>
  </si>
  <si>
    <t>Б1.О.14</t>
  </si>
  <si>
    <t>Математика</t>
  </si>
  <si>
    <t>895035316</t>
  </si>
  <si>
    <t>Зарипова Мария Юрьевна</t>
  </si>
  <si>
    <t>Б1.О.13</t>
  </si>
  <si>
    <t>54</t>
  </si>
  <si>
    <t>Информатика и программирование</t>
  </si>
  <si>
    <t>895035437</t>
  </si>
  <si>
    <t>Похорукова Мария Юрьевна</t>
  </si>
  <si>
    <t>Б1.О.17</t>
  </si>
  <si>
    <t>Избранные вопросы математики</t>
  </si>
  <si>
    <t>ФТД.01</t>
  </si>
  <si>
    <t>Б1.О.35.02</t>
  </si>
  <si>
    <t>Физическая и коллоидная химия</t>
  </si>
  <si>
    <t>Б1.В.11</t>
  </si>
  <si>
    <t>НТИ-С-ГД(МД)-23</t>
  </si>
  <si>
    <t>Психология социального взаимодействия</t>
  </si>
  <si>
    <t>895037656</t>
  </si>
  <si>
    <t>Иванова Ольга Павловна</t>
  </si>
  <si>
    <t>НТИ_210504_24-2МД.plx</t>
  </si>
  <si>
    <t>Б1.О.09</t>
  </si>
  <si>
    <t>Иностранный язык в профессиональной коммуникации</t>
  </si>
  <si>
    <t>ЗчО</t>
  </si>
  <si>
    <t>Физика</t>
  </si>
  <si>
    <t>895037898</t>
  </si>
  <si>
    <t>Кузнецова Наталья Валерьевна</t>
  </si>
  <si>
    <t>Начертательная геометрия</t>
  </si>
  <si>
    <t>717439</t>
  </si>
  <si>
    <t>Дарамаева Анисия Анатольевна</t>
  </si>
  <si>
    <t>Б1.О.18.01</t>
  </si>
  <si>
    <t>Инженерная графика</t>
  </si>
  <si>
    <t>Б1.О.18.02</t>
  </si>
  <si>
    <t>Геология</t>
  </si>
  <si>
    <t>895035296</t>
  </si>
  <si>
    <t>Рукович Александр Владимирович</t>
  </si>
  <si>
    <t>КР</t>
  </si>
  <si>
    <t>Спортивная подготовка</t>
  </si>
  <si>
    <t>895036712</t>
  </si>
  <si>
    <t>gМулер Игорь Юрьевич</t>
  </si>
  <si>
    <t>Б1.В.ДВ.01.03</t>
  </si>
  <si>
    <t>Безопасность жизнедеятельности</t>
  </si>
  <si>
    <t>Б1.О.04.01</t>
  </si>
  <si>
    <t>НТИ-С-ГД(ОПИ)-23</t>
  </si>
  <si>
    <t>8</t>
  </si>
  <si>
    <t>НТИ_210504_24-2ОПИ.plx</t>
  </si>
  <si>
    <t>З-НТИ-ГД(ОГР)-23</t>
  </si>
  <si>
    <t>НТИ_210504_24-2ОГР_zfo.plx</t>
  </si>
  <si>
    <t>З-НТИ-ГД(ПР)-23</t>
  </si>
  <si>
    <t>38</t>
  </si>
  <si>
    <t>НТИ_210504_24-2ПР_zfo.plx</t>
  </si>
  <si>
    <t>НТИ-С-ГД(ОПИ)-24</t>
  </si>
  <si>
    <t>НТИ_210504_24-1ОПИ.plx</t>
  </si>
  <si>
    <t>Основы УНИД</t>
  </si>
  <si>
    <t>427138296</t>
  </si>
  <si>
    <t>Гриб Николай Николаевич</t>
  </si>
  <si>
    <t>Б1.О.10</t>
  </si>
  <si>
    <t>Химия</t>
  </si>
  <si>
    <t>Б1.О.35</t>
  </si>
  <si>
    <t>Введение в специальность</t>
  </si>
  <si>
    <t>895040281</t>
  </si>
  <si>
    <t>Абдеева Наталья Анатольевна</t>
  </si>
  <si>
    <t>Б1.В.ДВ.07.01</t>
  </si>
  <si>
    <t>Адаптивные технологии в социально-профессиональной сфере</t>
  </si>
  <si>
    <t>Развитие softskills</t>
  </si>
  <si>
    <t>ФТД.04</t>
  </si>
  <si>
    <t>З-НТИ-ПИ-20</t>
  </si>
  <si>
    <t>Управление персоналом</t>
  </si>
  <si>
    <t>10</t>
  </si>
  <si>
    <t>НТИ_090303_24-5ПИ_zfo.plx</t>
  </si>
  <si>
    <t>Информационная безопасность</t>
  </si>
  <si>
    <t>З-НТИ-Б-ПИ-21</t>
  </si>
  <si>
    <t>Управление производством</t>
  </si>
  <si>
    <t>НТИ_090303_24-4ПИ_zfo.plx</t>
  </si>
  <si>
    <t>Б1.В.10</t>
  </si>
  <si>
    <t>Проектирование информационных систем</t>
  </si>
  <si>
    <t>Б1.О.21</t>
  </si>
  <si>
    <t>Базы данных</t>
  </si>
  <si>
    <t>Б1.О.22</t>
  </si>
  <si>
    <t>НТИ-Б-ПИ-22</t>
  </si>
  <si>
    <t>НТИ_090303_24-3ПИ.plx</t>
  </si>
  <si>
    <t>Разработка и сопровождение прикладных решений в системе 1С</t>
  </si>
  <si>
    <t>895037320</t>
  </si>
  <si>
    <t>gПетровский Александр Валерьевич</t>
  </si>
  <si>
    <t>Математическое моделирование MathCad</t>
  </si>
  <si>
    <t>895037748</t>
  </si>
  <si>
    <t>Семенова Екатерина Олеговна</t>
  </si>
  <si>
    <t>Б1.В.ДВ.04.01</t>
  </si>
  <si>
    <t>Математическое моделирование MathLab</t>
  </si>
  <si>
    <t>Б1.В.ДВ.04.02</t>
  </si>
  <si>
    <t>Языки и методы программирования</t>
  </si>
  <si>
    <t>Б1.О.19</t>
  </si>
  <si>
    <t>Языки и методы программирования, п/г 1</t>
  </si>
  <si>
    <t>Языки и методы программирования, п/г 2</t>
  </si>
  <si>
    <t>Языки и методы программирования, п/г 3</t>
  </si>
  <si>
    <t>Языки и методы программирования, п/г 4</t>
  </si>
  <si>
    <t>Языки и методы программирования, п/г 5</t>
  </si>
  <si>
    <t>Языки и методы программирования, п/г 6</t>
  </si>
  <si>
    <t>Языки и методы программирования, п/г 7</t>
  </si>
  <si>
    <t>Языки и методы программирования, п/г 8</t>
  </si>
  <si>
    <t>ОЗ-НТИ-ЭТ-22</t>
  </si>
  <si>
    <t>Стохастический анализ в экономике</t>
  </si>
  <si>
    <t>5</t>
  </si>
  <si>
    <t>НТИ_380301_24-3ЭТ_oz.plx</t>
  </si>
  <si>
    <t>Б1.В.ДВ.08.02</t>
  </si>
  <si>
    <t>Имитационное моделирование экономических процессов</t>
  </si>
  <si>
    <t>Б1.В.ДВ.09.02</t>
  </si>
  <si>
    <t>ФТД.03</t>
  </si>
  <si>
    <t>НТИ-С-ГД(МД)-24</t>
  </si>
  <si>
    <t>НТИ_210504_24-1МД.plx</t>
  </si>
  <si>
    <t>НТИ-Б-ПГС-22</t>
  </si>
  <si>
    <t>Строительная механика</t>
  </si>
  <si>
    <t>НТИ_080301_24-3ПГС.plx</t>
  </si>
  <si>
    <t>Б1.О.19.03</t>
  </si>
  <si>
    <t>Сопротивление материалов</t>
  </si>
  <si>
    <t>Метрология, стандартизация и сертификация</t>
  </si>
  <si>
    <t>895038397</t>
  </si>
  <si>
    <t>Вавилов Виктор Иванович</t>
  </si>
  <si>
    <t>Б1.О.23</t>
  </si>
  <si>
    <t>Основания и фундаменты</t>
  </si>
  <si>
    <t>895035385</t>
  </si>
  <si>
    <t>Кулигина Евгения Сергеевна</t>
  </si>
  <si>
    <t>Б1.О.31</t>
  </si>
  <si>
    <t>Теплогазоснабжение и вентиляция</t>
  </si>
  <si>
    <t>Б1.В.05.02</t>
  </si>
  <si>
    <t>Технологические процессы в строительстве</t>
  </si>
  <si>
    <t>Трехмерное моделирование в nanoCAD</t>
  </si>
  <si>
    <t>ФТД.02</t>
  </si>
  <si>
    <t>Языки и методы программирования, п/г 9</t>
  </si>
  <si>
    <t>Языки и методы программирования, п/г 10</t>
  </si>
  <si>
    <t>Теория вероятностей и математическая статистика</t>
  </si>
  <si>
    <t>895039747</t>
  </si>
  <si>
    <t>Палкин Георгий Александрович</t>
  </si>
  <si>
    <t>895040499</t>
  </si>
  <si>
    <t>Антипов Евгений Васильевич</t>
  </si>
  <si>
    <t>11</t>
  </si>
  <si>
    <t>З-НТИ-ПИ-23</t>
  </si>
  <si>
    <t>Операционные системы, сети и телекоммуникации</t>
  </si>
  <si>
    <t>НТИ_090303_24-2ПИ_zfo.plx</t>
  </si>
  <si>
    <t>Б1.В.01</t>
  </si>
  <si>
    <t>Объектно-ориентированное программирование</t>
  </si>
  <si>
    <t>Б1.О.18</t>
  </si>
  <si>
    <t>НТИ-Б-ПМ-21</t>
  </si>
  <si>
    <t>Численные методы</t>
  </si>
  <si>
    <t>7</t>
  </si>
  <si>
    <t>НТИ_010302_24-4ПМ.plx</t>
  </si>
  <si>
    <t>42</t>
  </si>
  <si>
    <t>Разработка и сопровождение программного обеспечения</t>
  </si>
  <si>
    <t>895039745</t>
  </si>
  <si>
    <t>Исхаков Алмаз Раилевич</t>
  </si>
  <si>
    <t>28</t>
  </si>
  <si>
    <t>Математическое и имитационное моделирование</t>
  </si>
  <si>
    <t>Программирование в системе 1С</t>
  </si>
  <si>
    <t>Динамическое программирование</t>
  </si>
  <si>
    <t>Дискретная оптимизация</t>
  </si>
  <si>
    <t>Методы оптимизации</t>
  </si>
  <si>
    <t>НТИ-Б-ПМ-23</t>
  </si>
  <si>
    <t>НТИ_010302_24-2ПМ.plx</t>
  </si>
  <si>
    <t>Математический анализ</t>
  </si>
  <si>
    <t>895039801</t>
  </si>
  <si>
    <t>gЖадько Алексей Алексеевич</t>
  </si>
  <si>
    <t>Дифференциальные уравнения</t>
  </si>
  <si>
    <t>З-НТИ-ГД(ПР)-19</t>
  </si>
  <si>
    <t>НТИ_210504_24-6ПР_zfo.plx</t>
  </si>
  <si>
    <t>З-НТИ-ГД(ОГР)-19</t>
  </si>
  <si>
    <t>НТИ_210504_24-6ОГР_zfo.plx</t>
  </si>
  <si>
    <t>З-НТИ-ГД(ОГР)-18</t>
  </si>
  <si>
    <t>НТИ_210504_24-7ОГР_zfo.plx</t>
  </si>
  <si>
    <t>Б1.Б.28.02</t>
  </si>
  <si>
    <t>Б1.Б.31</t>
  </si>
  <si>
    <t>З-НТИ-ГД(ПР)-18</t>
  </si>
  <si>
    <t>НТИ_210504_24-7ПР_zfo.plx</t>
  </si>
  <si>
    <t>Подземная разработка рудных месторождений</t>
  </si>
  <si>
    <t>Электроснабжение горных предприятий</t>
  </si>
  <si>
    <t>НТИ-С-ГД(ОПИ)-20</t>
  </si>
  <si>
    <t xml:space="preserve">Формирование генерального плана обогатительных фабрик </t>
  </si>
  <si>
    <t>НТИ_210504_24-5ОПИ.plx</t>
  </si>
  <si>
    <t xml:space="preserve"> Моделирование процессов обогащения полезных ископаемых</t>
  </si>
  <si>
    <t>Б1.В.07</t>
  </si>
  <si>
    <t>Б1.Б.28</t>
  </si>
  <si>
    <t>Аэрология горных предприятий</t>
  </si>
  <si>
    <t>895035359</t>
  </si>
  <si>
    <t>Мельников Андрей Евгеньевич</t>
  </si>
  <si>
    <t>Б1.Б.29</t>
  </si>
  <si>
    <t>895035352</t>
  </si>
  <si>
    <t>Литвиненко Александр Викторович</t>
  </si>
  <si>
    <t>Технология обогащения полезных ископаемых</t>
  </si>
  <si>
    <t>Б1.Б.38.05</t>
  </si>
  <si>
    <t>Методология научных исследований</t>
  </si>
  <si>
    <t>Б1.Б.13</t>
  </si>
  <si>
    <t>З-НТИ-ГД(ОГР)-20</t>
  </si>
  <si>
    <t>НТИ_210504_24-5ОГР_zfo.plx</t>
  </si>
  <si>
    <t>Б1.Б.33</t>
  </si>
  <si>
    <t>З-НТИ-ГД(ПР)-20</t>
  </si>
  <si>
    <t>НТИ_210504_24-5ПР_zfo.plx</t>
  </si>
  <si>
    <t>НТИ-С-ГД(МД)-20</t>
  </si>
  <si>
    <t>НТИ_210504_24-5МД.plx</t>
  </si>
  <si>
    <t>НТИ-Б-ПГС-23</t>
  </si>
  <si>
    <t>НТИ_080301_24-2ПГС.plx</t>
  </si>
  <si>
    <t>895037693</t>
  </si>
  <si>
    <t>Кечина Любовь Александровна</t>
  </si>
  <si>
    <t>Основы nanoCAD</t>
  </si>
  <si>
    <t>Средства механизации строительства</t>
  </si>
  <si>
    <t>Строительные материалы</t>
  </si>
  <si>
    <t>Санитарно-эпидемиологические требования по содержанию зданий и прилегающих к ним территорий</t>
  </si>
  <si>
    <t>ФТД.01.01</t>
  </si>
  <si>
    <t>Устройство и правила эксплуатации обслуживаемого оборудования</t>
  </si>
  <si>
    <t>ФТД.01.02</t>
  </si>
  <si>
    <t>Правила безопасности при выполнении уборочных работ</t>
  </si>
  <si>
    <t>ФТД.01.03</t>
  </si>
  <si>
    <t>ОЗ-НТИ-ПГС-24</t>
  </si>
  <si>
    <t>Инженерная геология и экология</t>
  </si>
  <si>
    <t>НТИ_080301_24-1ПГС_oz.plx</t>
  </si>
  <si>
    <t>Б1.О.21.01</t>
  </si>
  <si>
    <t>Теория вероятностей</t>
  </si>
  <si>
    <t>Б1.О.14.03</t>
  </si>
  <si>
    <t>Экономика труда</t>
  </si>
  <si>
    <t>Эконометрика</t>
  </si>
  <si>
    <t>НТИ-Б-ПО-20</t>
  </si>
  <si>
    <t>Образовательные и дополнительные виды программ для учреждений различного типа и их моделирование</t>
  </si>
  <si>
    <t>НТИ_440305_24-5ПО.plx</t>
  </si>
  <si>
    <t>895035336</t>
  </si>
  <si>
    <t>Кобазова Юлия Владимировна</t>
  </si>
  <si>
    <t>32</t>
  </si>
  <si>
    <t>Методика преподавания изобразительного искусства и технология трудового обучения в начальной школе</t>
  </si>
  <si>
    <t>Б1.В.02.01</t>
  </si>
  <si>
    <t>Современные модели взаимодействия образовательного учреждения с семьей</t>
  </si>
  <si>
    <t>Б1.В.ДВ.05.01</t>
  </si>
  <si>
    <t>Семейная педагогика и домашнее воспитание</t>
  </si>
  <si>
    <t>Б1.В.ДВ.05.02</t>
  </si>
  <si>
    <t>Специальная педагогика и психология</t>
  </si>
  <si>
    <t>Психолого-педагогическая диагностика</t>
  </si>
  <si>
    <t>Методика обучения русскому языку и литературе</t>
  </si>
  <si>
    <t>Б1.О.23.01</t>
  </si>
  <si>
    <t>Методика преподавания математики</t>
  </si>
  <si>
    <t>895035354</t>
  </si>
  <si>
    <t>gПривалова Наталья Игоревна</t>
  </si>
  <si>
    <t>Б1.О.23.02</t>
  </si>
  <si>
    <t>НТИ-Б-ПО-21</t>
  </si>
  <si>
    <t>Методика обучения и воспитания детей дошкольного и младшего школьного возраста</t>
  </si>
  <si>
    <t>НТИ_440305_24-4ПО.plx</t>
  </si>
  <si>
    <t>Б1.О.15.04</t>
  </si>
  <si>
    <t>Педагогические технологии</t>
  </si>
  <si>
    <t>Б1.О.15.05</t>
  </si>
  <si>
    <t>24</t>
  </si>
  <si>
    <t>Детская литература</t>
  </si>
  <si>
    <t>Б1.В.03.02</t>
  </si>
  <si>
    <t>Методы и технологии работы в учреждениях различного типа</t>
  </si>
  <si>
    <t>Педагогическая психология</t>
  </si>
  <si>
    <t>Инженерная геодезия</t>
  </si>
  <si>
    <t>Б1.О.21.02</t>
  </si>
  <si>
    <t>Б1.О.38</t>
  </si>
  <si>
    <t>30</t>
  </si>
  <si>
    <t>НТИ-Б-ПГС-24</t>
  </si>
  <si>
    <t>895035356</t>
  </si>
  <si>
    <t>Карпухина Екатерина Александровна</t>
  </si>
  <si>
    <t>НТИ_080301_24-1ПГС.plx</t>
  </si>
  <si>
    <t>895036679</t>
  </si>
  <si>
    <t>gМалинин Юрий Анатольевич</t>
  </si>
  <si>
    <t>НТИ-Б-ПО-23</t>
  </si>
  <si>
    <t>НТИ_440305_24-2ПО.plx</t>
  </si>
  <si>
    <t>51</t>
  </si>
  <si>
    <t>Педагогика</t>
  </si>
  <si>
    <t>Б1.О.15.02</t>
  </si>
  <si>
    <t>Психология</t>
  </si>
  <si>
    <t>Б1.О.15.03</t>
  </si>
  <si>
    <t>Основы литературоведения</t>
  </si>
  <si>
    <t>Русский язык</t>
  </si>
  <si>
    <t>895035458</t>
  </si>
  <si>
    <t>Яковлева Любовь Анатольевна</t>
  </si>
  <si>
    <t>Б1.В.02.03</t>
  </si>
  <si>
    <t>Социально-педагогическая работа</t>
  </si>
  <si>
    <t>68</t>
  </si>
  <si>
    <t>Элементарная математика</t>
  </si>
  <si>
    <t>Б1.О.14.02</t>
  </si>
  <si>
    <t>Адаптация детей  к дошкольному образовательному учреждению и к школе</t>
  </si>
  <si>
    <t>НТИ-Б-ПО-22</t>
  </si>
  <si>
    <t>НТИ_440305_24-3ПО.plx</t>
  </si>
  <si>
    <t>26</t>
  </si>
  <si>
    <t>Б1.В.03.03</t>
  </si>
  <si>
    <t>Языки программирования и методы трансляции</t>
  </si>
  <si>
    <t>Практикум на ЭВМ</t>
  </si>
  <si>
    <t>Программирование на Python</t>
  </si>
  <si>
    <t>НТИ-Б-ЗФ-21</t>
  </si>
  <si>
    <t>Общее языкознание</t>
  </si>
  <si>
    <t>895035367</t>
  </si>
  <si>
    <t>Игонина Светлана Викторовна</t>
  </si>
  <si>
    <t>НТИ_450301_24-4ЗФ.plx</t>
  </si>
  <si>
    <t>Филологический анализ текста</t>
  </si>
  <si>
    <t>Углубленный курс иностранного языка</t>
  </si>
  <si>
    <t>45</t>
  </si>
  <si>
    <t>Теория перевода</t>
  </si>
  <si>
    <t>Культура речевого общения</t>
  </si>
  <si>
    <t>Б1.В.ДВ.09.01</t>
  </si>
  <si>
    <t>Культура иноязычной речи</t>
  </si>
  <si>
    <t>Практикум по переводу художественного текста</t>
  </si>
  <si>
    <t>Б1.В.ДВ.10.01</t>
  </si>
  <si>
    <t xml:space="preserve">Перевод публицистических и научных текстов </t>
  </si>
  <si>
    <t>Б1.В.ДВ.10.02</t>
  </si>
  <si>
    <t>НТИ-Б-ОФ-21</t>
  </si>
  <si>
    <t>НТИ_450301_24-4ОФ.plx</t>
  </si>
  <si>
    <t>Теория и технология ознакомления детей дошкольного возраста с окружающим миром</t>
  </si>
  <si>
    <t>895038109</t>
  </si>
  <si>
    <t>Савельева Марина Викторовна</t>
  </si>
  <si>
    <t>Б1.О.23.06</t>
  </si>
  <si>
    <t>52</t>
  </si>
  <si>
    <t>ФТД.В.01</t>
  </si>
  <si>
    <t>Адаптивные технологии в социально-профессиональной среде</t>
  </si>
  <si>
    <t>ФТД.В.03</t>
  </si>
  <si>
    <t>З-НТИ-Б-ППО-21</t>
  </si>
  <si>
    <t>НТИ_440302_24-4ППО_zfo.plx</t>
  </si>
  <si>
    <t>З-НТИ-ППО-22</t>
  </si>
  <si>
    <t>Психология развития</t>
  </si>
  <si>
    <t>НТИ_440302_24-3ППО_zfo.plx</t>
  </si>
  <si>
    <t>Стилистика</t>
  </si>
  <si>
    <t>Теория литературы</t>
  </si>
  <si>
    <t>История русской литературы</t>
  </si>
  <si>
    <t>Основы научно-исследовательской деятельности по программам основного общего и среднего общего образования</t>
  </si>
  <si>
    <t>Основы проектной деятельности по программам основного общего и среднего общего образования</t>
  </si>
  <si>
    <t>НТИ-Б-ОФ-22</t>
  </si>
  <si>
    <t>НТИ_450301_24-3ОФ.plx</t>
  </si>
  <si>
    <t>Психолого-педагогические основы педагогической деятельности</t>
  </si>
  <si>
    <t>История основного языка</t>
  </si>
  <si>
    <t>Методика преподавания основного языка</t>
  </si>
  <si>
    <t>895036713</t>
  </si>
  <si>
    <t>gТерпугова Ирина Валерьевна</t>
  </si>
  <si>
    <t>Методика преподавания литературы</t>
  </si>
  <si>
    <t>895038885</t>
  </si>
  <si>
    <t>gПавельева Татьяна Ивановна</t>
  </si>
  <si>
    <t>Б1.В.08</t>
  </si>
  <si>
    <t>Педагогическое мастерство</t>
  </si>
  <si>
    <t>Б1.В.ДВ.08.01</t>
  </si>
  <si>
    <t>Организационно-педагогические условия реализации ФГОС ООО</t>
  </si>
  <si>
    <t>З-НТИ-Б-ЭО-21</t>
  </si>
  <si>
    <t>Теория автоматического управления</t>
  </si>
  <si>
    <t>НТИ_130302_24-4ЭО_zfo.plx</t>
  </si>
  <si>
    <t>Релейная защита и автоматика</t>
  </si>
  <si>
    <t>Б1.В.06.05</t>
  </si>
  <si>
    <t>Электротехнологические системы и оборудование</t>
  </si>
  <si>
    <t>Б1.В.07.01</t>
  </si>
  <si>
    <t>Электрические машины</t>
  </si>
  <si>
    <t>З-НТИ-ЭО-20</t>
  </si>
  <si>
    <t>Электроэнергетические системы и сети</t>
  </si>
  <si>
    <t>21</t>
  </si>
  <si>
    <t>НТИ_130302_24-5ЭО_zfo.plx</t>
  </si>
  <si>
    <t>Б1.В.06.02</t>
  </si>
  <si>
    <t>Электрическая часть электростанций и подстанций</t>
  </si>
  <si>
    <t>Б1.В.07.03</t>
  </si>
  <si>
    <t>Локальные системы электроснабжения</t>
  </si>
  <si>
    <t>Интеллектуальные системы электроснабжения с возобновляемыми энергоисточниками</t>
  </si>
  <si>
    <t>НТИ-Б-ЭО-21</t>
  </si>
  <si>
    <t>Силовая электроника</t>
  </si>
  <si>
    <t>895037347</t>
  </si>
  <si>
    <t>Дейс Данил Александрович</t>
  </si>
  <si>
    <t>НТИ_130302_24-4ЭО.plx</t>
  </si>
  <si>
    <t>Электроснабжение потребителей и режимы</t>
  </si>
  <si>
    <t>Б1.В.06.04</t>
  </si>
  <si>
    <t>895040228</t>
  </si>
  <si>
    <t>Серёжин Константин Сергеевич</t>
  </si>
  <si>
    <t>895035373</t>
  </si>
  <si>
    <t>Шабо Камил Якуб</t>
  </si>
  <si>
    <t>Электрооборудование источников энергии электрических сетей и промышленных предприятий</t>
  </si>
  <si>
    <t>Б1.В.07.02</t>
  </si>
  <si>
    <t>Монтаж и наладка электрооборудования</t>
  </si>
  <si>
    <t>895037186</t>
  </si>
  <si>
    <t>gКорнилова Лариса Вениаминовна</t>
  </si>
  <si>
    <t>З-НТИ-ЭП-23</t>
  </si>
  <si>
    <t>25</t>
  </si>
  <si>
    <t>НТИ_130302_24-2ЭП_zfo.plx</t>
  </si>
  <si>
    <t>НТИ-Б-ЭП-22</t>
  </si>
  <si>
    <t>НТИ_130302_24-3ЭП.plx</t>
  </si>
  <si>
    <t>Психодиагностика</t>
  </si>
  <si>
    <t>З-НТИ-ППО-23</t>
  </si>
  <si>
    <t>22</t>
  </si>
  <si>
    <t>НТИ_440302_24-2ППО_zfo.plx</t>
  </si>
  <si>
    <t>З-НТИ-ПГС-20</t>
  </si>
  <si>
    <t>Электроснабжение с основами электротехники</t>
  </si>
  <si>
    <t>НТИ_080301_24-5ПГС_zfo.plx</t>
  </si>
  <si>
    <t>Технологии возведения зданий и сооружений</t>
  </si>
  <si>
    <t>Основы организации и управления в строительстве</t>
  </si>
  <si>
    <t>Экономика строительства и сметное дело</t>
  </si>
  <si>
    <t>НТИ-Б-ПГС-21</t>
  </si>
  <si>
    <t>895038132</t>
  </si>
  <si>
    <t>Дьячковский Дмитрий Кимович</t>
  </si>
  <si>
    <t>НТИ_080301_24-4ПГС.plx</t>
  </si>
  <si>
    <t>Металлические конструкции, включая сварку</t>
  </si>
  <si>
    <t>Б1.О.28</t>
  </si>
  <si>
    <t>39</t>
  </si>
  <si>
    <t>Конструкции из дерева и пластмасс</t>
  </si>
  <si>
    <t>Железобетонные и каменные конструкции</t>
  </si>
  <si>
    <t>Б1.О.30</t>
  </si>
  <si>
    <t>895040194</t>
  </si>
  <si>
    <t>gОсипова Людмила Викторовна</t>
  </si>
  <si>
    <t>ОЗ-НТИ-ПГС-22</t>
  </si>
  <si>
    <t>Механика грунтов</t>
  </si>
  <si>
    <t>НТИ_080301_24-3ПГС_oz.plx</t>
  </si>
  <si>
    <t>Б1.О.19.02</t>
  </si>
  <si>
    <t>Архитектура зданий и сооружений</t>
  </si>
  <si>
    <t>Б1.О.27</t>
  </si>
  <si>
    <t>4</t>
  </si>
  <si>
    <t>НТИ-Б-ОФ-23</t>
  </si>
  <si>
    <t>НТИ_450301_24-2ОФ.plx</t>
  </si>
  <si>
    <t>Старославянский язык</t>
  </si>
  <si>
    <t>Основы организационного обеспечения управления</t>
  </si>
  <si>
    <t>Деловая коммуникация</t>
  </si>
  <si>
    <t>Практические основы экскурсоведения</t>
  </si>
  <si>
    <t>Основы документационного обеспечения управления</t>
  </si>
  <si>
    <t>Электротехническое и конструкционное материаловедение</t>
  </si>
  <si>
    <t>Техническая механика</t>
  </si>
  <si>
    <t>Электрический привод</t>
  </si>
  <si>
    <t>Метрология</t>
  </si>
  <si>
    <t>Общая энергетика</t>
  </si>
  <si>
    <t>895037366</t>
  </si>
  <si>
    <t>gДахов Павел Николаевич</t>
  </si>
  <si>
    <t>З-НТИ-ЭП-22</t>
  </si>
  <si>
    <t>Чтение электросхем</t>
  </si>
  <si>
    <t>27</t>
  </si>
  <si>
    <t>НТИ_130302_24-3ЭП_zfo.plx</t>
  </si>
  <si>
    <t>НТИ-Б-ЭП-23</t>
  </si>
  <si>
    <t>НТИ_130302_24-2ЭП.plx</t>
  </si>
  <si>
    <t>НТИ-Б-ЗФ-22</t>
  </si>
  <si>
    <t>НТИ_450301_24-3ЗФ.plx</t>
  </si>
  <si>
    <t>895038090</t>
  </si>
  <si>
    <t>gСамохвалова Мария Александровна</t>
  </si>
  <si>
    <t>Домашнее чтение</t>
  </si>
  <si>
    <t>Интерпретация текста</t>
  </si>
  <si>
    <t>Программирование в системе MathCad</t>
  </si>
  <si>
    <t>НТИ-Б-ЭП-24</t>
  </si>
  <si>
    <t>НТИ_130302_24-1ЭП.plx</t>
  </si>
  <si>
    <t>Инженерная и компьютерная графика</t>
  </si>
  <si>
    <t>Введение в инженерную деятельность</t>
  </si>
  <si>
    <t>З-НТИ-ЭП-23(4)уск</t>
  </si>
  <si>
    <t>НТИ_130302_24(4)-2ЭП_usk.plx</t>
  </si>
  <si>
    <t>Безопасность жизнедеятельности, зан</t>
  </si>
  <si>
    <t>895039330</t>
  </si>
  <si>
    <t>Матузова Марина Юрьевна</t>
  </si>
  <si>
    <t>895036708</t>
  </si>
  <si>
    <t>gАлексеев Валентин Геннадьевич</t>
  </si>
  <si>
    <t>ОЗ-НТИ-ЭК-24</t>
  </si>
  <si>
    <t>НТИ_380301_24-1ЭК_oz.plx</t>
  </si>
  <si>
    <t>Б1.О.13.01</t>
  </si>
  <si>
    <t>Микроэкономика</t>
  </si>
  <si>
    <t>Бухгалтерский учет и анализ</t>
  </si>
  <si>
    <t>Математическое моделирование в экономике</t>
  </si>
  <si>
    <t>Методы оптимальных решений</t>
  </si>
  <si>
    <t>Макроэкономика</t>
  </si>
  <si>
    <t>Математический анализ, обуч</t>
  </si>
  <si>
    <t>Математический анализ, КСР</t>
  </si>
  <si>
    <t>Основы проектной деятельности, обуч</t>
  </si>
  <si>
    <t>Основы проектной деятельности, КСР</t>
  </si>
  <si>
    <t>Проектирование информационных систем, обуч</t>
  </si>
  <si>
    <t>Проектирование информационных систем, КСР</t>
  </si>
  <si>
    <t>Численные методы, часть 1</t>
  </si>
  <si>
    <t>Численные методы, часть 2</t>
  </si>
  <si>
    <t>Математическое и имитационное моделирование, обуч</t>
  </si>
  <si>
    <t>Математическое и имитационное моделирование, КСР</t>
  </si>
  <si>
    <t>Психология, п/г 1</t>
  </si>
  <si>
    <t>Психология, п/г 2</t>
  </si>
  <si>
    <t>Теория и технология развития речи детей дошкольного возраста, п/г 1</t>
  </si>
  <si>
    <t>Б1.О.23.04</t>
  </si>
  <si>
    <t>Теория и технология развития речи детей дошкольного возраста, п/г 2</t>
  </si>
  <si>
    <t>Теория и технология развития речи детей дошкольного возраста, обуч</t>
  </si>
  <si>
    <t>Безопасность жизнедеятельности, конт</t>
  </si>
  <si>
    <t>Горнопромышленная экология, зан</t>
  </si>
  <si>
    <t>Горнопромышленная экология, конт</t>
  </si>
  <si>
    <t>Спортивная подготовка, преп 1</t>
  </si>
  <si>
    <t>Спортивная подготовка, преп 2</t>
  </si>
  <si>
    <t>Теоретические основы электротехники</t>
  </si>
  <si>
    <t>895037348</t>
  </si>
  <si>
    <t>Ермолаев Юрий Владимирович</t>
  </si>
  <si>
    <t>Программное обеспечение задач электротехники</t>
  </si>
  <si>
    <t>Методика обучения русскому языку и литературе, п/г 1</t>
  </si>
  <si>
    <t>Методика обучения русскому языку и литературе, п/г 2</t>
  </si>
  <si>
    <t>Методика преподавания математики, п/г 1</t>
  </si>
  <si>
    <t>Методика преподавания математики, п/г 2</t>
  </si>
  <si>
    <t>Иностранный язык , зан</t>
  </si>
  <si>
    <t>Иностранный язык , конт</t>
  </si>
  <si>
    <t>Маркшейдерские работы на подземных горных работах</t>
  </si>
  <si>
    <t>895038369</t>
  </si>
  <si>
    <t>Быков Василий Леонидович</t>
  </si>
  <si>
    <t>Б1.Б.35.02</t>
  </si>
  <si>
    <t>Маркшейдерские работы при строительстве горных предприятий</t>
  </si>
  <si>
    <t>Б1.Б.35.03</t>
  </si>
  <si>
    <t>Анализ и точность маркшейдерских измерений</t>
  </si>
  <si>
    <t>Опорные маркшейдерские сети на горных работах</t>
  </si>
  <si>
    <t>Маркшейдерское обеспечение безопасности горных работ</t>
  </si>
  <si>
    <t>Опорные маркшейдерские сети в программе Carlson Survey</t>
  </si>
  <si>
    <t>ФТД.В.02</t>
  </si>
  <si>
    <t>З-НТИ-ГД(ОГР)-21</t>
  </si>
  <si>
    <t>НТИ_210504_24-4ОГР_zfo.plx</t>
  </si>
  <si>
    <t>Теория и технология развития речи детей дошкольного возраста, КСР</t>
  </si>
  <si>
    <t>Теория и технология развития речи детей дошкольного возраста, зан</t>
  </si>
  <si>
    <t>Теория и технология развития речи детей дошкольного возраста, конт</t>
  </si>
  <si>
    <t>Теория и технология формирования математических представлений у детей дошкольного возраста, обуч</t>
  </si>
  <si>
    <t>Б1.О.23.05</t>
  </si>
  <si>
    <t>Теория и технология формирования математических представлений у детей дошкольного возраста, КСР</t>
  </si>
  <si>
    <t>Теория и технология формирования математических представлений у детей дошкольного возраста, зан</t>
  </si>
  <si>
    <t>Теория и технология формирования математических представлений у детей дошкольного возраста, конт</t>
  </si>
  <si>
    <t>Теория и технология ознакомления детей дошкольного возраста с окружающим миром, конт</t>
  </si>
  <si>
    <t>Теория и технология ознакомления детей дошкольного возраста с окружающим миром, зан, обуч</t>
  </si>
  <si>
    <t>Теория и технология ознакомления детей дошкольного возраста с окружающим миром, зан, КСР</t>
  </si>
  <si>
    <t>количествостудентов</t>
  </si>
  <si>
    <t>Начало</t>
  </si>
  <si>
    <t>Конец</t>
  </si>
  <si>
    <t>Код</t>
  </si>
  <si>
    <t>Название</t>
  </si>
  <si>
    <t>Сокращение</t>
  </si>
  <si>
    <t>Нагрузка</t>
  </si>
  <si>
    <t>8-00</t>
  </si>
  <si>
    <t>09-35</t>
  </si>
  <si>
    <t>Лабораторная работа</t>
  </si>
  <si>
    <t>9-45</t>
  </si>
  <si>
    <t>11-20</t>
  </si>
  <si>
    <t>зачет</t>
  </si>
  <si>
    <t>зач.</t>
  </si>
  <si>
    <t>ВКР</t>
  </si>
  <si>
    <t>11-30</t>
  </si>
  <si>
    <t>13-05</t>
  </si>
  <si>
    <t>консультация</t>
  </si>
  <si>
    <t>конс</t>
  </si>
  <si>
    <t>ГЭК</t>
  </si>
  <si>
    <t>13-30</t>
  </si>
  <si>
    <t>15-05</t>
  </si>
  <si>
    <t>Курсовая работа</t>
  </si>
  <si>
    <t>к.р.</t>
  </si>
  <si>
    <t>Прак</t>
  </si>
  <si>
    <t>Практика</t>
  </si>
  <si>
    <t>15-15</t>
  </si>
  <si>
    <t>16-50</t>
  </si>
  <si>
    <t>Курсовой проект</t>
  </si>
  <si>
    <t>к.п.</t>
  </si>
  <si>
    <t>РукНПМ</t>
  </si>
  <si>
    <t>Руководство научной программой</t>
  </si>
  <si>
    <t>17-00</t>
  </si>
  <si>
    <t>18-35</t>
  </si>
  <si>
    <t>Воскресенье</t>
  </si>
  <si>
    <t>лаб.</t>
  </si>
  <si>
    <t>ДРМ</t>
  </si>
  <si>
    <t>Магистерская диссертация</t>
  </si>
  <si>
    <t>19-30</t>
  </si>
  <si>
    <t>21-25</t>
  </si>
  <si>
    <t>лекция</t>
  </si>
  <si>
    <t>лекц.</t>
  </si>
  <si>
    <t>Асп</t>
  </si>
  <si>
    <t>Научное руководство аспирантом</t>
  </si>
  <si>
    <t>лекция, практика</t>
  </si>
  <si>
    <t>л.п.</t>
  </si>
  <si>
    <t>практика</t>
  </si>
  <si>
    <t>практ.</t>
  </si>
  <si>
    <t>Кпр</t>
  </si>
  <si>
    <t>это что то в КИТ и в ЮК надо уточнить</t>
  </si>
  <si>
    <t>практические занятия</t>
  </si>
  <si>
    <t>ИЗ</t>
  </si>
  <si>
    <t>самостоятельная работа</t>
  </si>
  <si>
    <t>срс.</t>
  </si>
  <si>
    <t>семинар</t>
  </si>
  <si>
    <t>сем.</t>
  </si>
  <si>
    <t>Доб</t>
  </si>
  <si>
    <t>непонятно что добавкаа</t>
  </si>
  <si>
    <t>экзамен</t>
  </si>
  <si>
    <t>экз.</t>
  </si>
  <si>
    <t>РукМаг</t>
  </si>
  <si>
    <t>Руководство магистратурой</t>
  </si>
  <si>
    <t>Сем</t>
  </si>
  <si>
    <t>Семинар</t>
  </si>
  <si>
    <t>ГАК</t>
  </si>
  <si>
    <t>Лекция</t>
  </si>
  <si>
    <t>ФИО</t>
  </si>
  <si>
    <t>ФИОСокр</t>
  </si>
  <si>
    <t>Звание</t>
  </si>
  <si>
    <t>Степень</t>
  </si>
  <si>
    <t>НазваниеДолжности</t>
  </si>
  <si>
    <t>СокращённоеНазвание</t>
  </si>
  <si>
    <t>Совместительство</t>
  </si>
  <si>
    <t>Абдеева Н.А./кпн</t>
  </si>
  <si>
    <t>Кандидат педагогических наук</t>
  </si>
  <si>
    <t>кпн</t>
  </si>
  <si>
    <t>Доцент</t>
  </si>
  <si>
    <t>e - внешний совместитель</t>
  </si>
  <si>
    <t>750725411</t>
  </si>
  <si>
    <t>Абрамова Мария Степановна</t>
  </si>
  <si>
    <t>Абрамова М.С.</t>
  </si>
  <si>
    <t>Старший преподаватель</t>
  </si>
  <si>
    <t>ш - штатный преподаватель</t>
  </si>
  <si>
    <t>713863</t>
  </si>
  <si>
    <t>Абрамова Наталья Андреевна</t>
  </si>
  <si>
    <t>Абрамова Н.А./кпн/Доцент</t>
  </si>
  <si>
    <t>895040235</t>
  </si>
  <si>
    <t>Абрамова Оксана Владимировна</t>
  </si>
  <si>
    <t>Абрамова О.В.</t>
  </si>
  <si>
    <t>без ученой степени</t>
  </si>
  <si>
    <t>g - договор ГПХ</t>
  </si>
  <si>
    <t>895039588</t>
  </si>
  <si>
    <t>Абрамова Туйара Семеновна</t>
  </si>
  <si>
    <t>Абрамова Т.С.</t>
  </si>
  <si>
    <t>628107788</t>
  </si>
  <si>
    <t>Аввакумова Надежда Владимировна</t>
  </si>
  <si>
    <t>Аввакумова Н.В./кмн/Доцент</t>
  </si>
  <si>
    <t>Кандидат медицинских наук</t>
  </si>
  <si>
    <t>кмн</t>
  </si>
  <si>
    <t>895039598</t>
  </si>
  <si>
    <t>Авксентьев Дмитрий Иванович</t>
  </si>
  <si>
    <t>Авксентьев Д.И.</t>
  </si>
  <si>
    <t>144996445</t>
  </si>
  <si>
    <t>Адамов Николай Семенович</t>
  </si>
  <si>
    <t>Адамов Н.С.</t>
  </si>
  <si>
    <t>453306842</t>
  </si>
  <si>
    <t>Адамов Радий Герасимович</t>
  </si>
  <si>
    <t>Адамов Р.Г.</t>
  </si>
  <si>
    <t>629810388</t>
  </si>
  <si>
    <t>Адамов Семен Степанович</t>
  </si>
  <si>
    <t>Адамов С.С.</t>
  </si>
  <si>
    <t>895040367</t>
  </si>
  <si>
    <t>Адамова Саргылана Алексеевна</t>
  </si>
  <si>
    <t>Адамова С.А.</t>
  </si>
  <si>
    <t>895040457</t>
  </si>
  <si>
    <t>Ажыбек уулу Байболот -</t>
  </si>
  <si>
    <t>Ажыбек уулу Б. .</t>
  </si>
  <si>
    <t>713941</t>
  </si>
  <si>
    <t>Акимов Мир Петрович</t>
  </si>
  <si>
    <t>Акимов М.П./ктн/Доцент</t>
  </si>
  <si>
    <t>Кандидат технических наук</t>
  </si>
  <si>
    <t>ктн</t>
  </si>
  <si>
    <t>628591425</t>
  </si>
  <si>
    <t>Акимова Валентина Семеновна</t>
  </si>
  <si>
    <t>Акимова В.С./кин/Доцент</t>
  </si>
  <si>
    <t>Кандидат исторических наук</t>
  </si>
  <si>
    <t>кин</t>
  </si>
  <si>
    <t>713951</t>
  </si>
  <si>
    <t>Акимова Евдокия Дмитриевна</t>
  </si>
  <si>
    <t>Акимова Е.Д.</t>
  </si>
  <si>
    <t>Акинин М.А.</t>
  </si>
  <si>
    <t>Кандидат наук</t>
  </si>
  <si>
    <t>731949</t>
  </si>
  <si>
    <t>Александров Иннокентий Николаевич</t>
  </si>
  <si>
    <t>Александров И.Н./кмн/Доцент</t>
  </si>
  <si>
    <t>714020</t>
  </si>
  <si>
    <t>Алексеев Александр Алексеевич</t>
  </si>
  <si>
    <t>Алексеев А.А./кбн/Доцент</t>
  </si>
  <si>
    <t>Кандидат биологических наук</t>
  </si>
  <si>
    <t>кбн</t>
  </si>
  <si>
    <t>714027</t>
  </si>
  <si>
    <t>Алексеев Анатолий Афанасьевич</t>
  </si>
  <si>
    <t>Алексеев А.А./кин/Профессор</t>
  </si>
  <si>
    <t>Профессор</t>
  </si>
  <si>
    <t>895040234</t>
  </si>
  <si>
    <t>Алексеев Андрей Афанасьевич</t>
  </si>
  <si>
    <t>Алексеев А.А.</t>
  </si>
  <si>
    <t>286080091</t>
  </si>
  <si>
    <t>Алексеев Андрей Михайлович</t>
  </si>
  <si>
    <t>Алексеев А.М.</t>
  </si>
  <si>
    <t>895036459</t>
  </si>
  <si>
    <t>Алексеев Анисий Анисиевич</t>
  </si>
  <si>
    <t>Алексеев Валентин Геннадьевич</t>
  </si>
  <si>
    <t>Алексеев В.Г.</t>
  </si>
  <si>
    <t>714045</t>
  </si>
  <si>
    <t>Алексеев Василий Николаевич</t>
  </si>
  <si>
    <t>Алексеев Н.Н.</t>
  </si>
  <si>
    <t>895040128</t>
  </si>
  <si>
    <t>Алексеев Василий Степанович</t>
  </si>
  <si>
    <t>Алексеев В.С.</t>
  </si>
  <si>
    <t>714055</t>
  </si>
  <si>
    <t>Алексеев Иван Егорович</t>
  </si>
  <si>
    <t>Алексеев И.Е./дфилн/Профессор</t>
  </si>
  <si>
    <t>Доктор филологических наук</t>
  </si>
  <si>
    <t>дфилн</t>
  </si>
  <si>
    <t>895040247</t>
  </si>
  <si>
    <t>Алексеев Михаил Васильевич</t>
  </si>
  <si>
    <t>Алексеев М.В.</t>
  </si>
  <si>
    <t>895035814</t>
  </si>
  <si>
    <t>Алексеев Николай Николаевич</t>
  </si>
  <si>
    <t>Алексеев Н.Н./Доцент</t>
  </si>
  <si>
    <t>h - почасовик</t>
  </si>
  <si>
    <t>Заведующий кафедрой</t>
  </si>
  <si>
    <t>714078</t>
  </si>
  <si>
    <t>Алексеев Рево Захарович</t>
  </si>
  <si>
    <t>Алексеев Р.З./дмн/Профессор</t>
  </si>
  <si>
    <t>Доктор медицинских наук</t>
  </si>
  <si>
    <t>дмн</t>
  </si>
  <si>
    <t>895040519</t>
  </si>
  <si>
    <t>Алексеев Сергей Николаевич</t>
  </si>
  <si>
    <t>Алексеев С.Н.</t>
  </si>
  <si>
    <t>895039600</t>
  </si>
  <si>
    <t>Алексеев Тимур Андреевич</t>
  </si>
  <si>
    <t>Алексеев Т.А.</t>
  </si>
  <si>
    <t>632541079</t>
  </si>
  <si>
    <t>Алексеева Айыына Аркадьевна</t>
  </si>
  <si>
    <t>Алексеева А.А.</t>
  </si>
  <si>
    <t>Ассистент</t>
  </si>
  <si>
    <t>290097175</t>
  </si>
  <si>
    <t>Алексеева Анастасия Валериевна</t>
  </si>
  <si>
    <t>Алексеева А.В./ктн/Доцент</t>
  </si>
  <si>
    <t>714107</t>
  </si>
  <si>
    <t>Алексеева Анастасия Егоровна</t>
  </si>
  <si>
    <t>Алексеева А.Е.</t>
  </si>
  <si>
    <t>895040150</t>
  </si>
  <si>
    <t>Алексеева Анастасия Филипповна</t>
  </si>
  <si>
    <t>Алексеева А.Ф.</t>
  </si>
  <si>
    <t>895037422</t>
  </si>
  <si>
    <t>Алексеева Анна Дмитриевна</t>
  </si>
  <si>
    <t>Алексеева А.Д.</t>
  </si>
  <si>
    <t>873811178</t>
  </si>
  <si>
    <t>Алексеева Валентина Федоровна</t>
  </si>
  <si>
    <t>Алексеева В.Ф.</t>
  </si>
  <si>
    <t>714113</t>
  </si>
  <si>
    <t>Алексеева Вилюйа Александровна</t>
  </si>
  <si>
    <t>Алексеева В.А./кмн/Доцент</t>
  </si>
  <si>
    <t>714127</t>
  </si>
  <si>
    <t>Алексеева Галина Ивановна</t>
  </si>
  <si>
    <t>Алексеева Г.И./дпн</t>
  </si>
  <si>
    <t>доктор педагогических наук</t>
  </si>
  <si>
    <t>дпн</t>
  </si>
  <si>
    <t>895039025</t>
  </si>
  <si>
    <t>Алексеева Елена Геннадиевна</t>
  </si>
  <si>
    <t>Алексеева Е.Г.</t>
  </si>
  <si>
    <t>895040168</t>
  </si>
  <si>
    <t>Алексеева Ефросинья Жарафовна</t>
  </si>
  <si>
    <t>Алексеева Е.Ж.</t>
  </si>
  <si>
    <t>895040206</t>
  </si>
  <si>
    <t>Алексеева Зинаида Гаврильевна</t>
  </si>
  <si>
    <t>Алексеева З.Г.</t>
  </si>
  <si>
    <t>714141</t>
  </si>
  <si>
    <t>Алексеева Ирина Дмитриевна</t>
  </si>
  <si>
    <t>Алексеева И.Д.</t>
  </si>
  <si>
    <t>Кандидат архитектуры</t>
  </si>
  <si>
    <t>714143</t>
  </si>
  <si>
    <t>Алексеева Ирина Степановна</t>
  </si>
  <si>
    <t>Алексеева И.С./кпн/Доцент</t>
  </si>
  <si>
    <t>714148</t>
  </si>
  <si>
    <t>Алексеева Лилия Ионовна</t>
  </si>
  <si>
    <t>Алексеева Л.И./кпсхн/Доцент</t>
  </si>
  <si>
    <t>Кандидат психологических наук</t>
  </si>
  <si>
    <t>кпсхн</t>
  </si>
  <si>
    <t>731634</t>
  </si>
  <si>
    <t>Алексеева Маргарита Январиевна</t>
  </si>
  <si>
    <t>Алексеева М.Я./кпн/Доцент</t>
  </si>
  <si>
    <t>895040089</t>
  </si>
  <si>
    <t>Алексеева Мария Ивановна</t>
  </si>
  <si>
    <t>Алексеева М.И.</t>
  </si>
  <si>
    <t>714174</t>
  </si>
  <si>
    <t>Алексеева Наталия Николаевна</t>
  </si>
  <si>
    <t>Алексеева Н.Н./кфилн/Доцент</t>
  </si>
  <si>
    <t>Кандидат филологических наук</t>
  </si>
  <si>
    <t>кфилн</t>
  </si>
  <si>
    <t>714189</t>
  </si>
  <si>
    <t>Алексеева Полина Степановна</t>
  </si>
  <si>
    <t>Алексеева П.С.</t>
  </si>
  <si>
    <t>723658</t>
  </si>
  <si>
    <t>Алексеева Саргылана Николаевна</t>
  </si>
  <si>
    <t>Алексеева С.Н./кмн/Доцент</t>
  </si>
  <si>
    <t>741451526</t>
  </si>
  <si>
    <t>Алексеева Сардаана Анатольевна</t>
  </si>
  <si>
    <t>Алексеева С.А.</t>
  </si>
  <si>
    <t>714194</t>
  </si>
  <si>
    <t>Алексеева Сардана Николаевна</t>
  </si>
  <si>
    <t>895039090</t>
  </si>
  <si>
    <t>Алексеева Татьяна Васильевна</t>
  </si>
  <si>
    <t>Алексеева Т.В.</t>
  </si>
  <si>
    <t>714206</t>
  </si>
  <si>
    <t>Алексеева Туяра Егоровна</t>
  </si>
  <si>
    <t>Алексеева Т.Е./ктн/Доцент</t>
  </si>
  <si>
    <t>714211</t>
  </si>
  <si>
    <t>Алексеева Феврония Ивановна</t>
  </si>
  <si>
    <t>Алексеева Ф.И./кпсхн/Доцент</t>
  </si>
  <si>
    <t>895039161</t>
  </si>
  <si>
    <t>Аленицкая Марина Владимировна</t>
  </si>
  <si>
    <t>Аленицкая М.В./дмн</t>
  </si>
  <si>
    <t>315892611</t>
  </si>
  <si>
    <t>Алешина Татьяна Сергеевна</t>
  </si>
  <si>
    <t>Алешина Т.С.</t>
  </si>
  <si>
    <t>714245</t>
  </si>
  <si>
    <t>Альков Сергей Прокофьевич</t>
  </si>
  <si>
    <t>Альков С.П.</t>
  </si>
  <si>
    <t>714246</t>
  </si>
  <si>
    <t>Алькова Елена Леонидовна</t>
  </si>
  <si>
    <t>Алькова Е.Л./ктн/Доцент</t>
  </si>
  <si>
    <t>714252</t>
  </si>
  <si>
    <t>Аманбаева Людмила Ивановна</t>
  </si>
  <si>
    <t>Аманбаева Л.И./дпн/Профессор</t>
  </si>
  <si>
    <t>Доктор педагогических наук</t>
  </si>
  <si>
    <t>714263</t>
  </si>
  <si>
    <t>Амвросьева Галина Михайловна</t>
  </si>
  <si>
    <t>Амвросьева Г.М.</t>
  </si>
  <si>
    <t>895040311</t>
  </si>
  <si>
    <t>Аммосов Альберт Владимирович</t>
  </si>
  <si>
    <t>Аммосов А.В.</t>
  </si>
  <si>
    <t>895039970</t>
  </si>
  <si>
    <t>Аммосов Иван Иванович</t>
  </si>
  <si>
    <t>Аммосов И.И.</t>
  </si>
  <si>
    <t>277821486</t>
  </si>
  <si>
    <t>Аммосов Иван Николаевич</t>
  </si>
  <si>
    <t>Аммосов И.Н./кэн/Доцент</t>
  </si>
  <si>
    <t>Кандидат экономических наук</t>
  </si>
  <si>
    <t>кэн</t>
  </si>
  <si>
    <t>376233460</t>
  </si>
  <si>
    <t>Аммосова Аэлита Михайловна</t>
  </si>
  <si>
    <t>Аммосова А.М./кмн/Доцент</t>
  </si>
  <si>
    <t>895037024</t>
  </si>
  <si>
    <t>Аммосова Варвара Иннокентьевна</t>
  </si>
  <si>
    <t>Аммосова В.И./Доцент</t>
  </si>
  <si>
    <t>895040540</t>
  </si>
  <si>
    <t>Аммосова Индияна Софроновна</t>
  </si>
  <si>
    <t>Аммосова И.С.</t>
  </si>
  <si>
    <t>450504960</t>
  </si>
  <si>
    <t>Аммосова Лилия Ивановна</t>
  </si>
  <si>
    <t>Аммосова Л.И./Доцент</t>
  </si>
  <si>
    <t>714319</t>
  </si>
  <si>
    <t>Аммосова Марита Саввична</t>
  </si>
  <si>
    <t>Аммосова М.С./кпн/Доцент</t>
  </si>
  <si>
    <t>452591060</t>
  </si>
  <si>
    <t>Аммосова Марфа Николаевна</t>
  </si>
  <si>
    <t>Аммосова М.Н.</t>
  </si>
  <si>
    <t>895040543</t>
  </si>
  <si>
    <t>Аммосова Матрена Николаевна</t>
  </si>
  <si>
    <t>895040497</t>
  </si>
  <si>
    <t>Аммосова Ольга Александровна</t>
  </si>
  <si>
    <t>Аммосова О.А./ктн</t>
  </si>
  <si>
    <t>кандидат технических наук</t>
  </si>
  <si>
    <t>895040173</t>
  </si>
  <si>
    <t>Аммосова Сардана Дмитриевна</t>
  </si>
  <si>
    <t>Аммосова С.Д.</t>
  </si>
  <si>
    <t>895040427</t>
  </si>
  <si>
    <t>Аммосова Туйяра Алексеевна</t>
  </si>
  <si>
    <t>Аммосова Т.А.</t>
  </si>
  <si>
    <t>453599429</t>
  </si>
  <si>
    <t>Ан Сан Чоль</t>
  </si>
  <si>
    <t>Ан С.Ч.</t>
  </si>
  <si>
    <t>714365</t>
  </si>
  <si>
    <t>Андреев Александр Михайлович</t>
  </si>
  <si>
    <t>Андреев А.М.</t>
  </si>
  <si>
    <t>714370</t>
  </si>
  <si>
    <t>Андреев Алексей Петрович</t>
  </si>
  <si>
    <t>Андреев А.П.</t>
  </si>
  <si>
    <t>714372</t>
  </si>
  <si>
    <t>Андреев Владимир Анатольевич</t>
  </si>
  <si>
    <t>Андреев В.А.</t>
  </si>
  <si>
    <t>453602624</t>
  </si>
  <si>
    <t>Андреев Дмитрий Васильевич</t>
  </si>
  <si>
    <t>Андреев Д.В.</t>
  </si>
  <si>
    <t>895040515</t>
  </si>
  <si>
    <t>Андреев Николай Иванович</t>
  </si>
  <si>
    <t>Андреев Н.И.</t>
  </si>
  <si>
    <t>714387</t>
  </si>
  <si>
    <t>Андреев Николай Иннокентьевич</t>
  </si>
  <si>
    <t>895038383</t>
  </si>
  <si>
    <t>Андреева Александра Сергеевна</t>
  </si>
  <si>
    <t>Андреева А.С.</t>
  </si>
  <si>
    <t>895035679</t>
  </si>
  <si>
    <t>Андреева Елена Васильевна</t>
  </si>
  <si>
    <t>Андреева Е.В./кпн/Доцент</t>
  </si>
  <si>
    <t>895039632</t>
  </si>
  <si>
    <t>Андреева Лариса Константиновна</t>
  </si>
  <si>
    <t>Андреева Л.К.</t>
  </si>
  <si>
    <t>714420</t>
  </si>
  <si>
    <t>Андреева Любовь Дмитриевна</t>
  </si>
  <si>
    <t>Андреева Л.Д./Доцент</t>
  </si>
  <si>
    <t>714425</t>
  </si>
  <si>
    <t>Андреева Марина Петровна</t>
  </si>
  <si>
    <t>Андреева М.П./Доцент</t>
  </si>
  <si>
    <t>895039872</t>
  </si>
  <si>
    <t>Андреева Мария Петровна</t>
  </si>
  <si>
    <t>Андреева М.П.</t>
  </si>
  <si>
    <t>895036559</t>
  </si>
  <si>
    <t>Андреева Наталья Сергеевна</t>
  </si>
  <si>
    <t>Андреева Н.С.</t>
  </si>
  <si>
    <t>714445</t>
  </si>
  <si>
    <t>Андреева Тамара Егоровна</t>
  </si>
  <si>
    <t>Андреева Т.Е./кфилн/Доцент</t>
  </si>
  <si>
    <t>895040197</t>
  </si>
  <si>
    <t>Андреева Татьяна Сергеевна</t>
  </si>
  <si>
    <t>Андреева Т.С.</t>
  </si>
  <si>
    <t>895038662</t>
  </si>
  <si>
    <t>Андреева Туяна Владимировна</t>
  </si>
  <si>
    <t>Андреева Т.В.</t>
  </si>
  <si>
    <t>217114104</t>
  </si>
  <si>
    <t>Андриевский Вадим Васильевич</t>
  </si>
  <si>
    <t>Андриевский В.В.</t>
  </si>
  <si>
    <t>895038021</t>
  </si>
  <si>
    <t>Андросов Дмитрий Витальевич</t>
  </si>
  <si>
    <t>Андросов Д.В.</t>
  </si>
  <si>
    <t>895040422</t>
  </si>
  <si>
    <t>Андросова Любовь Николаевна</t>
  </si>
  <si>
    <t>Андросова Л.Н.</t>
  </si>
  <si>
    <t>452664889</t>
  </si>
  <si>
    <t>Андросова Мария Ивановна</t>
  </si>
  <si>
    <t>Андросова М.И.</t>
  </si>
  <si>
    <t>714471</t>
  </si>
  <si>
    <t>Андросова Мария Петровна</t>
  </si>
  <si>
    <t>Андросова М.П./кпн</t>
  </si>
  <si>
    <t>714489</t>
  </si>
  <si>
    <t>Анисимов Андрей Борисович</t>
  </si>
  <si>
    <t>Анисимов А.Б./Доцент</t>
  </si>
  <si>
    <t>350417404</t>
  </si>
  <si>
    <t>Анисимов Евсей Евсеевич</t>
  </si>
  <si>
    <t>Анисимов Е.Е.</t>
  </si>
  <si>
    <t>87473093</t>
  </si>
  <si>
    <t>Анисимов Руслан Николаевич</t>
  </si>
  <si>
    <t>Анисимов Р.Н.</t>
  </si>
  <si>
    <t>Старший научный сотрудник</t>
  </si>
  <si>
    <t>895039896</t>
  </si>
  <si>
    <t>Анисимов Сергей Степанович</t>
  </si>
  <si>
    <t>Анисимов С.С.</t>
  </si>
  <si>
    <t>714504</t>
  </si>
  <si>
    <t>Анисимова Галина Семеновна</t>
  </si>
  <si>
    <t>Анисимова Г.С.</t>
  </si>
  <si>
    <t>714539</t>
  </si>
  <si>
    <t>Антипина Ульяна Дмитриевна</t>
  </si>
  <si>
    <t>Антипина У.Д./кмн/Доцент</t>
  </si>
  <si>
    <t>Антипов Е.В./ктн</t>
  </si>
  <si>
    <t>714548</t>
  </si>
  <si>
    <t>Антонов Егор Петрович</t>
  </si>
  <si>
    <t>Антонов Е.П.</t>
  </si>
  <si>
    <t>730501</t>
  </si>
  <si>
    <t>Антонов Степан Романович</t>
  </si>
  <si>
    <t>Антонов С.Р./кфмн/Доцент</t>
  </si>
  <si>
    <t>Кандидат физико-математических наук</t>
  </si>
  <si>
    <t>кфмн</t>
  </si>
  <si>
    <t>714552</t>
  </si>
  <si>
    <t>Антонов Юрий Саввич</t>
  </si>
  <si>
    <t>Антонов Ю.С./кфмн/Доцент</t>
  </si>
  <si>
    <t>895037457</t>
  </si>
  <si>
    <t>Антонова Алена Анатольевна</t>
  </si>
  <si>
    <t>Антонова А.А.</t>
  </si>
  <si>
    <t>730993</t>
  </si>
  <si>
    <t>Антонова Анжелика Алексеевна</t>
  </si>
  <si>
    <t>714560</t>
  </si>
  <si>
    <t>Антонова Венера Николаевна</t>
  </si>
  <si>
    <t>Антонова В.Н./кпн/Доцент</t>
  </si>
  <si>
    <t>349572640</t>
  </si>
  <si>
    <t>Антонова Евгения Александровна</t>
  </si>
  <si>
    <t>Антонова Е.А.</t>
  </si>
  <si>
    <t>792585519</t>
  </si>
  <si>
    <t>Антонова Лина Николаевна</t>
  </si>
  <si>
    <t>Антонова Л.Н.</t>
  </si>
  <si>
    <t>717045</t>
  </si>
  <si>
    <t>Антонова Юлия Тихоновна</t>
  </si>
  <si>
    <t>Антонова Ю.Т./кпн/Доцент</t>
  </si>
  <si>
    <t>492812717</t>
  </si>
  <si>
    <t>Ануфриев Андрей Иванович</t>
  </si>
  <si>
    <t>Ануфриев А.И./дбн</t>
  </si>
  <si>
    <t>доктор биологических наук</t>
  </si>
  <si>
    <t>дбн</t>
  </si>
  <si>
    <t>714587</t>
  </si>
  <si>
    <t>Анцупова Светлана Геннадьевна</t>
  </si>
  <si>
    <t>Анцупова С.Г./ктн/Доцент/Пред. УМК</t>
  </si>
  <si>
    <t>Председатель УМК</t>
  </si>
  <si>
    <t>Пред. УМК</t>
  </si>
  <si>
    <t>714601</t>
  </si>
  <si>
    <t>Апросимов Леонид Аркадьевич</t>
  </si>
  <si>
    <t>Апросимов Л.А./кмн/Доцент</t>
  </si>
  <si>
    <t>714602</t>
  </si>
  <si>
    <t>Апросимова Екатерина Петровна</t>
  </si>
  <si>
    <t>Апросимова Е.П./Доцент</t>
  </si>
  <si>
    <t>895039593</t>
  </si>
  <si>
    <t>Апросимова Надежда Валентиновна</t>
  </si>
  <si>
    <t>Апросимова Н.В.</t>
  </si>
  <si>
    <t>895039813</t>
  </si>
  <si>
    <t>Арбыкин Юрий Алексеевич</t>
  </si>
  <si>
    <t>Арбыкин Ю.А.</t>
  </si>
  <si>
    <t>436776337</t>
  </si>
  <si>
    <t>Аргунов Афанасий Александрович</t>
  </si>
  <si>
    <t>Аргунов А.А.</t>
  </si>
  <si>
    <t>714614</t>
  </si>
  <si>
    <t>Аргунов Валерий Георгиевич</t>
  </si>
  <si>
    <t>Аргунов В.Г./кин/Доцент</t>
  </si>
  <si>
    <t>281048578</t>
  </si>
  <si>
    <t>Аргунов Вячеслав Валерьевич</t>
  </si>
  <si>
    <t>Аргунов В.В./кфмн</t>
  </si>
  <si>
    <t>кандидат физико-математических наук</t>
  </si>
  <si>
    <t>731000</t>
  </si>
  <si>
    <t>Аргунов Петр Михайлович</t>
  </si>
  <si>
    <t>Аргунов П.М.</t>
  </si>
  <si>
    <t>714623</t>
  </si>
  <si>
    <t>Аргунов Федор Федорович</t>
  </si>
  <si>
    <t>Аргунов Ф.Ф.</t>
  </si>
  <si>
    <t>714625</t>
  </si>
  <si>
    <t>Аргунова Аграфена Николаевна</t>
  </si>
  <si>
    <t>Аргунова А.Н./кмн</t>
  </si>
  <si>
    <t>714637</t>
  </si>
  <si>
    <t>Аргунова Елена Филипповна</t>
  </si>
  <si>
    <t>Аргунова Е.Ф./кмн/Доцент</t>
  </si>
  <si>
    <t>714646</t>
  </si>
  <si>
    <t>Аргунова Нина Васильевна</t>
  </si>
  <si>
    <t>Аргунова Н.В./Доцент</t>
  </si>
  <si>
    <t>895037920</t>
  </si>
  <si>
    <t>Аржакова Валерия Михайловна</t>
  </si>
  <si>
    <t>Аржакова В.М.</t>
  </si>
  <si>
    <t>731981</t>
  </si>
  <si>
    <t>Аржакова Елена Кузьминична</t>
  </si>
  <si>
    <t>Аржакова Е.К.</t>
  </si>
  <si>
    <t>714669</t>
  </si>
  <si>
    <t>Аржакова Лена Игнатьевна</t>
  </si>
  <si>
    <t>Аржакова Л.И./кмн/Доцент</t>
  </si>
  <si>
    <t>799835354</t>
  </si>
  <si>
    <t>Аржакова Мария Ивановна</t>
  </si>
  <si>
    <t>Аржакова М.И.</t>
  </si>
  <si>
    <t>714687</t>
  </si>
  <si>
    <t>Артамонова Надежда Петровна</t>
  </si>
  <si>
    <t>Артамонова Н.П.</t>
  </si>
  <si>
    <t>714689</t>
  </si>
  <si>
    <t>Артамонова Саргылана Юрьевна</t>
  </si>
  <si>
    <t>Артамонова С.Ю./кмн/Доцент</t>
  </si>
  <si>
    <t>625910200</t>
  </si>
  <si>
    <t>Артахинова Светлана Федоровна</t>
  </si>
  <si>
    <t>Артахинова С.Ф.</t>
  </si>
  <si>
    <t>Артеменко Е.В./кпн</t>
  </si>
  <si>
    <t>кандидат педагогических наук</t>
  </si>
  <si>
    <t>Артеменко Т.Г.</t>
  </si>
  <si>
    <t>895040528</t>
  </si>
  <si>
    <t>Артемьев Василий Александрович</t>
  </si>
  <si>
    <t>Артемьев В.А.</t>
  </si>
  <si>
    <t>714692</t>
  </si>
  <si>
    <t>Артемьев Иван Трофимович</t>
  </si>
  <si>
    <t>Артемьев И.Т./кпн/Доцент</t>
  </si>
  <si>
    <t>714712</t>
  </si>
  <si>
    <t>Архангельская Екатерина Афанасьевна</t>
  </si>
  <si>
    <t>Архангельская Е.А./ктн/Дир. инст.</t>
  </si>
  <si>
    <t>Директор института</t>
  </si>
  <si>
    <t>Дир. инст.</t>
  </si>
  <si>
    <t>895037489</t>
  </si>
  <si>
    <t>Архенгольц Илона Аркадьевна</t>
  </si>
  <si>
    <t>Архенгольц И.А./кюн/Доцент</t>
  </si>
  <si>
    <t>Кандидат юридических наук</t>
  </si>
  <si>
    <t>кюн</t>
  </si>
  <si>
    <t>895040205</t>
  </si>
  <si>
    <t>Архипов Алексей Аркадьевич</t>
  </si>
  <si>
    <t>Архипов А.А.</t>
  </si>
  <si>
    <t>630778632</t>
  </si>
  <si>
    <t>Архипов Иван Владимирович</t>
  </si>
  <si>
    <t>Архипов И.В.</t>
  </si>
  <si>
    <t>714735</t>
  </si>
  <si>
    <t>Архипова Суола Николаевна</t>
  </si>
  <si>
    <t>Архипова С.Н./кпн/Доцент</t>
  </si>
  <si>
    <t>714740</t>
  </si>
  <si>
    <t>Арчахова Наталия Викторовна</t>
  </si>
  <si>
    <t>Арчахова Н.В.</t>
  </si>
  <si>
    <t>895040252</t>
  </si>
  <si>
    <t>Асадуллина Гузелия Рауфовна</t>
  </si>
  <si>
    <t>Асадуллина Г.Р./кфилн</t>
  </si>
  <si>
    <t>кандидат филологических наук</t>
  </si>
  <si>
    <t>895038520</t>
  </si>
  <si>
    <t>Асекритов Артем Дмитрьевич</t>
  </si>
  <si>
    <t>Асекритов А.Д.</t>
  </si>
  <si>
    <t>634364015</t>
  </si>
  <si>
    <t>Асекритова Александра Степановна</t>
  </si>
  <si>
    <t>Асекритова А.С./кмн/Доцент</t>
  </si>
  <si>
    <t>895040378</t>
  </si>
  <si>
    <t>Атакова Христина Ивановна</t>
  </si>
  <si>
    <t>Атакова Х.И.</t>
  </si>
  <si>
    <t>895038517</t>
  </si>
  <si>
    <t>Атласов Айысен Павлович</t>
  </si>
  <si>
    <t>Атласов А.П.</t>
  </si>
  <si>
    <t>732435</t>
  </si>
  <si>
    <t>Атласова Евгения Айааловна</t>
  </si>
  <si>
    <t>Атласова Е.А.</t>
  </si>
  <si>
    <t>Преподаватель 1 кат.</t>
  </si>
  <si>
    <t>453738027</t>
  </si>
  <si>
    <t>Атласова Любовь Андреевна</t>
  </si>
  <si>
    <t>Атласова Л.А.</t>
  </si>
  <si>
    <t>714787</t>
  </si>
  <si>
    <t>Атласова Михнаса Михайловна</t>
  </si>
  <si>
    <t>Атласова М.М./кпн/Доцент</t>
  </si>
  <si>
    <t>714803</t>
  </si>
  <si>
    <t>Атласова Саргылана Серафимовна</t>
  </si>
  <si>
    <t>Атласова С.С./кин/Доцент</t>
  </si>
  <si>
    <t>714805</t>
  </si>
  <si>
    <t>Атласова Элида Спиридоновна</t>
  </si>
  <si>
    <t>Атласова Э.С./кфилн/Доцент</t>
  </si>
  <si>
    <t>714814</t>
  </si>
  <si>
    <t>Афанасьев Александр Николаевич</t>
  </si>
  <si>
    <t>Афанасьев А.Н./кпн/Доцент</t>
  </si>
  <si>
    <t>714813</t>
  </si>
  <si>
    <t>Афанасьев Афанасий Егорович</t>
  </si>
  <si>
    <t>Афанасьев А.Е./кпн/Доцент</t>
  </si>
  <si>
    <t>757257177</t>
  </si>
  <si>
    <t>Афанасьев Ньургун Вячеславович</t>
  </si>
  <si>
    <t>Афанасьев Н.В./кфилн</t>
  </si>
  <si>
    <t>895038437</t>
  </si>
  <si>
    <t>Афанасьев Софрон Антонович</t>
  </si>
  <si>
    <t>Афанасьев С.А./Доцент</t>
  </si>
  <si>
    <t>449883688</t>
  </si>
  <si>
    <t>Афанасьева Александра Афанасьевна</t>
  </si>
  <si>
    <t>Афанасьева А.А.</t>
  </si>
  <si>
    <t>714859</t>
  </si>
  <si>
    <t>Афанасьева Вера Ильинична</t>
  </si>
  <si>
    <t>Афанасьева В.И./кфмн/Доцент/И.о. зав. кафедрой</t>
  </si>
  <si>
    <t>И.о. заведующего кафедрой</t>
  </si>
  <si>
    <t>И.о. зав. кафедрой</t>
  </si>
  <si>
    <t>895036191</t>
  </si>
  <si>
    <t>Афанасьева Евдокия Николаевна</t>
  </si>
  <si>
    <t>Афанасьева Е.Н./кфилн</t>
  </si>
  <si>
    <t>895040373</t>
  </si>
  <si>
    <t>Афанасьева Елена Юрьевна</t>
  </si>
  <si>
    <t>Афанасьева Е.Ю.</t>
  </si>
  <si>
    <t>895040523</t>
  </si>
  <si>
    <t>Афанасьева Елизавета Федоровна</t>
  </si>
  <si>
    <t>Афанасьева Е.Ф.</t>
  </si>
  <si>
    <t>714872</t>
  </si>
  <si>
    <t>Афанасьева Лена Николаевна</t>
  </si>
  <si>
    <t>Афанасьева Л.Н./кмн/Доцент</t>
  </si>
  <si>
    <t>452863454</t>
  </si>
  <si>
    <t>Афанасьева Лидия Николаевна</t>
  </si>
  <si>
    <t>Афанасьева Л.Н.</t>
  </si>
  <si>
    <t>723795</t>
  </si>
  <si>
    <t>Афанасьева Лира Иппатьевна</t>
  </si>
  <si>
    <t>Афанасьева Л.И./кпн/Доцент</t>
  </si>
  <si>
    <t>217328331</t>
  </si>
  <si>
    <t>Афанасьева Надежда Михайловна</t>
  </si>
  <si>
    <t>Афанасьева Н.М.</t>
  </si>
  <si>
    <t>452663268</t>
  </si>
  <si>
    <t>Афанасьева Ольга Васильевна</t>
  </si>
  <si>
    <t>Афанасьева О.В.</t>
  </si>
  <si>
    <t>714895</t>
  </si>
  <si>
    <t>Афонская Галина Петровна</t>
  </si>
  <si>
    <t>Афонская Г.П./ктн/Доцент</t>
  </si>
  <si>
    <t>Ахмедов Т.А.</t>
  </si>
  <si>
    <t>714904</t>
  </si>
  <si>
    <t>Ахременко Яна Александровна</t>
  </si>
  <si>
    <t>Ахременко Я.А./кмн/Доцент</t>
  </si>
  <si>
    <t>895039867</t>
  </si>
  <si>
    <t>Ачикасова Валентина Семеновна</t>
  </si>
  <si>
    <t>Ачикасова В.С.</t>
  </si>
  <si>
    <t>895040498</t>
  </si>
  <si>
    <t>Аюрова Марина Владимировна</t>
  </si>
  <si>
    <t>Аюрова М.В.</t>
  </si>
  <si>
    <t>454511890</t>
  </si>
  <si>
    <t>Багаева Надежда Юрьевна</t>
  </si>
  <si>
    <t>Багаева Н.Ю.</t>
  </si>
  <si>
    <t>895039170</t>
  </si>
  <si>
    <t>Базарова Татьяна Содномовна</t>
  </si>
  <si>
    <t>Базарова Т.С./дпн/Профессор</t>
  </si>
  <si>
    <t>895039352</t>
  </si>
  <si>
    <t>Баишев Гавриил Михайлович</t>
  </si>
  <si>
    <t>Баишев Г.М.</t>
  </si>
  <si>
    <t>277865569</t>
  </si>
  <si>
    <t>Баишев Иннокентий Игнатьевич</t>
  </si>
  <si>
    <t>Баишев И.И./кпн/Доцент</t>
  </si>
  <si>
    <t>732508</t>
  </si>
  <si>
    <t>Баишева Анастасия Николаевна</t>
  </si>
  <si>
    <t>Баишева А.Н.</t>
  </si>
  <si>
    <t>714977</t>
  </si>
  <si>
    <t>Баишева Виктория Ильинична</t>
  </si>
  <si>
    <t>Баишева В.И.</t>
  </si>
  <si>
    <t>627084053</t>
  </si>
  <si>
    <t>Баишева Лидия Михайловна</t>
  </si>
  <si>
    <t>Баишева Л.М.</t>
  </si>
  <si>
    <t>895039876</t>
  </si>
  <si>
    <t>Баишева Люция Дмитриевна</t>
  </si>
  <si>
    <t>Баишева Л.Д.</t>
  </si>
  <si>
    <t>714985</t>
  </si>
  <si>
    <t>Баишева Марина Ивановна</t>
  </si>
  <si>
    <t>Баишева М.И./кпн</t>
  </si>
  <si>
    <t>714988</t>
  </si>
  <si>
    <t>Баишева Мария Ивановна</t>
  </si>
  <si>
    <t>Баишева М.И./кпн/Доцент</t>
  </si>
  <si>
    <t>895036840</t>
  </si>
  <si>
    <t>Байбаллыкова Елена Порфирьевна</t>
  </si>
  <si>
    <t>Байбаллыкова Е.П.</t>
  </si>
  <si>
    <t>895039808</t>
  </si>
  <si>
    <t>Байтулаев Али Магомедович</t>
  </si>
  <si>
    <t>Байтулаев А.М./ктн</t>
  </si>
  <si>
    <t>895037414</t>
  </si>
  <si>
    <t>Баланова Александра Петровна</t>
  </si>
  <si>
    <t>Баланова А.П.</t>
  </si>
  <si>
    <t>722972</t>
  </si>
  <si>
    <t>Балаценко Мария Ионовна</t>
  </si>
  <si>
    <t>Балаценко М.И./кгн/Доцент</t>
  </si>
  <si>
    <t>Кандидат географических наук</t>
  </si>
  <si>
    <t>кгн</t>
  </si>
  <si>
    <t>895037279</t>
  </si>
  <si>
    <t>Баранов Валерий Васильевич</t>
  </si>
  <si>
    <t>Баранов В.В./дгмн</t>
  </si>
  <si>
    <t>доктор геолого-минералогических наук</t>
  </si>
  <si>
    <t>дгмн</t>
  </si>
  <si>
    <t>715033</t>
  </si>
  <si>
    <t>Барахсанова Елизавета Афанасьевна</t>
  </si>
  <si>
    <t>Барахсанова Е.А./дпн</t>
  </si>
  <si>
    <t>5239229</t>
  </si>
  <si>
    <t>Барашков Николай Алексеевич</t>
  </si>
  <si>
    <t>Барашков Н.А./кбн</t>
  </si>
  <si>
    <t>Ведущий научный сотрудник</t>
  </si>
  <si>
    <t>715047</t>
  </si>
  <si>
    <t>Барашкова Айталина Ивановна</t>
  </si>
  <si>
    <t>Барашкова И.И.</t>
  </si>
  <si>
    <t>715054</t>
  </si>
  <si>
    <t>Барашкова Клавдия Дмитриевна</t>
  </si>
  <si>
    <t>Барашкова К.Д.</t>
  </si>
  <si>
    <t>715060</t>
  </si>
  <si>
    <t>Барашкова Светлана Николаевна</t>
  </si>
  <si>
    <t>Барашкова С.Н./кфилн/Доцент</t>
  </si>
  <si>
    <t>895040129</t>
  </si>
  <si>
    <t>Барашкова Татьяна Викторовна</t>
  </si>
  <si>
    <t>Барашкова Т.В.</t>
  </si>
  <si>
    <t>895037404</t>
  </si>
  <si>
    <t>Барышева Марианна Арсентьевна</t>
  </si>
  <si>
    <t>Барышева М.А.</t>
  </si>
  <si>
    <t>895040211</t>
  </si>
  <si>
    <t>Баттахов Петр Петрович</t>
  </si>
  <si>
    <t>Баттахов П.П./кюн</t>
  </si>
  <si>
    <t>715096</t>
  </si>
  <si>
    <t>Батугина Наталья Сергеевна</t>
  </si>
  <si>
    <t>Батугина Н.С./дэн/Профессор</t>
  </si>
  <si>
    <t>Доктор экономических наук</t>
  </si>
  <si>
    <t>дэн</t>
  </si>
  <si>
    <t>118798763</t>
  </si>
  <si>
    <t>Батюшкин Андрей Владимирович</t>
  </si>
  <si>
    <t>Батюшкин А.В.</t>
  </si>
  <si>
    <t>728631079</t>
  </si>
  <si>
    <t>Батюшкин Прокопий Дмитриевич</t>
  </si>
  <si>
    <t>Батюшкин Д.Д.</t>
  </si>
  <si>
    <t>715114</t>
  </si>
  <si>
    <t>Башарина Зоя Константиновна</t>
  </si>
  <si>
    <t>Башарина З.К./дфилн/Профессор</t>
  </si>
  <si>
    <t>715126</t>
  </si>
  <si>
    <t>Бегиев Владимир Георгиевич</t>
  </si>
  <si>
    <t>Бегиев В.Г./дмн/Профессор</t>
  </si>
  <si>
    <t>715134</t>
  </si>
  <si>
    <t>Бекенева Любовь Викторовна</t>
  </si>
  <si>
    <t>Бекенева Л.В./кмн/Доцент</t>
  </si>
  <si>
    <t>895038225</t>
  </si>
  <si>
    <t>Белолюбская Валерия Егоровна</t>
  </si>
  <si>
    <t>Белолюбская В.Е.</t>
  </si>
  <si>
    <t>715157</t>
  </si>
  <si>
    <t>Белолюбская Варвара Григорьевна</t>
  </si>
  <si>
    <t>Белолюбская В.Г./кфилн/Доцент</t>
  </si>
  <si>
    <t>52598468</t>
  </si>
  <si>
    <t>Белолюбская Дария Степановна</t>
  </si>
  <si>
    <t>Белолюбская Д.С./кмн/Доцент</t>
  </si>
  <si>
    <t>895040455</t>
  </si>
  <si>
    <t>Белолюбская Елизавета Степановна</t>
  </si>
  <si>
    <t>Белолюбская Е.С.</t>
  </si>
  <si>
    <t>715213</t>
  </si>
  <si>
    <t>Бердникова Татьяна Александровна</t>
  </si>
  <si>
    <t>Бердникова Т.А./Доцент</t>
  </si>
  <si>
    <t>895038547</t>
  </si>
  <si>
    <t>Бережнева Тамара Петровна</t>
  </si>
  <si>
    <t>Бережнева Т.П.</t>
  </si>
  <si>
    <t>715221</t>
  </si>
  <si>
    <t>Бережнов Константин Порфирьевич</t>
  </si>
  <si>
    <t>Бережнов К.П./ктн/Доцент</t>
  </si>
  <si>
    <t>895040529</t>
  </si>
  <si>
    <t>Беспалов Леонид Николаевич</t>
  </si>
  <si>
    <t>Беспалов Л.Н.</t>
  </si>
  <si>
    <t>715259</t>
  </si>
  <si>
    <t>Бессонов Прокопий Прокопьевич</t>
  </si>
  <si>
    <t>Бессонов П.П./кмн/Доцент</t>
  </si>
  <si>
    <t>715264</t>
  </si>
  <si>
    <t>Бессонова Наталья Георгиевна</t>
  </si>
  <si>
    <t>Бессонова Н.Г./кмн/Доцент</t>
  </si>
  <si>
    <t>895039682</t>
  </si>
  <si>
    <t>Бессонова Оксана Германовна</t>
  </si>
  <si>
    <t>Бессонова О.Г.</t>
  </si>
  <si>
    <t>428381612</t>
  </si>
  <si>
    <t>Биллер Анастасия Яковлевна</t>
  </si>
  <si>
    <t>Биллер А.Я.</t>
  </si>
  <si>
    <t>895038484</t>
  </si>
  <si>
    <t>Билюкина Марианна Юрьевна</t>
  </si>
  <si>
    <t>Билюкина М.Ю.</t>
  </si>
  <si>
    <t>895035558</t>
  </si>
  <si>
    <t>Блайвас Дмитрий Максимович</t>
  </si>
  <si>
    <t>Блайвас Д.М.</t>
  </si>
  <si>
    <t>715293</t>
  </si>
  <si>
    <t>Блюммер Любовь Александровна</t>
  </si>
  <si>
    <t>Блюммер Л.А.</t>
  </si>
  <si>
    <t>895039620</t>
  </si>
  <si>
    <t>Богословская Марина Олеговна</t>
  </si>
  <si>
    <t>Богословская М.О.</t>
  </si>
  <si>
    <t>715346</t>
  </si>
  <si>
    <t>Богушевич Инна Павловна</t>
  </si>
  <si>
    <t>Богушевич И.П.</t>
  </si>
  <si>
    <t>715351</t>
  </si>
  <si>
    <t>Боескоров Геннадий Гаврилович</t>
  </si>
  <si>
    <t>Боескоров Г.Г./дбн/Профессор</t>
  </si>
  <si>
    <t>Доктор биологических наук</t>
  </si>
  <si>
    <t>90258224</t>
  </si>
  <si>
    <t>Божевольная Зоя Анатольевна</t>
  </si>
  <si>
    <t>Божевольная З.А.</t>
  </si>
  <si>
    <t>849798018</t>
  </si>
  <si>
    <t>Божедонова Алла Евгеньевна</t>
  </si>
  <si>
    <t>Божедонова А.Е.</t>
  </si>
  <si>
    <t>Научный сотрудник</t>
  </si>
  <si>
    <t>732461</t>
  </si>
  <si>
    <t>Божедонова Анна Петровна</t>
  </si>
  <si>
    <t>Божедонова А.П.</t>
  </si>
  <si>
    <t>628937875</t>
  </si>
  <si>
    <t>Болотаева Ольга Сергеевна</t>
  </si>
  <si>
    <t>Болотаева О.С./кюн/Доцент</t>
  </si>
  <si>
    <t>895035634</t>
  </si>
  <si>
    <t>Больницкая Айталина Николаевна</t>
  </si>
  <si>
    <t>Больницкая А.Н./ксоцн</t>
  </si>
  <si>
    <t>Кандидат социологических наук</t>
  </si>
  <si>
    <t>ксоцн</t>
  </si>
  <si>
    <t>895038198</t>
  </si>
  <si>
    <t>Большедворская Ирина Викторовна</t>
  </si>
  <si>
    <t>Большедворская И.В.</t>
  </si>
  <si>
    <t>715393</t>
  </si>
  <si>
    <t>Борисов Александр Афанасьевич</t>
  </si>
  <si>
    <t>Борисов А.А.</t>
  </si>
  <si>
    <t>785775106</t>
  </si>
  <si>
    <t>Борисов Алексей Иванович</t>
  </si>
  <si>
    <t>Борисов А.И.</t>
  </si>
  <si>
    <t>146246939</t>
  </si>
  <si>
    <t>Борисов Василий Дмитриевич</t>
  </si>
  <si>
    <t>Борисов В.Д./кэн/Доцент</t>
  </si>
  <si>
    <t>715415</t>
  </si>
  <si>
    <t>Борисов Евгений Степанович</t>
  </si>
  <si>
    <t>Борисов Е.С.</t>
  </si>
  <si>
    <t>895035600</t>
  </si>
  <si>
    <t>Борисов Егор Александрович</t>
  </si>
  <si>
    <t>Борисов Е.А.</t>
  </si>
  <si>
    <t>895040199</t>
  </si>
  <si>
    <t>Борисов Иван Иванович</t>
  </si>
  <si>
    <t>Борисов И.И.</t>
  </si>
  <si>
    <t>895036738</t>
  </si>
  <si>
    <t>Борисов Уолан Валерьевич</t>
  </si>
  <si>
    <t>Борисов У.В.</t>
  </si>
  <si>
    <t>715437</t>
  </si>
  <si>
    <t>Борисова Айталина Андриановна</t>
  </si>
  <si>
    <t>Борисова А.А./кфн</t>
  </si>
  <si>
    <t>Кандидат философских наук</t>
  </si>
  <si>
    <t>кфн</t>
  </si>
  <si>
    <t>895037781</t>
  </si>
  <si>
    <t>Борисова Анна Александровна</t>
  </si>
  <si>
    <t>Борисова А.А.</t>
  </si>
  <si>
    <t>824091733</t>
  </si>
  <si>
    <t>Борисова Екатерина Петровна</t>
  </si>
  <si>
    <t>Борисова Е.П./кмн/Доцент</t>
  </si>
  <si>
    <t>715448</t>
  </si>
  <si>
    <t>Борисова Елена Афраимовна</t>
  </si>
  <si>
    <t>Борисова Е.А./кмн/Доцент</t>
  </si>
  <si>
    <t>715453</t>
  </si>
  <si>
    <t>Борисова Изабелла Захаровна</t>
  </si>
  <si>
    <t>Борисова И.З./кпн/Доцент</t>
  </si>
  <si>
    <t>725584</t>
  </si>
  <si>
    <t>Борисова Ирина Федоровна</t>
  </si>
  <si>
    <t>Борисова И.Ф./кпн/Доцент</t>
  </si>
  <si>
    <t>715466</t>
  </si>
  <si>
    <t>Борисова Марианна Николаевна</t>
  </si>
  <si>
    <t>Борисова М.Н.</t>
  </si>
  <si>
    <t>807674174</t>
  </si>
  <si>
    <t>Борисова Мария Михайловна</t>
  </si>
  <si>
    <t>Борисова М.М.</t>
  </si>
  <si>
    <t>715472</t>
  </si>
  <si>
    <t>Борисова Надежда Марковна</t>
  </si>
  <si>
    <t>Борисова Н.М./кфилн/Доцент</t>
  </si>
  <si>
    <t>715470</t>
  </si>
  <si>
    <t>Борисова Наталья Владимировна</t>
  </si>
  <si>
    <t>Борисова Н.В./дмн</t>
  </si>
  <si>
    <t>91881643</t>
  </si>
  <si>
    <t>Борисова Наталья Николаевна</t>
  </si>
  <si>
    <t>Борисова Н.Н.</t>
  </si>
  <si>
    <t>733044315</t>
  </si>
  <si>
    <t>Борисова Раиса Васильевна</t>
  </si>
  <si>
    <t>Борисова Р.В.</t>
  </si>
  <si>
    <t>699250244</t>
  </si>
  <si>
    <t>Борисова Татьяна Дмитриевна</t>
  </si>
  <si>
    <t>Борисова Т.Д./кэн/Доцент</t>
  </si>
  <si>
    <t>715492</t>
  </si>
  <si>
    <t>Борисова Ульяна Семеновна</t>
  </si>
  <si>
    <t>Борисова У.С./Доцент</t>
  </si>
  <si>
    <t>Доктор наук</t>
  </si>
  <si>
    <t>718511147</t>
  </si>
  <si>
    <t>Борисова Юлия Михайловна</t>
  </si>
  <si>
    <t>Борисова Ю.М.</t>
  </si>
  <si>
    <t>731830</t>
  </si>
  <si>
    <t>Бороев Роман Николаевич</t>
  </si>
  <si>
    <t>Бороев Р.Н./кфмн/Доцент</t>
  </si>
  <si>
    <t>715508</t>
  </si>
  <si>
    <t>Борохин Михаил Ильич</t>
  </si>
  <si>
    <t>Борохин М.И./кпн/Доцент</t>
  </si>
  <si>
    <t>715538</t>
  </si>
  <si>
    <t>Бочарова Ирина Николаевна</t>
  </si>
  <si>
    <t>Бочарова И.Н./кпн/Доцент</t>
  </si>
  <si>
    <t>895039852</t>
  </si>
  <si>
    <t>Бочкарев Болот Васильевич</t>
  </si>
  <si>
    <t>Бочкарев Б.В.</t>
  </si>
  <si>
    <t>742764156</t>
  </si>
  <si>
    <t>Бочкарев Николай Анатольевич</t>
  </si>
  <si>
    <t>Бочкарев Н.А./дбн</t>
  </si>
  <si>
    <t>168671331</t>
  </si>
  <si>
    <t>Бочкарев Юрий Семенович</t>
  </si>
  <si>
    <t>Бочкарев Ю.С./Доцент</t>
  </si>
  <si>
    <t>715540</t>
  </si>
  <si>
    <t>Бочкарев-Иннокентьев Радион Николаевич</t>
  </si>
  <si>
    <t>Бочкарев-Иннокентьев Р.Н./кфмн/Доцент</t>
  </si>
  <si>
    <t>614149462</t>
  </si>
  <si>
    <t>Боякинов Евгений Федорович</t>
  </si>
  <si>
    <t>Боякинов Е.Ф.</t>
  </si>
  <si>
    <t>715557</t>
  </si>
  <si>
    <t>Боякова Сардана Ильинична</t>
  </si>
  <si>
    <t>Боякова С.И./дин</t>
  </si>
  <si>
    <t>Доктор исторических наук</t>
  </si>
  <si>
    <t>дин</t>
  </si>
  <si>
    <t>715563</t>
  </si>
  <si>
    <t>Бояршинов Анатолий Леонидович</t>
  </si>
  <si>
    <t>Бояршинов А.Л./ктн/Доцент</t>
  </si>
  <si>
    <t>715619</t>
  </si>
  <si>
    <t>Бубякин Игорь Витальевич</t>
  </si>
  <si>
    <t>Бубякин И.В./кфмн/Доцент</t>
  </si>
  <si>
    <t>719230</t>
  </si>
  <si>
    <t>Бугаева Ая Петровна</t>
  </si>
  <si>
    <t>Бугаева А.П./кпн/Доцент</t>
  </si>
  <si>
    <t>895035656</t>
  </si>
  <si>
    <t>Бугаева Татьяна Тимофеевна</t>
  </si>
  <si>
    <t>Бугаева Т.Т./кмн</t>
  </si>
  <si>
    <t>715645</t>
  </si>
  <si>
    <t>Бугаева Юлия Петровна</t>
  </si>
  <si>
    <t>Бугаева Ю.П.</t>
  </si>
  <si>
    <t>895036565</t>
  </si>
  <si>
    <t>Будикин Александр Евсеевич</t>
  </si>
  <si>
    <t>Будикин А.Е.</t>
  </si>
  <si>
    <t>895039983</t>
  </si>
  <si>
    <t>Будко Сергей Владимирович</t>
  </si>
  <si>
    <t>Будко С.В.</t>
  </si>
  <si>
    <t>895039521</t>
  </si>
  <si>
    <t>Бузанов Кирилл Владимирович</t>
  </si>
  <si>
    <t>Бузанов К.В./ктн</t>
  </si>
  <si>
    <t>827024980</t>
  </si>
  <si>
    <t>Булатов Алквиад Валентинович</t>
  </si>
  <si>
    <t>Булатов А.В./кмн</t>
  </si>
  <si>
    <t>378818840</t>
  </si>
  <si>
    <t>Буренина Ольга Николаевна</t>
  </si>
  <si>
    <t>Буренина Н.Н.</t>
  </si>
  <si>
    <t>715687</t>
  </si>
  <si>
    <t>Бурнашев Аркадий Эдуардович</t>
  </si>
  <si>
    <t>Бурнашев А.Э./кпн/Доцент</t>
  </si>
  <si>
    <t>895040159</t>
  </si>
  <si>
    <t>Бурнашева Евдокия Вячеславовна</t>
  </si>
  <si>
    <t>Бурнашева Е.В.</t>
  </si>
  <si>
    <t>895037789</t>
  </si>
  <si>
    <t>Бурнашева Любовь Степановна</t>
  </si>
  <si>
    <t>Бурнашева Л.С./кмн/Доцент</t>
  </si>
  <si>
    <t>715717</t>
  </si>
  <si>
    <t>Бурнашева Наталия Ивановна</t>
  </si>
  <si>
    <t>Бурнашева Н.И./дин</t>
  </si>
  <si>
    <t>доктор исторических наук</t>
  </si>
  <si>
    <t>715730</t>
  </si>
  <si>
    <t>Бурцев Анатолий Алексеевич</t>
  </si>
  <si>
    <t>Бурцев А.А./дфилн/Профессор</t>
  </si>
  <si>
    <t>715736</t>
  </si>
  <si>
    <t>Бурцев Николай Николаевич</t>
  </si>
  <si>
    <t>Бурцев Н.Н./кфмн/Доцент</t>
  </si>
  <si>
    <t>715743</t>
  </si>
  <si>
    <t>Бурцева Евдокия Иннокентьевна</t>
  </si>
  <si>
    <t>Бурцева Е.И./дгн/Профессор</t>
  </si>
  <si>
    <t>Доктор географических наук</t>
  </si>
  <si>
    <t>дгн</t>
  </si>
  <si>
    <t>895039432</t>
  </si>
  <si>
    <t>Бурцева Ирина Сергеевна</t>
  </si>
  <si>
    <t>Бурцева И.С.</t>
  </si>
  <si>
    <t>715748</t>
  </si>
  <si>
    <t>Бурцева Марина Анатольевна</t>
  </si>
  <si>
    <t>Бурцева М.А./кфилн/Доцент</t>
  </si>
  <si>
    <t>715756</t>
  </si>
  <si>
    <t>Бурцева Светлана Семеновна</t>
  </si>
  <si>
    <t>Бурцева С.С./кпн/Доцент</t>
  </si>
  <si>
    <t>453014120</t>
  </si>
  <si>
    <t>Бурцева Татьяна Егоровна</t>
  </si>
  <si>
    <t>Бурцева Т.Е./дмн/Профессор</t>
  </si>
  <si>
    <t>715763</t>
  </si>
  <si>
    <t>Бурянина Надежда Сергеевна</t>
  </si>
  <si>
    <t>Бурянина Н.С./дтн/Профессор</t>
  </si>
  <si>
    <t>Доктор технических наук</t>
  </si>
  <si>
    <t>дтн</t>
  </si>
  <si>
    <t>826462315</t>
  </si>
  <si>
    <t>Буслаева Антонина Александровна</t>
  </si>
  <si>
    <t>Буслаева А.А.</t>
  </si>
  <si>
    <t>895039589</t>
  </si>
  <si>
    <t>Бутакова Татьяна Александровна</t>
  </si>
  <si>
    <t>Бутакова Т.А.</t>
  </si>
  <si>
    <t>216662011</t>
  </si>
  <si>
    <t>Бушкова Элина Александровна</t>
  </si>
  <si>
    <t>Бушкова Э.А./кмн/Доцент</t>
  </si>
  <si>
    <t>Быков В.Л.</t>
  </si>
  <si>
    <t>895036556</t>
  </si>
  <si>
    <t>Бястинова Луиза Михайловна</t>
  </si>
  <si>
    <t>Бястинова Л.М.</t>
  </si>
  <si>
    <t>Вавилов В.И./ктн</t>
  </si>
  <si>
    <t>Валиева А.В.</t>
  </si>
  <si>
    <t>895038282</t>
  </si>
  <si>
    <t>Варавина Галина Николаевна</t>
  </si>
  <si>
    <t>Варавина Г.Н.</t>
  </si>
  <si>
    <t>895039569</t>
  </si>
  <si>
    <t>Варганов Георгий Валерьевич</t>
  </si>
  <si>
    <t>Варганов Г.В.</t>
  </si>
  <si>
    <t>715856</t>
  </si>
  <si>
    <t>Варламов Петр Герасимович</t>
  </si>
  <si>
    <t>Варламов П.Г./кмн/Доцент</t>
  </si>
  <si>
    <t>715860</t>
  </si>
  <si>
    <t>Варламова Аграфена Иннокентьевна</t>
  </si>
  <si>
    <t>Варламова А.И.</t>
  </si>
  <si>
    <t>895038074</t>
  </si>
  <si>
    <t>Варламова Анастасия Гаврииловна</t>
  </si>
  <si>
    <t>Варламова А.Г.</t>
  </si>
  <si>
    <t>453343909</t>
  </si>
  <si>
    <t>Варламова Анна-Сайдыына Васильевна</t>
  </si>
  <si>
    <t xml:space="preserve">Варламова А.В./Зам. дек/дир. по ВР </t>
  </si>
  <si>
    <t>Заместитель деканов (директоров) по воспитательной работе</t>
  </si>
  <si>
    <t xml:space="preserve">Зам. дек/дир. по ВР </t>
  </si>
  <si>
    <t>456168034</t>
  </si>
  <si>
    <t>Варламова Вера Алексеевна</t>
  </si>
  <si>
    <t>Варламова В.А./кпн</t>
  </si>
  <si>
    <t>715864</t>
  </si>
  <si>
    <t>Варламова Лариса Федоровна</t>
  </si>
  <si>
    <t>Варламова Л.Ф./кпн/Доцент</t>
  </si>
  <si>
    <t>715863</t>
  </si>
  <si>
    <t>Варламова Лира Мефодьевна</t>
  </si>
  <si>
    <t>Варламова Л.М.</t>
  </si>
  <si>
    <t>715862</t>
  </si>
  <si>
    <t>Варламова Любовь Дмитриевна</t>
  </si>
  <si>
    <t>Варламова Л.Д./кпн/Доцент</t>
  </si>
  <si>
    <t>668634584</t>
  </si>
  <si>
    <t>Варламова Марина Николаевна</t>
  </si>
  <si>
    <t>Варламова М.Н.</t>
  </si>
  <si>
    <t>715876</t>
  </si>
  <si>
    <t>Варфоломеев Ахмед Романович</t>
  </si>
  <si>
    <t>Варфоломеев А.Р./дмн/Профессор</t>
  </si>
  <si>
    <t>895039628</t>
  </si>
  <si>
    <t>Васильев Василий Александрович</t>
  </si>
  <si>
    <t>Васильев В.А.</t>
  </si>
  <si>
    <t>796496464</t>
  </si>
  <si>
    <t>Васильев Василий Васильевич</t>
  </si>
  <si>
    <t>Васильев В.В.</t>
  </si>
  <si>
    <t>715917</t>
  </si>
  <si>
    <t>Васильев Василий Иванович</t>
  </si>
  <si>
    <t>Васильев В.И./дфмн</t>
  </si>
  <si>
    <t>Доктор физико-математических наук</t>
  </si>
  <si>
    <t>дфмн</t>
  </si>
  <si>
    <t>732297</t>
  </si>
  <si>
    <t>Васильев Владимир Васильевич</t>
  </si>
  <si>
    <t>231710693</t>
  </si>
  <si>
    <t>Васильев Владимир Николаевич</t>
  </si>
  <si>
    <t>Васильев В.Н./кбн</t>
  </si>
  <si>
    <t>кандидат биологических наук</t>
  </si>
  <si>
    <t>731500</t>
  </si>
  <si>
    <t>Васильев Иван Юрьевич</t>
  </si>
  <si>
    <t>Васильев И.Ю.</t>
  </si>
  <si>
    <t>895040263</t>
  </si>
  <si>
    <t>Васильев Илья Валерьевич</t>
  </si>
  <si>
    <t>Васильев И.В.</t>
  </si>
  <si>
    <t>715956</t>
  </si>
  <si>
    <t>Васильев Максим Дмитриевич</t>
  </si>
  <si>
    <t>Васильев М.Д./кфмн/Доцент</t>
  </si>
  <si>
    <t>895036871</t>
  </si>
  <si>
    <t>Васильев Михаил Семенович</t>
  </si>
  <si>
    <t>Васильев М.С./кгн/Доцент</t>
  </si>
  <si>
    <t>631070672</t>
  </si>
  <si>
    <t>Васильев Никита Андреевич</t>
  </si>
  <si>
    <t>Васильев Н.А./Доцент</t>
  </si>
  <si>
    <t>895037248</t>
  </si>
  <si>
    <t>Васильев Николай Петрович</t>
  </si>
  <si>
    <t>Васильев Н.П.</t>
  </si>
  <si>
    <t>1569365</t>
  </si>
  <si>
    <t>Васильев Павел Филиппович</t>
  </si>
  <si>
    <t>Васильев П.Ф./ктн/Доцент</t>
  </si>
  <si>
    <t>895037679</t>
  </si>
  <si>
    <t>Васильев Петр Степанович</t>
  </si>
  <si>
    <t>Васильев П.С./ктн/Доцент</t>
  </si>
  <si>
    <t>895039601</t>
  </si>
  <si>
    <t>Васильев Поликарп Васильевич</t>
  </si>
  <si>
    <t>Васильев П.В.</t>
  </si>
  <si>
    <t>715985</t>
  </si>
  <si>
    <t>Васильев Сергей Ефимович</t>
  </si>
  <si>
    <t>Васильев С.Е.</t>
  </si>
  <si>
    <t>895040278</t>
  </si>
  <si>
    <t>Васильев Станислав Константинович</t>
  </si>
  <si>
    <t>Васильев С.К.</t>
  </si>
  <si>
    <t>716018</t>
  </si>
  <si>
    <t>Васильева Айталина Николаевна</t>
  </si>
  <si>
    <t>Васильева А.Н./кпн/Доцент</t>
  </si>
  <si>
    <t>716022</t>
  </si>
  <si>
    <t>Васильева Акулина Александровна</t>
  </si>
  <si>
    <t>Васильева А.А./кфилн/Доцент</t>
  </si>
  <si>
    <t>895037094</t>
  </si>
  <si>
    <t>Васильева Александра Васильевна</t>
  </si>
  <si>
    <t>Васильева А.В.</t>
  </si>
  <si>
    <t>895040542</t>
  </si>
  <si>
    <t>Васильева Александра Николаевна</t>
  </si>
  <si>
    <t>Васильева А.Н.</t>
  </si>
  <si>
    <t>895036571</t>
  </si>
  <si>
    <t>Васильева Алина Сергеевна</t>
  </si>
  <si>
    <t>Васильева А.С.</t>
  </si>
  <si>
    <t>1566753</t>
  </si>
  <si>
    <t>Васильева Анна Андреевна</t>
  </si>
  <si>
    <t>716171</t>
  </si>
  <si>
    <t>Васильева Анна Ильинична</t>
  </si>
  <si>
    <t>Васильева А.И./Доцент</t>
  </si>
  <si>
    <t xml:space="preserve">Васильева А.И./Доцент/Зам. дек/дир. по ВР </t>
  </si>
  <si>
    <t>716025</t>
  </si>
  <si>
    <t>Васильева Антонина Гаврильевна</t>
  </si>
  <si>
    <t>Васильева А.Г.</t>
  </si>
  <si>
    <t>895040081</t>
  </si>
  <si>
    <t>Васильева Галина Прокопьевна</t>
  </si>
  <si>
    <t>Васильева Г.П.</t>
  </si>
  <si>
    <t>716048</t>
  </si>
  <si>
    <t>Васильева Галина Софроновна</t>
  </si>
  <si>
    <t>Васильева Г.С./Доцент</t>
  </si>
  <si>
    <t>РОП</t>
  </si>
  <si>
    <t>895034947</t>
  </si>
  <si>
    <t>Васильева Дарья Вячеславовна</t>
  </si>
  <si>
    <t>Васильева Д.В.</t>
  </si>
  <si>
    <t>716061</t>
  </si>
  <si>
    <t>Васильева Елена Андреевна</t>
  </si>
  <si>
    <t>Васильева Е.А.</t>
  </si>
  <si>
    <t>716077</t>
  </si>
  <si>
    <t>Васильева Ия Иннокентьевна</t>
  </si>
  <si>
    <t>Васильева И.И.</t>
  </si>
  <si>
    <t>716091</t>
  </si>
  <si>
    <t>Васильева Людмила Ивановна</t>
  </si>
  <si>
    <t>Васильева Л.И.</t>
  </si>
  <si>
    <t>895040530</t>
  </si>
  <si>
    <t>Васильева Мария Николаевна</t>
  </si>
  <si>
    <t>Васильева М.Н.</t>
  </si>
  <si>
    <t>716134</t>
  </si>
  <si>
    <t>Васильева Надежда Николаевна</t>
  </si>
  <si>
    <t>Васильева Н.Н.</t>
  </si>
  <si>
    <t>5205535</t>
  </si>
  <si>
    <t>Васильева Нина Афанасьевна</t>
  </si>
  <si>
    <t>Васильева Н.А./кмн</t>
  </si>
  <si>
    <t>895040254</t>
  </si>
  <si>
    <t>Васильева Ольга Прокопьевна</t>
  </si>
  <si>
    <t>Васильева О.П.</t>
  </si>
  <si>
    <t>895040143</t>
  </si>
  <si>
    <t>Васильева Римма Иннокентьевна</t>
  </si>
  <si>
    <t>Васильева Р.И.</t>
  </si>
  <si>
    <t>716146</t>
  </si>
  <si>
    <t>Васильева Саргылана Прокопьевна</t>
  </si>
  <si>
    <t>Васильева С.П./кфилн/Доцент</t>
  </si>
  <si>
    <t>615377921</t>
  </si>
  <si>
    <t>Вахрушев Михаил Валерьевич</t>
  </si>
  <si>
    <t>Вахрушев М.В.</t>
  </si>
  <si>
    <t>370509039</t>
  </si>
  <si>
    <t>Велижанина Марина Юрьевна</t>
  </si>
  <si>
    <t>Велижанина М.Ю./кюн/Доцент</t>
  </si>
  <si>
    <t>895039563</t>
  </si>
  <si>
    <t>Вензель Айаал Ануфриевич</t>
  </si>
  <si>
    <t>Вензель А.А.</t>
  </si>
  <si>
    <t>895036839</t>
  </si>
  <si>
    <t>Верховцева Марианна Алексеевна</t>
  </si>
  <si>
    <t>Верховцева М.А.</t>
  </si>
  <si>
    <t>716228</t>
  </si>
  <si>
    <t>Виниченко Вера Афанасьевна</t>
  </si>
  <si>
    <t>Виниченко В.А./кпн/Доцент</t>
  </si>
  <si>
    <t>895040402</t>
  </si>
  <si>
    <t>Винокуров Андрей Владимирович</t>
  </si>
  <si>
    <t>Винокуров А.В.</t>
  </si>
  <si>
    <t>716262</t>
  </si>
  <si>
    <t>Винокуров Афанасий Афанасьевич</t>
  </si>
  <si>
    <t>Винокуров А.А./ктн</t>
  </si>
  <si>
    <t>716273</t>
  </si>
  <si>
    <t>Винокуров Василий Васильевич</t>
  </si>
  <si>
    <t>Винокуров В.В./Доцент</t>
  </si>
  <si>
    <t>716291</t>
  </si>
  <si>
    <t>Винокуров Михаил Михайлович</t>
  </si>
  <si>
    <t>Винокуров М.М./дмн</t>
  </si>
  <si>
    <t>716298</t>
  </si>
  <si>
    <t>Винокуров Николай Николаевич</t>
  </si>
  <si>
    <t>Винокуров Н.Н./дбн</t>
  </si>
  <si>
    <t>231925562</t>
  </si>
  <si>
    <t>Винокуров Павел Васильевич</t>
  </si>
  <si>
    <t>Винокуров П.В.</t>
  </si>
  <si>
    <t>895035803</t>
  </si>
  <si>
    <t>Винокурова Айталина Анатольевна</t>
  </si>
  <si>
    <t>Винокурова А.А.</t>
  </si>
  <si>
    <t>895040279</t>
  </si>
  <si>
    <t>Винокурова Анисья Валериевна</t>
  </si>
  <si>
    <t>Винокурова А.В.</t>
  </si>
  <si>
    <t>716306</t>
  </si>
  <si>
    <t>Винокурова Антонина Афанасьевна</t>
  </si>
  <si>
    <t>Винокурова А.А./кфилн</t>
  </si>
  <si>
    <t>716321</t>
  </si>
  <si>
    <t>Винокурова Декабрина Михайловна</t>
  </si>
  <si>
    <t>Винокурова Д.М./Доцент</t>
  </si>
  <si>
    <t>453218385</t>
  </si>
  <si>
    <t>Винокурова Екатерина Спиридоновна</t>
  </si>
  <si>
    <t>Винокурова Е.С./кпн/Доцент</t>
  </si>
  <si>
    <t>462450946</t>
  </si>
  <si>
    <t>Винокурова Изабелла Егоровна</t>
  </si>
  <si>
    <t>Винокурова И.Е.</t>
  </si>
  <si>
    <t>895038440</t>
  </si>
  <si>
    <t>Винокурова Лидия Алексеевна</t>
  </si>
  <si>
    <t>Винокурова Л.А.</t>
  </si>
  <si>
    <t>895038710</t>
  </si>
  <si>
    <t>Винокурова Мария Андреевна</t>
  </si>
  <si>
    <t>Винокурова М.А.</t>
  </si>
  <si>
    <t>716335</t>
  </si>
  <si>
    <t>Винокурова Мария Константиновна</t>
  </si>
  <si>
    <t>Винокурова М.К./дмн</t>
  </si>
  <si>
    <t>756638272</t>
  </si>
  <si>
    <t>Винокурова Марфа Александровна</t>
  </si>
  <si>
    <t>824123650</t>
  </si>
  <si>
    <t>Винокурова Надежда Егоровна</t>
  </si>
  <si>
    <t>Винокурова Н.Е.</t>
  </si>
  <si>
    <t>873783341</t>
  </si>
  <si>
    <t>Винокурова Оксана Петровна</t>
  </si>
  <si>
    <t>Винокурова О.П.</t>
  </si>
  <si>
    <t>716355</t>
  </si>
  <si>
    <t>Винокурова Ольга Егоровна</t>
  </si>
  <si>
    <t>Винокурова О.Е./кпн/Доцент</t>
  </si>
  <si>
    <t>716364</t>
  </si>
  <si>
    <t>Винокурова Саргылана Даниловна</t>
  </si>
  <si>
    <t>Винокурова С.Д.</t>
  </si>
  <si>
    <t>806596438</t>
  </si>
  <si>
    <t>Винокурова Сардана Борисовна</t>
  </si>
  <si>
    <t>Винокурова С.Б.</t>
  </si>
  <si>
    <t>716365</t>
  </si>
  <si>
    <t>Винокурова Светлана Захаровна</t>
  </si>
  <si>
    <t>Винокурова С.З.</t>
  </si>
  <si>
    <t>716362</t>
  </si>
  <si>
    <t>Винокурова Светлана Петровна</t>
  </si>
  <si>
    <t>Винокурова С.П./кмн/Доцент</t>
  </si>
  <si>
    <t>895040458</t>
  </si>
  <si>
    <t>Винокурова Татьяна Александровна</t>
  </si>
  <si>
    <t>Винокурова Т.А./ктн</t>
  </si>
  <si>
    <t>716374</t>
  </si>
  <si>
    <t>Винокурова Татьяна Георгиевна</t>
  </si>
  <si>
    <t xml:space="preserve">Винокурова Т.Г./Зам. дек/дир. по УР </t>
  </si>
  <si>
    <t>Заместитель деканов (директоров) по учебной работе</t>
  </si>
  <si>
    <t xml:space="preserve">Зам. дек/дир. по УР </t>
  </si>
  <si>
    <t>716376</t>
  </si>
  <si>
    <t>Винокурова Ульяна Алексеевна</t>
  </si>
  <si>
    <t>Винокурова У.А./дсоцн/Профессор</t>
  </si>
  <si>
    <t>Доктор социологических наук</t>
  </si>
  <si>
    <t>дсоцн</t>
  </si>
  <si>
    <t>349767578</t>
  </si>
  <si>
    <t>Винокурова Яна Васильевна</t>
  </si>
  <si>
    <t>Винокурова Я.В.</t>
  </si>
  <si>
    <t>РОП ИП</t>
  </si>
  <si>
    <t>716381</t>
  </si>
  <si>
    <t>Вихрева Ольга Анатольевна</t>
  </si>
  <si>
    <t>Вихрева О.А./кфмн/Доцент</t>
  </si>
  <si>
    <t>639611449</t>
  </si>
  <si>
    <t>Владимирова Вера Егоровна</t>
  </si>
  <si>
    <t>Владимирова В.Е./кпн</t>
  </si>
  <si>
    <t>802979980</t>
  </si>
  <si>
    <t>Владимирцева Мария Всеволодовна</t>
  </si>
  <si>
    <t>Владимирцева М.В.</t>
  </si>
  <si>
    <t>895040403</t>
  </si>
  <si>
    <t>Власова Алёна Евгеньевна</t>
  </si>
  <si>
    <t>Власова А.Е.</t>
  </si>
  <si>
    <t>128491979</t>
  </si>
  <si>
    <t>Власова Елена Зотиковна</t>
  </si>
  <si>
    <t>Власова Е.З./дпн</t>
  </si>
  <si>
    <t>895035184</t>
  </si>
  <si>
    <t>Войцеховская Тамара Владимировна</t>
  </si>
  <si>
    <t>Войцеховская Т.В./кфн/Доцент</t>
  </si>
  <si>
    <t>738490975</t>
  </si>
  <si>
    <t>Волчок Татьяна Ивановна</t>
  </si>
  <si>
    <t>Волчок Т.И.</t>
  </si>
  <si>
    <t>895039267</t>
  </si>
  <si>
    <t>Воронова Оксана Павловна</t>
  </si>
  <si>
    <t>Воронова О.П.</t>
  </si>
  <si>
    <t>895035453</t>
  </si>
  <si>
    <t>Ворсина Елена Владимировна</t>
  </si>
  <si>
    <t>Ворсина Е.В.</t>
  </si>
  <si>
    <t>716542</t>
  </si>
  <si>
    <t>Габышев Еремей Семенович</t>
  </si>
  <si>
    <t>Габышев Е.С./кин/Доцент</t>
  </si>
  <si>
    <t>709686096</t>
  </si>
  <si>
    <t>Габышев Михаил Владимирович</t>
  </si>
  <si>
    <t>Габышев М.В.</t>
  </si>
  <si>
    <t>716548</t>
  </si>
  <si>
    <t>Габышев Николай Николаевич</t>
  </si>
  <si>
    <t>Габышев Н.Н./кфмн/Доцент</t>
  </si>
  <si>
    <t>371394446</t>
  </si>
  <si>
    <t>Габышев Роман Семенович</t>
  </si>
  <si>
    <t>Габышев Р.С.</t>
  </si>
  <si>
    <t>716566</t>
  </si>
  <si>
    <t>Габышева Луиза Львовна</t>
  </si>
  <si>
    <t>Габышева Л.Л./дфилн/Профессор</t>
  </si>
  <si>
    <t>716573</t>
  </si>
  <si>
    <t>Габышева Мария Михайловна</t>
  </si>
  <si>
    <t>Габышева М.М.</t>
  </si>
  <si>
    <t>457930840</t>
  </si>
  <si>
    <t>Габышева Татьяна Петровна</t>
  </si>
  <si>
    <t>Габышева Т.П.</t>
  </si>
  <si>
    <t>895039865</t>
  </si>
  <si>
    <t>Гавриленко Татьяна Валентиновна</t>
  </si>
  <si>
    <t>Гавриленко Т.В./ктн</t>
  </si>
  <si>
    <t>716624</t>
  </si>
  <si>
    <t>Гаврильев Семен Николаевич</t>
  </si>
  <si>
    <t>Гаврильев С.Н./кмн/Доцент</t>
  </si>
  <si>
    <t>843357467</t>
  </si>
  <si>
    <t>Гаврильев Чокуур Николаевич</t>
  </si>
  <si>
    <t>Гаврильев Ч.Н.</t>
  </si>
  <si>
    <t>750090951</t>
  </si>
  <si>
    <t>Гаврильева Сардана Алексеевна</t>
  </si>
  <si>
    <t>Гаврильева С.А.</t>
  </si>
  <si>
    <t>716661</t>
  </si>
  <si>
    <t>Гаврильева Татьяна Николаевна</t>
  </si>
  <si>
    <t>Гаврильева Т.Н.</t>
  </si>
  <si>
    <t>895036835</t>
  </si>
  <si>
    <t>Гаврильева Татьяна Федоровна</t>
  </si>
  <si>
    <t>Гаврильева Т.Ф./ктн/Доцент</t>
  </si>
  <si>
    <t>716659</t>
  </si>
  <si>
    <t>Гаврильева Туйара Николаевна</t>
  </si>
  <si>
    <t>Гаврильева Т.Н./дэн/Профессор</t>
  </si>
  <si>
    <t>895039581</t>
  </si>
  <si>
    <t>Галиханов Мансур Флоридович</t>
  </si>
  <si>
    <t>Галиханов М.Ф./дтн</t>
  </si>
  <si>
    <t>доктор технических наук</t>
  </si>
  <si>
    <t>895040501</t>
  </si>
  <si>
    <t>Гальчишак Анна Ивановна</t>
  </si>
  <si>
    <t>Гальчишак А.И.</t>
  </si>
  <si>
    <t>716691</t>
  </si>
  <si>
    <t>Гармаева Дарима Кышектовна</t>
  </si>
  <si>
    <t>Гармаева Д.К./Профессор</t>
  </si>
  <si>
    <t>895038096</t>
  </si>
  <si>
    <t>Герасимов Георгий Егорович</t>
  </si>
  <si>
    <t>Герасимов Г.Е.</t>
  </si>
  <si>
    <t>895038826</t>
  </si>
  <si>
    <t>Герасимова Василианна Васильевна</t>
  </si>
  <si>
    <t>Герасимова В.В./кпн/Доцент</t>
  </si>
  <si>
    <t>463252737</t>
  </si>
  <si>
    <t>Герасимова Вилена Васильевна</t>
  </si>
  <si>
    <t>Герасимова В.В./кмн/Доцент</t>
  </si>
  <si>
    <t>716743</t>
  </si>
  <si>
    <t>Герасимова Евдокия Софроновна</t>
  </si>
  <si>
    <t>Герасимова Е.С./кфилн/Доцент</t>
  </si>
  <si>
    <t>730638</t>
  </si>
  <si>
    <t>Герасимова Розалия Еремеевна</t>
  </si>
  <si>
    <t>Герасимова Р.Е./кпн/Доцент</t>
  </si>
  <si>
    <t>716770</t>
  </si>
  <si>
    <t>Гермогенова Наталья Иннокентьевна</t>
  </si>
  <si>
    <t>Гермогенова Н.И.</t>
  </si>
  <si>
    <t>731089</t>
  </si>
  <si>
    <t>Глухарева Мария Руслановна</t>
  </si>
  <si>
    <t>Глухарева М.Р.</t>
  </si>
  <si>
    <t>568459778</t>
  </si>
  <si>
    <t>Глязнецова Юлия Станиславовна</t>
  </si>
  <si>
    <t>Глязнецова Ю.С.</t>
  </si>
  <si>
    <t>716797</t>
  </si>
  <si>
    <t>Гнатюк Галина Анисимовна</t>
  </si>
  <si>
    <t>Гнатюк Г.А./кгн/Профессор</t>
  </si>
  <si>
    <t>Заведущий отделением</t>
  </si>
  <si>
    <t>427568647</t>
  </si>
  <si>
    <t>Говоров Ян Юрьевич</t>
  </si>
  <si>
    <t>Говоров Я.Ю.</t>
  </si>
  <si>
    <t>895038431</t>
  </si>
  <si>
    <t>Говорова Дайана Петровна</t>
  </si>
  <si>
    <t>Говорова Д.П.</t>
  </si>
  <si>
    <t>895037419</t>
  </si>
  <si>
    <t>Говорова Изабелла Прокопьевна</t>
  </si>
  <si>
    <t>Говорова И.П./кмн/Доцент</t>
  </si>
  <si>
    <t>716839</t>
  </si>
  <si>
    <t>Гоголев Анатолий Игнатьевич</t>
  </si>
  <si>
    <t>Гоголев А.И./дин/Профессор</t>
  </si>
  <si>
    <t>895036436</t>
  </si>
  <si>
    <t>Гоголев Василий Егорович</t>
  </si>
  <si>
    <t>Гоголев В.Е./кэн/Доцент</t>
  </si>
  <si>
    <t>895040040</t>
  </si>
  <si>
    <t>Гоголев Владислав Афанасьевич</t>
  </si>
  <si>
    <t>Гоголев В.А.</t>
  </si>
  <si>
    <t>454229709</t>
  </si>
  <si>
    <t>Гоголев Геннадий Дмитриевич</t>
  </si>
  <si>
    <t>Гоголев Г.Д.</t>
  </si>
  <si>
    <t>716853</t>
  </si>
  <si>
    <t>Гоголев Николай Ефимович</t>
  </si>
  <si>
    <t>Гоголев Н.Е./Доцент/Дир. инст.</t>
  </si>
  <si>
    <t>716852</t>
  </si>
  <si>
    <t>Гоголев Николай Михайлович</t>
  </si>
  <si>
    <t>Гоголев Н.М./кмн/Директор</t>
  </si>
  <si>
    <t xml:space="preserve">Директор
</t>
  </si>
  <si>
    <t>Директор</t>
  </si>
  <si>
    <t>895039611</t>
  </si>
  <si>
    <t>Гоголев Павел Николаевич</t>
  </si>
  <si>
    <t>Гоголев П.Н.</t>
  </si>
  <si>
    <t>716854</t>
  </si>
  <si>
    <t>Гоголев Петр Васильевич</t>
  </si>
  <si>
    <t>Гоголев П.В./дюн/Профессор</t>
  </si>
  <si>
    <t>Доктор юридических наук</t>
  </si>
  <si>
    <t>дюн</t>
  </si>
  <si>
    <t>731454</t>
  </si>
  <si>
    <t>Гоголева Анна Яковлевна</t>
  </si>
  <si>
    <t>Гоголева А.Я.</t>
  </si>
  <si>
    <t>841929204</t>
  </si>
  <si>
    <t>Гоголева Вера Романовна</t>
  </si>
  <si>
    <t>Гоголева В.Р.</t>
  </si>
  <si>
    <t>630678145</t>
  </si>
  <si>
    <t>Гоголева Марина Трофимовна</t>
  </si>
  <si>
    <t>Гоголева М.Т./кпн/Доцент</t>
  </si>
  <si>
    <t>845945326</t>
  </si>
  <si>
    <t>Гоголева Надежда Ивановна</t>
  </si>
  <si>
    <t>Гоголева Н.И.</t>
  </si>
  <si>
    <t>716877</t>
  </si>
  <si>
    <t>Гоголева Ольга Владимировна</t>
  </si>
  <si>
    <t>Гоголева О.В./ктн</t>
  </si>
  <si>
    <t>716878</t>
  </si>
  <si>
    <t>Гоголева Парасковья Алексеевна</t>
  </si>
  <si>
    <t>Гоголева П.А./кбн/Профессор</t>
  </si>
  <si>
    <t>716880</t>
  </si>
  <si>
    <t>Гоголева Саргылана Васильевна</t>
  </si>
  <si>
    <t>Гоголева С.В.</t>
  </si>
  <si>
    <t>895040065</t>
  </si>
  <si>
    <t>Гогуан Ван</t>
  </si>
  <si>
    <t>Гогуан В..</t>
  </si>
  <si>
    <t>PhD</t>
  </si>
  <si>
    <t>354540681</t>
  </si>
  <si>
    <t>Голиков Николай Иннокентьевич</t>
  </si>
  <si>
    <t>Голиков Н.И./дтн</t>
  </si>
  <si>
    <t>895039634</t>
  </si>
  <si>
    <t>Голикова Оксана Афанасьевна</t>
  </si>
  <si>
    <t>Голикова О.А.</t>
  </si>
  <si>
    <t>895039656</t>
  </si>
  <si>
    <t>Головченко Наталья Леонидовна</t>
  </si>
  <si>
    <t>Головченко Н.Л.</t>
  </si>
  <si>
    <t>15372931</t>
  </si>
  <si>
    <t>Гололобов Артем Юрьевич</t>
  </si>
  <si>
    <t>Гололобов А.Ю./кфмн/Доцент</t>
  </si>
  <si>
    <t>427573065</t>
  </si>
  <si>
    <t>Гололобова Анна Григорьевна</t>
  </si>
  <si>
    <t>Гололобова А.Г./кбн</t>
  </si>
  <si>
    <t>716932</t>
  </si>
  <si>
    <t>Гольдерова Айталина Семеновна</t>
  </si>
  <si>
    <t>Гольдерова А.С./дмн/Профессор</t>
  </si>
  <si>
    <t>766131901</t>
  </si>
  <si>
    <t>Гольдерова Саргылана Васильевна</t>
  </si>
  <si>
    <t>Гольдерова С.В.</t>
  </si>
  <si>
    <t>716935</t>
  </si>
  <si>
    <t>Гомзякова Александра Олеговна</t>
  </si>
  <si>
    <t>Гомзякова А.О.</t>
  </si>
  <si>
    <t>493220132</t>
  </si>
  <si>
    <t>Горбунова Яна Яковлевна</t>
  </si>
  <si>
    <t>Горбунова Я.Я.</t>
  </si>
  <si>
    <t>716972</t>
  </si>
  <si>
    <t>Горохова Анна Ивановна</t>
  </si>
  <si>
    <t>Горохова А.И./кфилн/Доцент</t>
  </si>
  <si>
    <t>718875</t>
  </si>
  <si>
    <t>Горохова Нюргуяна Антоновна</t>
  </si>
  <si>
    <t>Горохова Н.А.</t>
  </si>
  <si>
    <t>717033</t>
  </si>
  <si>
    <t>Готовцева Люция Васильевна</t>
  </si>
  <si>
    <t>Готовцева Л.В./кмн</t>
  </si>
  <si>
    <t>717038</t>
  </si>
  <si>
    <t>Готовцева Нюргустана Геннадьевна</t>
  </si>
  <si>
    <t>Готовцева Н.Г.</t>
  </si>
  <si>
    <t>362261644</t>
  </si>
  <si>
    <t>Готовцева Ольга Герасимовна</t>
  </si>
  <si>
    <t>Готовцева О.Г.</t>
  </si>
  <si>
    <t>895038412</t>
  </si>
  <si>
    <t>Градинар Екатерина Васильевна</t>
  </si>
  <si>
    <t>Градинар Е.В.</t>
  </si>
  <si>
    <t>147768025</t>
  </si>
  <si>
    <t>Гренадерова Мария Васильевна</t>
  </si>
  <si>
    <t>Гренадерова М.В./кэн/Доцент</t>
  </si>
  <si>
    <t>888707202</t>
  </si>
  <si>
    <t>Гржибовский Андрей Мечиславович</t>
  </si>
  <si>
    <t>Гржибовский А.М./дмн/Профессор</t>
  </si>
  <si>
    <t>Гриб Н.Н./дтн</t>
  </si>
  <si>
    <t>223438532</t>
  </si>
  <si>
    <t>Григорьев Александр Виссарионович</t>
  </si>
  <si>
    <t>Григорьев А.В./кфмн/Доцент</t>
  </si>
  <si>
    <t>294112844</t>
  </si>
  <si>
    <t>Григорьев Борис Васильевич</t>
  </si>
  <si>
    <t>Григорьев Б.В.</t>
  </si>
  <si>
    <t>895039348</t>
  </si>
  <si>
    <t>Григорьев Евгений Николаевич</t>
  </si>
  <si>
    <t>Григорьев Е.Н.</t>
  </si>
  <si>
    <t>895036488</t>
  </si>
  <si>
    <t>Григорьев Михаил Николаевич</t>
  </si>
  <si>
    <t>Григорьев М.Н./дтн</t>
  </si>
  <si>
    <t>841157329</t>
  </si>
  <si>
    <t>Григорьев Ньургун Афанасьевич</t>
  </si>
  <si>
    <t>Григорьев Н.А./кполн/Доцент</t>
  </si>
  <si>
    <t>Кандидат политических наук</t>
  </si>
  <si>
    <t>кполн</t>
  </si>
  <si>
    <t>895037831</t>
  </si>
  <si>
    <t>Григорьев Станислав Иванович</t>
  </si>
  <si>
    <t>Григорьев С.И.</t>
  </si>
  <si>
    <t>895039107</t>
  </si>
  <si>
    <t>Григорьев Тимофей Александрович</t>
  </si>
  <si>
    <t>Григорьев Т.А.</t>
  </si>
  <si>
    <t>91677040</t>
  </si>
  <si>
    <t>Григорьева Александра Ивановна</t>
  </si>
  <si>
    <t>Григорьева А.И.</t>
  </si>
  <si>
    <t>717101</t>
  </si>
  <si>
    <t>Григорьева Анна Анатольевна</t>
  </si>
  <si>
    <t>Григорьева А.А./Доцент</t>
  </si>
  <si>
    <t>717092</t>
  </si>
  <si>
    <t>Григорьева Антонина Афанасьевна</t>
  </si>
  <si>
    <t>895037124</t>
  </si>
  <si>
    <t>Григорьева Ачена Егоровна</t>
  </si>
  <si>
    <t>Григорьева А.Е./кюн/Доцент</t>
  </si>
  <si>
    <t>895040039</t>
  </si>
  <si>
    <t>Григорьева Аяна Александровна</t>
  </si>
  <si>
    <t>Григорьева А.А.</t>
  </si>
  <si>
    <t>717108</t>
  </si>
  <si>
    <t>Григорьева Валентина Яковлевна</t>
  </si>
  <si>
    <t>Григорьева В.Я.</t>
  </si>
  <si>
    <t>895040231</t>
  </si>
  <si>
    <t>Григорьева Екатерина Степановна</t>
  </si>
  <si>
    <t>Григорьева Е.С.</t>
  </si>
  <si>
    <t>717122</t>
  </si>
  <si>
    <t>Григорьева Лена Анатольевна</t>
  </si>
  <si>
    <t>Григорьева Л.А.</t>
  </si>
  <si>
    <t>615530927</t>
  </si>
  <si>
    <t>Григорьева Лена Валерьевна</t>
  </si>
  <si>
    <t>Григорьева Л.В./кмн</t>
  </si>
  <si>
    <t>895040032</t>
  </si>
  <si>
    <t>Григорьева Лидия Исаевна</t>
  </si>
  <si>
    <t>Григорьева Л.И.</t>
  </si>
  <si>
    <t>717127</t>
  </si>
  <si>
    <t>Григорьева Людмила Павловна</t>
  </si>
  <si>
    <t>Григорьева Л.П./кфилн/Доцент/Пред. УМК</t>
  </si>
  <si>
    <t>717137</t>
  </si>
  <si>
    <t>Григорьева Надежда Афанасьевна</t>
  </si>
  <si>
    <t>Григорьева Н.А.</t>
  </si>
  <si>
    <t>414049788</t>
  </si>
  <si>
    <t>Григорьева Наталья Александровна</t>
  </si>
  <si>
    <t>Григорьева Н.А./кмн</t>
  </si>
  <si>
    <t>895036885</t>
  </si>
  <si>
    <t>Григорьева Сардана Вячеславовна</t>
  </si>
  <si>
    <t>Григорьева С.В.</t>
  </si>
  <si>
    <t>717162</t>
  </si>
  <si>
    <t>Григорьева Яна Ивановна</t>
  </si>
  <si>
    <t>Григорьева Я.И.</t>
  </si>
  <si>
    <t>717195</t>
  </si>
  <si>
    <t>Грязнухина Наталья Николаевна</t>
  </si>
  <si>
    <t>Грязнухина Н.Н./кмн/Доцент</t>
  </si>
  <si>
    <t>895040435</t>
  </si>
  <si>
    <t>Губарева Людмила Владимировна</t>
  </si>
  <si>
    <t>Губарева Л.В.</t>
  </si>
  <si>
    <t>717210</t>
  </si>
  <si>
    <t>Гуляев Владимир Петрович</t>
  </si>
  <si>
    <t>Гуляев В.П./дтн/Профессор</t>
  </si>
  <si>
    <t>895039659</t>
  </si>
  <si>
    <t>Гуляев Сарыал Николаевич</t>
  </si>
  <si>
    <t>Гуляев С.Н.</t>
  </si>
  <si>
    <t>717222</t>
  </si>
  <si>
    <t>Гуляева Надежда Андреевна</t>
  </si>
  <si>
    <t>Гуляева Н.А./кмн/Доцент</t>
  </si>
  <si>
    <t>895038913</t>
  </si>
  <si>
    <t>Гуляева Снежана Владимировна</t>
  </si>
  <si>
    <t>Гуляева С.В.</t>
  </si>
  <si>
    <t>895039797</t>
  </si>
  <si>
    <t>Гунзунова Бальжима Анатольевна</t>
  </si>
  <si>
    <t>Гунзунова Б.А.</t>
  </si>
  <si>
    <t>895038281</t>
  </si>
  <si>
    <t>Гуринов Айтал Иванович</t>
  </si>
  <si>
    <t>Гуринов А.И.</t>
  </si>
  <si>
    <t>895037091</t>
  </si>
  <si>
    <t>Гуринов Афанасий Гаврильевич</t>
  </si>
  <si>
    <t>Гуринов А.Г.</t>
  </si>
  <si>
    <t>717257</t>
  </si>
  <si>
    <t>Гурьева Алла Борисовна</t>
  </si>
  <si>
    <t>Гурьева А.Б./дмн/Профессор</t>
  </si>
  <si>
    <t>717268</t>
  </si>
  <si>
    <t>Гурьева Сардана Михайловна</t>
  </si>
  <si>
    <t>Гурьева М.М.</t>
  </si>
  <si>
    <t>717278</t>
  </si>
  <si>
    <t>Гусев Евгений Леонидович</t>
  </si>
  <si>
    <t>Гусев Е.Л./дфмн/Профессор</t>
  </si>
  <si>
    <t>895039574</t>
  </si>
  <si>
    <t>Давыденко Александр Юрьевич</t>
  </si>
  <si>
    <t>Давыденко А.Ю./дфмн</t>
  </si>
  <si>
    <t>доктор физико-математических наук</t>
  </si>
  <si>
    <t>895037387</t>
  </si>
  <si>
    <t>Давыдов Геннадий Иванович</t>
  </si>
  <si>
    <t>Давыдов Г.И.</t>
  </si>
  <si>
    <t>717308</t>
  </si>
  <si>
    <t>Давыдова Валентина Яковлевна</t>
  </si>
  <si>
    <t>Давыдова В.Я./Доцент</t>
  </si>
  <si>
    <t>451391588</t>
  </si>
  <si>
    <t>Давыдова Екатерина Михайловна</t>
  </si>
  <si>
    <t>Давыдова Е.М.</t>
  </si>
  <si>
    <t>717313</t>
  </si>
  <si>
    <t>Давыдова Зоя Егоровна</t>
  </si>
  <si>
    <t>Давыдова З.Е.</t>
  </si>
  <si>
    <t>895039021</t>
  </si>
  <si>
    <t>Давыдова Любовь Егоровна</t>
  </si>
  <si>
    <t>Давыдова Л.Е./кмн</t>
  </si>
  <si>
    <t>895038541</t>
  </si>
  <si>
    <t>Давыдова Майя Максимовна</t>
  </si>
  <si>
    <t>Давыдова М.М.</t>
  </si>
  <si>
    <t>351013291</t>
  </si>
  <si>
    <t>Давыдова Мария Ларионовна</t>
  </si>
  <si>
    <t>Давыдова М.Л.</t>
  </si>
  <si>
    <t>717324</t>
  </si>
  <si>
    <t>Давыдова Нина Григорьевна</t>
  </si>
  <si>
    <t>Давыдова Н.Г./кбн/Доцент</t>
  </si>
  <si>
    <t>895039023</t>
  </si>
  <si>
    <t>Дагбаева Нина Жамсуевна</t>
  </si>
  <si>
    <t>Дагбаева Н.Ж./дпн</t>
  </si>
  <si>
    <t>895039032</t>
  </si>
  <si>
    <t>Дагбаева Соелма Батомункуевна</t>
  </si>
  <si>
    <t>Дагбаева С.Б./Профессор</t>
  </si>
  <si>
    <t>895040500</t>
  </si>
  <si>
    <t>Дай Чан Лэй</t>
  </si>
  <si>
    <t>Дай Ч.Л.</t>
  </si>
  <si>
    <t>717329</t>
  </si>
  <si>
    <t>Дайбанырова Лилия Владимировна</t>
  </si>
  <si>
    <t>Дайбанырова Л.В./кмн/Доцент</t>
  </si>
  <si>
    <t>895035717</t>
  </si>
  <si>
    <t>Далбараев Ариан Сергеевич</t>
  </si>
  <si>
    <t>Далбараев А.С.</t>
  </si>
  <si>
    <t>895035699</t>
  </si>
  <si>
    <t>Дамбаев Вячеслав Дабаевич</t>
  </si>
  <si>
    <t>Дамбаев В.Д./ктн/Доцент</t>
  </si>
  <si>
    <t>895040398</t>
  </si>
  <si>
    <t>Дан Юнли</t>
  </si>
  <si>
    <t>Дан Ю..</t>
  </si>
  <si>
    <t>895038006</t>
  </si>
  <si>
    <t>Данилов Александр Александрович</t>
  </si>
  <si>
    <t>Данилов А.А.</t>
  </si>
  <si>
    <t>895039324</t>
  </si>
  <si>
    <t>Данилов Иван Евгеньевич</t>
  </si>
  <si>
    <t>Данилов И.Е.</t>
  </si>
  <si>
    <t>331080864</t>
  </si>
  <si>
    <t>Данилов Юрий Георгиевич</t>
  </si>
  <si>
    <t>Данилов Ю.Г./кгн</t>
  </si>
  <si>
    <t>895039642</t>
  </si>
  <si>
    <t>Данилова Айталина Руслановна</t>
  </si>
  <si>
    <t>Данилова А.Р.</t>
  </si>
  <si>
    <t>894769212</t>
  </si>
  <si>
    <t>Данилова Валентина Ивановна</t>
  </si>
  <si>
    <t>Данилова В.И.</t>
  </si>
  <si>
    <t>717385</t>
  </si>
  <si>
    <t>Данилова Вера Софроновна</t>
  </si>
  <si>
    <t>Данилова В.С./дфн/Профессор</t>
  </si>
  <si>
    <t>Доктор философских наук</t>
  </si>
  <si>
    <t>дфн</t>
  </si>
  <si>
    <t>717393</t>
  </si>
  <si>
    <t>Данилова Елена Владимировна</t>
  </si>
  <si>
    <t>Данилова Е.В./кэн/Доцент</t>
  </si>
  <si>
    <t>717392</t>
  </si>
  <si>
    <t>Данилова Елена Никифоровна</t>
  </si>
  <si>
    <t>Данилова Е.Н.</t>
  </si>
  <si>
    <t>453521495</t>
  </si>
  <si>
    <t>Данилова Лариса Ивановна</t>
  </si>
  <si>
    <t>Данилова Л.И./дэн/Профессор</t>
  </si>
  <si>
    <t>895039489</t>
  </si>
  <si>
    <t>Данилова Мария Андреевна</t>
  </si>
  <si>
    <t>Данилова М.А.</t>
  </si>
  <si>
    <t>717416</t>
  </si>
  <si>
    <t>Данилова Мария Прокопьевна</t>
  </si>
  <si>
    <t>Данилова М.П.</t>
  </si>
  <si>
    <t>717420</t>
  </si>
  <si>
    <t>Данилова Надежда Ивановна</t>
  </si>
  <si>
    <t>Данилова Н.И./дфилн</t>
  </si>
  <si>
    <t>доктор филологических наук</t>
  </si>
  <si>
    <t>895039625</t>
  </si>
  <si>
    <t>Данилова Наталья Ксенофонтовна</t>
  </si>
  <si>
    <t>Данилова Н.К.</t>
  </si>
  <si>
    <t>Дарамаева А.А./кпн/Доцент</t>
  </si>
  <si>
    <t>Дахов Павел Николаевич</t>
  </si>
  <si>
    <t>Дахов П.Н.</t>
  </si>
  <si>
    <t>895039591</t>
  </si>
  <si>
    <t>Дашинимаева Полина Пурбуевна</t>
  </si>
  <si>
    <t>Дашинимаева П.П./дфилн</t>
  </si>
  <si>
    <t>605719813</t>
  </si>
  <si>
    <t>Дегтева Жанна Федоровна</t>
  </si>
  <si>
    <t>Дегтева Ж.Ф./Доцент</t>
  </si>
  <si>
    <t>774045179</t>
  </si>
  <si>
    <t>Дедюкина Людмила Георгиевна</t>
  </si>
  <si>
    <t>Дедюкина Л.Г.</t>
  </si>
  <si>
    <t>717478</t>
  </si>
  <si>
    <t>Дедюкина Марфа Ивановна</t>
  </si>
  <si>
    <t>Дедюкина М.И./Доцент</t>
  </si>
  <si>
    <t>717485</t>
  </si>
  <si>
    <t>Дедюхина Ольга Владимировна</t>
  </si>
  <si>
    <t>Дедюхина О.В./кфилн/Доцент</t>
  </si>
  <si>
    <t>895037107</t>
  </si>
  <si>
    <t>Дезидери Жан-Пьер</t>
  </si>
  <si>
    <t>Дезидери Ж..</t>
  </si>
  <si>
    <t>Дейс Д.А./ктн</t>
  </si>
  <si>
    <t>895035665</t>
  </si>
  <si>
    <t>Делахов Дмитрий Афанасьевич</t>
  </si>
  <si>
    <t>Делахов Д.А.</t>
  </si>
  <si>
    <t>895008165</t>
  </si>
  <si>
    <t>Делахова Анна Михайловна</t>
  </si>
  <si>
    <t>Делахова А.М./кэн</t>
  </si>
  <si>
    <t>895038785</t>
  </si>
  <si>
    <t>Демчук Анастасия Олеговна</t>
  </si>
  <si>
    <t>Демчук А.О.</t>
  </si>
  <si>
    <t>894767887</t>
  </si>
  <si>
    <t>Денисов Геннадий Викторович</t>
  </si>
  <si>
    <t>Денисов В.В.</t>
  </si>
  <si>
    <t>717521</t>
  </si>
  <si>
    <t>Денисова Маргарита Егоровна</t>
  </si>
  <si>
    <t>Денисова М.Е./кпн</t>
  </si>
  <si>
    <t>895040002</t>
  </si>
  <si>
    <t>Десяткин Василий Романович</t>
  </si>
  <si>
    <t>Десяткин В.Р.</t>
  </si>
  <si>
    <t>717532</t>
  </si>
  <si>
    <t>Десяткин Роман Васильевич</t>
  </si>
  <si>
    <t>Десяткин Р.В./дбн</t>
  </si>
  <si>
    <t>895040184</t>
  </si>
  <si>
    <t>Дефукуему Химбе Ламин</t>
  </si>
  <si>
    <t>Дефукуему Х.Л.</t>
  </si>
  <si>
    <t>895038860</t>
  </si>
  <si>
    <t>Джеонг Дэ Йонг</t>
  </si>
  <si>
    <t>Джеонг Д.Й./дтн</t>
  </si>
  <si>
    <t>717549</t>
  </si>
  <si>
    <t>Дишкант Елена Валерьевна</t>
  </si>
  <si>
    <t>Дишкант Е.В./кфилн/Доцент</t>
  </si>
  <si>
    <t>717575</t>
  </si>
  <si>
    <t>Дмитриев Андрей Андреевич</t>
  </si>
  <si>
    <t xml:space="preserve">Дмитриев А.А./Зам. дек/дир. по НИР </t>
  </si>
  <si>
    <t>Заместитель деканов (директоров)  по научной работе</t>
  </si>
  <si>
    <t xml:space="preserve">Зам. дек/дир. по НИР </t>
  </si>
  <si>
    <t>895040508</t>
  </si>
  <si>
    <t>Дмитриева Анна Егоровна</t>
  </si>
  <si>
    <t>Дмитриева А.Е.</t>
  </si>
  <si>
    <t>640062936</t>
  </si>
  <si>
    <t>Дмитриева Валентина Иннокентьевна</t>
  </si>
  <si>
    <t>Дмитриева В.И./ксхн</t>
  </si>
  <si>
    <t>кандидат сельскохозяйственных наук</t>
  </si>
  <si>
    <t>ксхн</t>
  </si>
  <si>
    <t>717595</t>
  </si>
  <si>
    <t>Дмитриева Варвара Семеновна</t>
  </si>
  <si>
    <t>Дмитриева В.С./кэн</t>
  </si>
  <si>
    <t>717599</t>
  </si>
  <si>
    <t>Дмитриева Евдокия Николаевна</t>
  </si>
  <si>
    <t>Дмитриева Е.Н./дфилн/Профессор</t>
  </si>
  <si>
    <t>726065</t>
  </si>
  <si>
    <t>Дмитриева Мария Саввична</t>
  </si>
  <si>
    <t>Дмитриева М.С.</t>
  </si>
  <si>
    <t>717617</t>
  </si>
  <si>
    <t>Дмитриева Оксана Николаевна</t>
  </si>
  <si>
    <t>Дмитриева О.Н./кфилн/Доцент</t>
  </si>
  <si>
    <t>717618</t>
  </si>
  <si>
    <t>Дмитриева Саргылана Михайловна</t>
  </si>
  <si>
    <t xml:space="preserve">Дмитриева С.М./кбн/Доцент/Зам. дек/дир. по УР </t>
  </si>
  <si>
    <t>717619</t>
  </si>
  <si>
    <t>Дмитриева Степанида Николаевна</t>
  </si>
  <si>
    <t>Дмитриева С.Н./кпн/Доцент</t>
  </si>
  <si>
    <t>717623</t>
  </si>
  <si>
    <t>Дмитриева Татьяна Геннадьевна</t>
  </si>
  <si>
    <t>Дмитриева Т.Г./дмн/Профессор</t>
  </si>
  <si>
    <t>356819746</t>
  </si>
  <si>
    <t>Добровольский Сергей Славич</t>
  </si>
  <si>
    <t>Добровольский С.С./дпн</t>
  </si>
  <si>
    <t>895039710</t>
  </si>
  <si>
    <t>Догойдонова Алеся Иннокентьевна</t>
  </si>
  <si>
    <t>Догойдонова А.И.</t>
  </si>
  <si>
    <t>717656</t>
  </si>
  <si>
    <t>Докторов Иван Алексеевич</t>
  </si>
  <si>
    <t>Докторов И.А./ктн/Доцент</t>
  </si>
  <si>
    <t>732437</t>
  </si>
  <si>
    <t>Докторова Александра Трофимовна</t>
  </si>
  <si>
    <t>Докторова А.Т.</t>
  </si>
  <si>
    <t>294012462</t>
  </si>
  <si>
    <t>Докторова Туяна Васильевна</t>
  </si>
  <si>
    <t>Докторова В.В.</t>
  </si>
  <si>
    <t>895037971</t>
  </si>
  <si>
    <t>Долгунова Алиса Викторовна</t>
  </si>
  <si>
    <t>Долгунова А.В.</t>
  </si>
  <si>
    <t>717687</t>
  </si>
  <si>
    <t>Донская Ариадна Андреевна</t>
  </si>
  <si>
    <t>Донская А.А./дмн/Профессор</t>
  </si>
  <si>
    <t>717703</t>
  </si>
  <si>
    <t>Дорофеев Григорий Романович</t>
  </si>
  <si>
    <t>Дорофеев Г.Р.</t>
  </si>
  <si>
    <t>895040332</t>
  </si>
  <si>
    <t>Дорохин Сергей Владимирович</t>
  </si>
  <si>
    <t>Дорохин С.В./дтн</t>
  </si>
  <si>
    <t>Драгон Евгения Александровна</t>
  </si>
  <si>
    <t>Драгон Е.А.</t>
  </si>
  <si>
    <t>217996919</t>
  </si>
  <si>
    <t>Друзьянова Варвара Петровна</t>
  </si>
  <si>
    <t>Друзьянова В.П./дтн</t>
  </si>
  <si>
    <t>717746</t>
  </si>
  <si>
    <t>Дуглас Наталья Ивановна</t>
  </si>
  <si>
    <t>Дуглас Н.И./дмн</t>
  </si>
  <si>
    <t>824262167</t>
  </si>
  <si>
    <t>Дугунов Игорь Кэскилович</t>
  </si>
  <si>
    <t>Дугунов И.К.</t>
  </si>
  <si>
    <t>716307</t>
  </si>
  <si>
    <t>Дуро-Даини Александра Владимировна</t>
  </si>
  <si>
    <t>Дуро-Даини А.В./кбн/Доцент</t>
  </si>
  <si>
    <t>732534</t>
  </si>
  <si>
    <t>Дуткин Максим Петрович</t>
  </si>
  <si>
    <t>Дуткин М.П./кфн/Доцент</t>
  </si>
  <si>
    <t>895040079</t>
  </si>
  <si>
    <t>Дыбалева Татьяна Александровна</t>
  </si>
  <si>
    <t>Дыбалева Т.А.</t>
  </si>
  <si>
    <t>442092116</t>
  </si>
  <si>
    <t>Дьяконов Афанасий Алексеевич</t>
  </si>
  <si>
    <t>Дьяконов А.А./ктн</t>
  </si>
  <si>
    <t>717784</t>
  </si>
  <si>
    <t>Дьяконова Дария Петровна</t>
  </si>
  <si>
    <t>Дьяконова Д.П.</t>
  </si>
  <si>
    <t>895040538</t>
  </si>
  <si>
    <t>Дьяконова Елена Алексеевна</t>
  </si>
  <si>
    <t>Дьяконова Е.А.</t>
  </si>
  <si>
    <t>717787</t>
  </si>
  <si>
    <t>Дьяконова Елена Сергеевна</t>
  </si>
  <si>
    <t>Дьяконова Е.С./кфилн/Доцент</t>
  </si>
  <si>
    <t>717809</t>
  </si>
  <si>
    <t>Дьячкова Альбина Николаевна</t>
  </si>
  <si>
    <t>Дьячкова А.Н./кин/Доцент</t>
  </si>
  <si>
    <t>895039209</t>
  </si>
  <si>
    <t>Дьячковская Валентина Евдокимовна</t>
  </si>
  <si>
    <t>Дьячковская В.Е.</t>
  </si>
  <si>
    <t>750626716</t>
  </si>
  <si>
    <t>Дьячковская Вилена Гаврильевна</t>
  </si>
  <si>
    <t>Дьячковская В.Г.</t>
  </si>
  <si>
    <t>368024563</t>
  </si>
  <si>
    <t>Дьячковская Мотрена Давидовна</t>
  </si>
  <si>
    <t>Дьячковская М.Д./кпн/Доцент</t>
  </si>
  <si>
    <t>717881</t>
  </si>
  <si>
    <t>Дьячковская Надежда Николаевна</t>
  </si>
  <si>
    <t>Дьячковская Н.Н.</t>
  </si>
  <si>
    <t>717836</t>
  </si>
  <si>
    <t>Дьячковская Парасковья Семеновна</t>
  </si>
  <si>
    <t>Дьячковская П.С./кмн/Доцент</t>
  </si>
  <si>
    <t>Дьячковский Д.К.</t>
  </si>
  <si>
    <t>717873</t>
  </si>
  <si>
    <t>Дьячковский Николай Семенович</t>
  </si>
  <si>
    <t>Дьячковский Н.С./кмн</t>
  </si>
  <si>
    <t>89100310</t>
  </si>
  <si>
    <t>Дьячковский Тимур Александрович</t>
  </si>
  <si>
    <t>Дьячковский Т.А.</t>
  </si>
  <si>
    <t>717879</t>
  </si>
  <si>
    <t>Дьячковский Федор Николаевич</t>
  </si>
  <si>
    <t>Дьячковский Ф.Н./кфилн</t>
  </si>
  <si>
    <t>717886</t>
  </si>
  <si>
    <t>Дягилева Татьяна Семеновна</t>
  </si>
  <si>
    <t>Дягилева Т.С./кмн/Доцент</t>
  </si>
  <si>
    <t>895040374</t>
  </si>
  <si>
    <t>Дягилева Татьяна Юрьевна</t>
  </si>
  <si>
    <t>Дягилева Т.Ю.</t>
  </si>
  <si>
    <t>717915</t>
  </si>
  <si>
    <t>Евдокарова Туяра Валерьевна</t>
  </si>
  <si>
    <t>Евдокарова Т.В.</t>
  </si>
  <si>
    <t>463032992</t>
  </si>
  <si>
    <t>Евсеев Прокопий Владимирович</t>
  </si>
  <si>
    <t>Евсеев П.В.</t>
  </si>
  <si>
    <t>717947</t>
  </si>
  <si>
    <t>Евстафьев Рафаэль Андреевич</t>
  </si>
  <si>
    <t>Евстафьев Р.А.</t>
  </si>
  <si>
    <t>453601834</t>
  </si>
  <si>
    <t>Евстафьева Галина Дмитриевна</t>
  </si>
  <si>
    <t>Евстафьева Г.Д.</t>
  </si>
  <si>
    <t>895040333</t>
  </si>
  <si>
    <t>Евтеева Ирина Владимировна</t>
  </si>
  <si>
    <t>Евтеева И.В.</t>
  </si>
  <si>
    <t>895038067</t>
  </si>
  <si>
    <t>Егоров Александр Федорович</t>
  </si>
  <si>
    <t>Егоров А.Ф.</t>
  </si>
  <si>
    <t>895038351</t>
  </si>
  <si>
    <t>Егоров Вилюян Викторович</t>
  </si>
  <si>
    <t>Егоров В.В.</t>
  </si>
  <si>
    <t>713414</t>
  </si>
  <si>
    <t>Егоров Владимир Николаевич</t>
  </si>
  <si>
    <t>Егоров В.Н./кпн/Доцент</t>
  </si>
  <si>
    <t>827423342</t>
  </si>
  <si>
    <t>Егоров Игорь Антонович</t>
  </si>
  <si>
    <t>Егоров И.А.</t>
  </si>
  <si>
    <t>718061</t>
  </si>
  <si>
    <t>Егоров Марк Николаевич</t>
  </si>
  <si>
    <t>Егоров М.Н.</t>
  </si>
  <si>
    <t>718071</t>
  </si>
  <si>
    <t>Егоров Павел Николаевич</t>
  </si>
  <si>
    <t>Егоров П.Н./кэн/Доцент</t>
  </si>
  <si>
    <t>724068181</t>
  </si>
  <si>
    <t>Егоров Петр Михайлович</t>
  </si>
  <si>
    <t>Егоров П.М.</t>
  </si>
  <si>
    <t>895038708</t>
  </si>
  <si>
    <t>Егоров Сергей Семенович</t>
  </si>
  <si>
    <t>Егоров С.С.</t>
  </si>
  <si>
    <t>718097</t>
  </si>
  <si>
    <t>Егорова Аида Июньевна</t>
  </si>
  <si>
    <t>Егорова А.И./кпсхн/Дир. инст.</t>
  </si>
  <si>
    <t>718142</t>
  </si>
  <si>
    <t>Егорова Аксинья Егоровна</t>
  </si>
  <si>
    <t>Егорова А.Е./дпн/Профессор</t>
  </si>
  <si>
    <t>718093</t>
  </si>
  <si>
    <t>Егорова Александра Васильевна</t>
  </si>
  <si>
    <t>Егорова А.В.</t>
  </si>
  <si>
    <t>631346295</t>
  </si>
  <si>
    <t>Егорова Амгаина Игнатьевна</t>
  </si>
  <si>
    <t>Егорова А.И./Пред. УМК</t>
  </si>
  <si>
    <t>718095</t>
  </si>
  <si>
    <t>Егорова Анастасия Дмитриевна</t>
  </si>
  <si>
    <t>Егорова А.Д./ктн/Доцент</t>
  </si>
  <si>
    <t>701647522</t>
  </si>
  <si>
    <t>Егорова Анна Николаевна</t>
  </si>
  <si>
    <t>Егорова А.Н.</t>
  </si>
  <si>
    <t>718121</t>
  </si>
  <si>
    <t>Егорова Валентина Никифоровна</t>
  </si>
  <si>
    <t>Егорова В.Н./кпсхн/Доцент</t>
  </si>
  <si>
    <t>718116</t>
  </si>
  <si>
    <t>Егорова Вера Борисовна</t>
  </si>
  <si>
    <t>Егорова В.Б./кмн/Доцент</t>
  </si>
  <si>
    <t>382460888</t>
  </si>
  <si>
    <t>Егорова Гульнара Николаевна</t>
  </si>
  <si>
    <t>Егорова Г.Н.</t>
  </si>
  <si>
    <t>895040371</t>
  </si>
  <si>
    <t>Егорова Дина Сергеевна</t>
  </si>
  <si>
    <t>Егорова Д.С.</t>
  </si>
  <si>
    <t>718128</t>
  </si>
  <si>
    <t>Егорова Ея Егоровна</t>
  </si>
  <si>
    <t>Егорова Е.Е./кмн/Доцент</t>
  </si>
  <si>
    <t>718139</t>
  </si>
  <si>
    <t>Егорова Ирина Васильевна</t>
  </si>
  <si>
    <t>Егорова И.В.</t>
  </si>
  <si>
    <t>91996467</t>
  </si>
  <si>
    <t>Егорова Кюннэй Григорьевна</t>
  </si>
  <si>
    <t>Егорова К.Г.</t>
  </si>
  <si>
    <t>627091191</t>
  </si>
  <si>
    <t>Егорова Людмила Ивановна</t>
  </si>
  <si>
    <t>Егорова Л.И.</t>
  </si>
  <si>
    <t>718158</t>
  </si>
  <si>
    <t>Егорова Маргарита Ивановна</t>
  </si>
  <si>
    <t>Егорова М.И.</t>
  </si>
  <si>
    <t>895037811</t>
  </si>
  <si>
    <t>Егорова Надежда Егоровна</t>
  </si>
  <si>
    <t>Егорова Н.Е./кмн/Доцент</t>
  </si>
  <si>
    <t>895040509</t>
  </si>
  <si>
    <t>Егорова Надежда Сергеевна</t>
  </si>
  <si>
    <t>Егорова Н.С.</t>
  </si>
  <si>
    <t>718191</t>
  </si>
  <si>
    <t>Егорова Римма Игнатьевна</t>
  </si>
  <si>
    <t>Егорова Р.И./кпн/Доцент</t>
  </si>
  <si>
    <t>730785</t>
  </si>
  <si>
    <t>Егорова Саргылана Ивановна</t>
  </si>
  <si>
    <t>Егорова С.И./кфилн/Доцент</t>
  </si>
  <si>
    <t>624058702</t>
  </si>
  <si>
    <t>Егорова Сардаана Анатольевна</t>
  </si>
  <si>
    <t>Егорова С.А./кпн/Доцент</t>
  </si>
  <si>
    <t>206599540</t>
  </si>
  <si>
    <t>Егорова Светлана Валерьевна</t>
  </si>
  <si>
    <t>Егорова С.В.</t>
  </si>
  <si>
    <t>895037421</t>
  </si>
  <si>
    <t>Егорова Туйаара Руслановна</t>
  </si>
  <si>
    <t>Егорова Т.Р.</t>
  </si>
  <si>
    <t>718203</t>
  </si>
  <si>
    <t>Егорова Туйара Николаевна</t>
  </si>
  <si>
    <t>Егорова Т.Н.</t>
  </si>
  <si>
    <t>349562300</t>
  </si>
  <si>
    <t>Егорова Ульяна Павловна</t>
  </si>
  <si>
    <t>Егорова У.П.</t>
  </si>
  <si>
    <t>709501665</t>
  </si>
  <si>
    <t>Едисеев Олег Сергеевич</t>
  </si>
  <si>
    <t>Едисеев О.С.</t>
  </si>
  <si>
    <t>731611</t>
  </si>
  <si>
    <t>Елисеева Наталья Дмитриевна</t>
  </si>
  <si>
    <t>Елисеева Н.Д./кпсхн/Доцент</t>
  </si>
  <si>
    <t>718256</t>
  </si>
  <si>
    <t>Емельянов Игорь Степанович</t>
  </si>
  <si>
    <t>Емельянов И.С./кфилн/Доцент</t>
  </si>
  <si>
    <t>718263</t>
  </si>
  <si>
    <t>Емельянова Зармена Владимировна</t>
  </si>
  <si>
    <t>Емельянова З.В./кпн</t>
  </si>
  <si>
    <t>718275</t>
  </si>
  <si>
    <t>Емельянова Эльвира Андреевна</t>
  </si>
  <si>
    <t>Емельянова Э.А./кмн/Доцент</t>
  </si>
  <si>
    <t>730671</t>
  </si>
  <si>
    <t>Ермолаев Ариан Рафаэлович</t>
  </si>
  <si>
    <t>Ермолаев А.Р./кмн/Доцент</t>
  </si>
  <si>
    <t>Ермолаев Ю.В./ктн</t>
  </si>
  <si>
    <t>717903</t>
  </si>
  <si>
    <t>Ермолаева Юлия Никифоровна</t>
  </si>
  <si>
    <t>Ермолаева Ю.Н./кин</t>
  </si>
  <si>
    <t>895037687</t>
  </si>
  <si>
    <t>Ерофеевская Лариса Анатольевна</t>
  </si>
  <si>
    <t>Ерофеевская Л.А./кбн/Доцент</t>
  </si>
  <si>
    <t>863497116</t>
  </si>
  <si>
    <t>Ефимов Алексей Михайлович</t>
  </si>
  <si>
    <t>Ефимов А.М.</t>
  </si>
  <si>
    <t>895039615</t>
  </si>
  <si>
    <t>Ефимов Эдуард Васильевич</t>
  </si>
  <si>
    <t>Ефимов Э.В.</t>
  </si>
  <si>
    <t>718383</t>
  </si>
  <si>
    <t>Ефимова Агафья Дмитриевна</t>
  </si>
  <si>
    <t>Ефимова А.Д./Доцент</t>
  </si>
  <si>
    <t>895037959</t>
  </si>
  <si>
    <t>Ефимова Аграфена Анатольевна</t>
  </si>
  <si>
    <t>Ефимова А.А.</t>
  </si>
  <si>
    <t>751134663</t>
  </si>
  <si>
    <t>Ефимова Алевтина Владимировна</t>
  </si>
  <si>
    <t>Ефимова А.В.</t>
  </si>
  <si>
    <t>895037631</t>
  </si>
  <si>
    <t>Ефимова Анна Егоровна</t>
  </si>
  <si>
    <t>Ефимова А.Е.</t>
  </si>
  <si>
    <t>895036878</t>
  </si>
  <si>
    <t>Ефимова Евгения Евгеньевна</t>
  </si>
  <si>
    <t>Ефимова Е.Е.</t>
  </si>
  <si>
    <t>718406</t>
  </si>
  <si>
    <t>Ефимова Ирина Владиславовна</t>
  </si>
  <si>
    <t>Ефимова И.В.</t>
  </si>
  <si>
    <t>718409</t>
  </si>
  <si>
    <t>Ефимова Людмила Степановна</t>
  </si>
  <si>
    <t>Ефимова Л.С./дфилн</t>
  </si>
  <si>
    <t>718420</t>
  </si>
  <si>
    <t>Ефимова Мария Прометеевна</t>
  </si>
  <si>
    <t>Ефимова М.П.</t>
  </si>
  <si>
    <t>718425</t>
  </si>
  <si>
    <t>Ефимова Сардана Кимовна</t>
  </si>
  <si>
    <t>Ефимова С.К./кпн/Доцент</t>
  </si>
  <si>
    <t>895040183</t>
  </si>
  <si>
    <t>Ефимова Светлана Петровна</t>
  </si>
  <si>
    <t>Ефимова С.П.</t>
  </si>
  <si>
    <t>718440</t>
  </si>
  <si>
    <t>Ефремов Валентин Павлович</t>
  </si>
  <si>
    <t>Ефремов В.П./кпн</t>
  </si>
  <si>
    <t>731547</t>
  </si>
  <si>
    <t>Ефремов Гаврил Николаевич</t>
  </si>
  <si>
    <t>Ефремов Г.Н.</t>
  </si>
  <si>
    <t>895040517</t>
  </si>
  <si>
    <t>Ефремов Максим Петрович</t>
  </si>
  <si>
    <t>Ефремов М.П.</t>
  </si>
  <si>
    <t>718452</t>
  </si>
  <si>
    <t>Ефремов Николай Николаевич</t>
  </si>
  <si>
    <t>Ефремов Н.Н./дфилн</t>
  </si>
  <si>
    <t>266558960</t>
  </si>
  <si>
    <t>Ефремова Аграфена Владимировна</t>
  </si>
  <si>
    <t>Ефремова А.В./кбн</t>
  </si>
  <si>
    <t>453601205</t>
  </si>
  <si>
    <t>Ефремова Евдокия Александровна</t>
  </si>
  <si>
    <t>Ефремова Е.А.</t>
  </si>
  <si>
    <t>895040440</t>
  </si>
  <si>
    <t>Ефремова Екатерина Михайловна</t>
  </si>
  <si>
    <t>Ефремова Е.М./кфилн</t>
  </si>
  <si>
    <t>895040495</t>
  </si>
  <si>
    <t>Ефремова Лена Павловна</t>
  </si>
  <si>
    <t>Ефремова Л.П.</t>
  </si>
  <si>
    <t>723120</t>
  </si>
  <si>
    <t>Ефремова Надежда Анатольевна</t>
  </si>
  <si>
    <t>Ефремова Н.А./кфилн/Доцент</t>
  </si>
  <si>
    <t>895040368</t>
  </si>
  <si>
    <t>Ефремова Сардана Николаевна</t>
  </si>
  <si>
    <t>Ефремова С.Н.</t>
  </si>
  <si>
    <t>Жадько Алексей Алексеевич</t>
  </si>
  <si>
    <t>Жадько А.А.</t>
  </si>
  <si>
    <t>895035421</t>
  </si>
  <si>
    <t>Жадько Нина Алексеевна</t>
  </si>
  <si>
    <t>Жадько Н.А.</t>
  </si>
  <si>
    <t>718507</t>
  </si>
  <si>
    <t>Жарникова Татьяна Николаевна</t>
  </si>
  <si>
    <t>Жарникова Т.Н./кмн/Доцент</t>
  </si>
  <si>
    <t>718517</t>
  </si>
  <si>
    <t>Жебсаин Василий Васильевич</t>
  </si>
  <si>
    <t>Жебсаин В.В./кфмн</t>
  </si>
  <si>
    <t>565026348</t>
  </si>
  <si>
    <t>Жегусов Юрий Иннокентьевич</t>
  </si>
  <si>
    <t>Жегусов Ю.И./ксоцн</t>
  </si>
  <si>
    <t>кандидат социологических наук</t>
  </si>
  <si>
    <t>718518</t>
  </si>
  <si>
    <t>Жегусова Туйаара Ивановна</t>
  </si>
  <si>
    <t>Жегусова Т.И.</t>
  </si>
  <si>
    <t>718520</t>
  </si>
  <si>
    <t>Железняк Михаил Николаевич</t>
  </si>
  <si>
    <t>Железняк М.Н./дгмн</t>
  </si>
  <si>
    <t>718525</t>
  </si>
  <si>
    <t>Желобцов Федот Федотович</t>
  </si>
  <si>
    <t>Желобцов Ф.Ф./Доцент</t>
  </si>
  <si>
    <t>718530</t>
  </si>
  <si>
    <t>Желобцова Светлана Федотовна</t>
  </si>
  <si>
    <t>Желобцова С.Ф./Доцент</t>
  </si>
  <si>
    <t>895039567</t>
  </si>
  <si>
    <t>Желонкин Иван Юрьевич</t>
  </si>
  <si>
    <t>Желонкин И.Ю.</t>
  </si>
  <si>
    <t>895039483</t>
  </si>
  <si>
    <t>Жирков Айсен Русланович</t>
  </si>
  <si>
    <t>Жирков А.Р.</t>
  </si>
  <si>
    <t>548033103</t>
  </si>
  <si>
    <t>Жирков Дмитрий Дмитриевич</t>
  </si>
  <si>
    <t>Жирков Д.Д.</t>
  </si>
  <si>
    <t>628603788</t>
  </si>
  <si>
    <t>Жирков Николай Петрович</t>
  </si>
  <si>
    <t>Жирков Н.П.</t>
  </si>
  <si>
    <t>895039884</t>
  </si>
  <si>
    <t>Жирков Станислав Николаевич</t>
  </si>
  <si>
    <t>Жирков С.Н.</t>
  </si>
  <si>
    <t>834865940</t>
  </si>
  <si>
    <t>Жиркова Виктория Даниловна</t>
  </si>
  <si>
    <t>Жиркова В.Д.</t>
  </si>
  <si>
    <t>718595</t>
  </si>
  <si>
    <t>Жиркова Зоя Семеновна</t>
  </si>
  <si>
    <t>Жиркова З.С./дпн/Профессор</t>
  </si>
  <si>
    <t>895040082</t>
  </si>
  <si>
    <t>Жиркова Марта Георгиевна</t>
  </si>
  <si>
    <t>Жиркова М.Г.</t>
  </si>
  <si>
    <t>444963094</t>
  </si>
  <si>
    <t>Жирохова Наталья Андреевна</t>
  </si>
  <si>
    <t>Жирохова Н.А.</t>
  </si>
  <si>
    <t>453475813</t>
  </si>
  <si>
    <t>Жожикова Лариса Васильевна</t>
  </si>
  <si>
    <t>Жожикова Л.В./кпн/Доцент</t>
  </si>
  <si>
    <t>718627</t>
  </si>
  <si>
    <t>Жондоров Петр Николаевич</t>
  </si>
  <si>
    <t>Жондоров П.Н.</t>
  </si>
  <si>
    <t>718628</t>
  </si>
  <si>
    <t>Жондорова Галина Егоровна</t>
  </si>
  <si>
    <t>Жондорова Г.Е./кпн</t>
  </si>
  <si>
    <t>Декан факультета</t>
  </si>
  <si>
    <t>453505527</t>
  </si>
  <si>
    <t>Жукова Наталья Дмитриевна</t>
  </si>
  <si>
    <t>Жукова Н.Д.</t>
  </si>
  <si>
    <t>895038024</t>
  </si>
  <si>
    <t>Заболотник Павел Станиславович</t>
  </si>
  <si>
    <t>Заболотник П.С.</t>
  </si>
  <si>
    <t>895039948</t>
  </si>
  <si>
    <t>Заболоцкая Маргарита Яковлевна</t>
  </si>
  <si>
    <t>Заболоцкая М.Я.</t>
  </si>
  <si>
    <t>895039627</t>
  </si>
  <si>
    <t>Заболоцкая Мария Петровна</t>
  </si>
  <si>
    <t>Заболоцкая М.П.</t>
  </si>
  <si>
    <t>895039693</t>
  </si>
  <si>
    <t>Заболоцкая Татьяна Николаевна</t>
  </si>
  <si>
    <t>Заболоцкая Т.Н.</t>
  </si>
  <si>
    <t>718674</t>
  </si>
  <si>
    <t>Заболоцкая Ульяна Васильевна</t>
  </si>
  <si>
    <t>Заболоцкая У.В.</t>
  </si>
  <si>
    <t>895038615</t>
  </si>
  <si>
    <t>Зайцев Анатолий Александрович</t>
  </si>
  <si>
    <t>Зайцев А.А./Профессор</t>
  </si>
  <si>
    <t>718705</t>
  </si>
  <si>
    <t>Залуцкая Светлана Юрьевна</t>
  </si>
  <si>
    <t xml:space="preserve">Залуцкая С.Ю./кпн/Профессор/Зам. дек/дир. по НИР </t>
  </si>
  <si>
    <t>718711</t>
  </si>
  <si>
    <t>Заморщикова Лена Иннокентьевна</t>
  </si>
  <si>
    <t>Заморщикова Л.И.</t>
  </si>
  <si>
    <t>718712</t>
  </si>
  <si>
    <t>Заморщикова Людмила Софроновна</t>
  </si>
  <si>
    <t>Заморщикова Л.С./кфилн/Профессор</t>
  </si>
  <si>
    <t>718720</t>
  </si>
  <si>
    <t>Зангеева Нэлли Тимофеевна</t>
  </si>
  <si>
    <t>Зангеева Н.Т.</t>
  </si>
  <si>
    <t>Зарипова М.Ю.</t>
  </si>
  <si>
    <t>718725</t>
  </si>
  <si>
    <t>Заровняев Борис Николаевич</t>
  </si>
  <si>
    <t>Заровняев Б.Н./дтн/Профессор</t>
  </si>
  <si>
    <t>895038097</t>
  </si>
  <si>
    <t>Захаров Дмитрий Дмитриевич</t>
  </si>
  <si>
    <t>Захаров Д.Д.</t>
  </si>
  <si>
    <t>608762276</t>
  </si>
  <si>
    <t>Захаров Евгений Сергеевич</t>
  </si>
  <si>
    <t>Захаров Е.С./кбн</t>
  </si>
  <si>
    <t>886123580</t>
  </si>
  <si>
    <t>Захаров Иван Юрьевич</t>
  </si>
  <si>
    <t>Захаров И.Ю.</t>
  </si>
  <si>
    <t>803000756</t>
  </si>
  <si>
    <t>Захаров Моисей Иванович</t>
  </si>
  <si>
    <t>Захаров М.И./Доцент</t>
  </si>
  <si>
    <t>718818</t>
  </si>
  <si>
    <t>Захаров Петр Иванович</t>
  </si>
  <si>
    <t>Захаров П.И./дмн</t>
  </si>
  <si>
    <t>718827</t>
  </si>
  <si>
    <t>Захарова Акулина Гаврильевна</t>
  </si>
  <si>
    <t>Захарова А.Г./Доцент</t>
  </si>
  <si>
    <t>732462</t>
  </si>
  <si>
    <t>Захарова Александра Ивановна</t>
  </si>
  <si>
    <t>Захарова А.И./кпн</t>
  </si>
  <si>
    <t>479372086</t>
  </si>
  <si>
    <t>Захарова Анна Алексеевна</t>
  </si>
  <si>
    <t>Захарова А.А.</t>
  </si>
  <si>
    <t>895037644</t>
  </si>
  <si>
    <t>Захарова Анна Михайловна</t>
  </si>
  <si>
    <t>Захарова А.М.</t>
  </si>
  <si>
    <t>895040160</t>
  </si>
  <si>
    <t>Захарова Арияна Петровна</t>
  </si>
  <si>
    <t>Захарова А.П.</t>
  </si>
  <si>
    <t>895040169</t>
  </si>
  <si>
    <t>Захарова Вера Дмитриевна</t>
  </si>
  <si>
    <t>Захарова В.Д.</t>
  </si>
  <si>
    <t>718846</t>
  </si>
  <si>
    <t>Захарова Галина Алексеевна</t>
  </si>
  <si>
    <t>Захарова Г.А./кпн/Доцент</t>
  </si>
  <si>
    <t>895039975</t>
  </si>
  <si>
    <t>Захарова Евдокия Константиновна</t>
  </si>
  <si>
    <t>Захарова Е.К.</t>
  </si>
  <si>
    <t>895036717</t>
  </si>
  <si>
    <t>Захарова Екатерина Кимовна</t>
  </si>
  <si>
    <t>895040087</t>
  </si>
  <si>
    <t>Захарова Марина Анатольевна</t>
  </si>
  <si>
    <t>Захарова М.А.</t>
  </si>
  <si>
    <t>895036552</t>
  </si>
  <si>
    <t>Захарова Марина Ивановна</t>
  </si>
  <si>
    <t>Захарова М.И./ктн</t>
  </si>
  <si>
    <t>718878</t>
  </si>
  <si>
    <t>Захарова Надежда Михайловна</t>
  </si>
  <si>
    <t>Захарова Н.М./кмн/Доцент</t>
  </si>
  <si>
    <t>895039344</t>
  </si>
  <si>
    <t>Захарова Наталья Филипповна</t>
  </si>
  <si>
    <t>Захарова Н.Ф.</t>
  </si>
  <si>
    <t>895039880</t>
  </si>
  <si>
    <t>Захарова Сардана Николаевна</t>
  </si>
  <si>
    <t>Захарова С.Н.</t>
  </si>
  <si>
    <t>895040104</t>
  </si>
  <si>
    <t>Захарова Светлана Захаровна</t>
  </si>
  <si>
    <t>Захарова С.З.</t>
  </si>
  <si>
    <t>718900</t>
  </si>
  <si>
    <t>Захарова Федора Апполоновна</t>
  </si>
  <si>
    <t>Захарова Ф.А./дмн/Профессор</t>
  </si>
  <si>
    <t>1000001</t>
  </si>
  <si>
    <t>Заявленный по ГПХ</t>
  </si>
  <si>
    <t>Резервный н.п.</t>
  </si>
  <si>
    <t>895034988</t>
  </si>
  <si>
    <t>Золотарева Александра Григорьевна</t>
  </si>
  <si>
    <t>Золотарева А.Г.</t>
  </si>
  <si>
    <t>718963</t>
  </si>
  <si>
    <t>Зорина Татьяна Ивановна</t>
  </si>
  <si>
    <t>Зорина Т.И.</t>
  </si>
  <si>
    <t>Зотова Н.В./кфилн</t>
  </si>
  <si>
    <t>895039974</t>
  </si>
  <si>
    <t>Зубенко Вера Андреевна</t>
  </si>
  <si>
    <t>Зубенко В.А.</t>
  </si>
  <si>
    <t>718970</t>
  </si>
  <si>
    <t>Зубков Владимир Петрович</t>
  </si>
  <si>
    <t>Зубков В.П./ктн</t>
  </si>
  <si>
    <t>895036766</t>
  </si>
  <si>
    <t>Зудов Геннадий Юрьевич</t>
  </si>
  <si>
    <t>Зудов Г.Ю./ктн</t>
  </si>
  <si>
    <t>322757256</t>
  </si>
  <si>
    <t>Иванов Алквиад Иванович</t>
  </si>
  <si>
    <t>Иванов А.И.</t>
  </si>
  <si>
    <t>294681799</t>
  </si>
  <si>
    <t>Иванов Альберт Аркадьевич</t>
  </si>
  <si>
    <t>Иванов А.А.</t>
  </si>
  <si>
    <t>719041</t>
  </si>
  <si>
    <t>Иванов Анатолий Александрович</t>
  </si>
  <si>
    <t>742031560</t>
  </si>
  <si>
    <t>Иванов Андриан Владимирович</t>
  </si>
  <si>
    <t>Иванов А.В./кмн/Доцент</t>
  </si>
  <si>
    <t>371413778</t>
  </si>
  <si>
    <t>Иванов Борис Витальевич</t>
  </si>
  <si>
    <t>Иванов Б.В.</t>
  </si>
  <si>
    <t>895036863</t>
  </si>
  <si>
    <t>Иванов Василий Михайлович</t>
  </si>
  <si>
    <t>Иванов В.М.</t>
  </si>
  <si>
    <t>719056</t>
  </si>
  <si>
    <t>Иванов Виктор Наумович</t>
  </si>
  <si>
    <t>Иванов В.Н./ктн</t>
  </si>
  <si>
    <t>479138383</t>
  </si>
  <si>
    <t>Иванов Виталий Витальевич</t>
  </si>
  <si>
    <t>Иванов В.В.</t>
  </si>
  <si>
    <t>895039658</t>
  </si>
  <si>
    <t>Иванов Виталий Сергеевич</t>
  </si>
  <si>
    <t>Иванов В.С.</t>
  </si>
  <si>
    <t>549540464</t>
  </si>
  <si>
    <t>Иванов Гаврил Иванович</t>
  </si>
  <si>
    <t>Иванов Г.И./кфмн/Доцент</t>
  </si>
  <si>
    <t>895040567</t>
  </si>
  <si>
    <t>Иванов Егор Евгеньевич</t>
  </si>
  <si>
    <t>Иванов Е.Е.</t>
  </si>
  <si>
    <t>517234902</t>
  </si>
  <si>
    <t>Иванов Максим Васильевич</t>
  </si>
  <si>
    <t>Иванов М.В.</t>
  </si>
  <si>
    <t>794144723</t>
  </si>
  <si>
    <t>Иванов Михаил Айуолович</t>
  </si>
  <si>
    <t>Иванов М.А./кпн/Доцент</t>
  </si>
  <si>
    <t>895040568</t>
  </si>
  <si>
    <t>Иванов Мичил Спартакович</t>
  </si>
  <si>
    <t>Иванов М.С.</t>
  </si>
  <si>
    <t>302691576</t>
  </si>
  <si>
    <t>Иванов Моисей Иннокентьевич</t>
  </si>
  <si>
    <t>Иванов М.И.</t>
  </si>
  <si>
    <t>719123</t>
  </si>
  <si>
    <t>Иванов Николай Николаевич</t>
  </si>
  <si>
    <t>Иванов Н.Н./Доцент</t>
  </si>
  <si>
    <t>895040531</t>
  </si>
  <si>
    <t>Иванов Ньургуйан Семенович</t>
  </si>
  <si>
    <t>Иванов Н.С.</t>
  </si>
  <si>
    <t>895040084</t>
  </si>
  <si>
    <t>Иванов Нюргун Валерьевич</t>
  </si>
  <si>
    <t>Иванов Н.В.</t>
  </si>
  <si>
    <t>719130</t>
  </si>
  <si>
    <t>Иванов Петр Михайлович</t>
  </si>
  <si>
    <t>Иванов П.М./дмн/Профессор</t>
  </si>
  <si>
    <t>719223</t>
  </si>
  <si>
    <t>Иванова Августина Васильевна</t>
  </si>
  <si>
    <t>Иванова А.В./дпн/Профессор</t>
  </si>
  <si>
    <t>895039945</t>
  </si>
  <si>
    <t>Иванова Агаша Харлампьевна</t>
  </si>
  <si>
    <t>Иванова А.Х.</t>
  </si>
  <si>
    <t>732384</t>
  </si>
  <si>
    <t>Иванова Аграфена Дмитриевна</t>
  </si>
  <si>
    <t>Иванова А.Д.</t>
  </si>
  <si>
    <t>740483331</t>
  </si>
  <si>
    <t>Иванова Айталина Алексеевна</t>
  </si>
  <si>
    <t>Иванова А.А.</t>
  </si>
  <si>
    <t>719191</t>
  </si>
  <si>
    <t>Иванова Айталина Афанасьевна</t>
  </si>
  <si>
    <t>Иванова А.А./Доцент</t>
  </si>
  <si>
    <t>719228</t>
  </si>
  <si>
    <t>Иванова Айталина Николаевна</t>
  </si>
  <si>
    <t>Иванова А.Н./кэн/Доцент</t>
  </si>
  <si>
    <t>1105813</t>
  </si>
  <si>
    <t>Иванова Александра Владимировна</t>
  </si>
  <si>
    <t>Иванова А.В.</t>
  </si>
  <si>
    <t>757323025</t>
  </si>
  <si>
    <t>Иванова Алена Васильевна</t>
  </si>
  <si>
    <t>Иванова В.В.</t>
  </si>
  <si>
    <t>895038360</t>
  </si>
  <si>
    <t>Иванова Алена Павловна</t>
  </si>
  <si>
    <t>Иванова А.П.</t>
  </si>
  <si>
    <t>719203</t>
  </si>
  <si>
    <t>Иванова Алена Ядмагиевна</t>
  </si>
  <si>
    <t>Иванова А.Я.</t>
  </si>
  <si>
    <t>731951</t>
  </si>
  <si>
    <t>Иванова Альбина Аммосовна</t>
  </si>
  <si>
    <t>Иванова А.А./дмн</t>
  </si>
  <si>
    <t>731888</t>
  </si>
  <si>
    <t>Иванова Анастасия Викторовна</t>
  </si>
  <si>
    <t>Иванова А.В./ктн/Доцент</t>
  </si>
  <si>
    <t>611619245</t>
  </si>
  <si>
    <t>Иванова Анна Егоровна</t>
  </si>
  <si>
    <t>Иванова А.Е.</t>
  </si>
  <si>
    <t>719236</t>
  </si>
  <si>
    <t>Иванова Валентина Ивановна</t>
  </si>
  <si>
    <t>Иванова В.И./Доцент</t>
  </si>
  <si>
    <t>454068043</t>
  </si>
  <si>
    <t>Иванова Владилена Васильевна</t>
  </si>
  <si>
    <t>719249</t>
  </si>
  <si>
    <t>Иванова Галина Викторовна</t>
  </si>
  <si>
    <t>Иванова Г.В.</t>
  </si>
  <si>
    <t>895036849</t>
  </si>
  <si>
    <t>Иванова Долгуяна Николаевна</t>
  </si>
  <si>
    <t>Иванова Д.Н.</t>
  </si>
  <si>
    <t>719273</t>
  </si>
  <si>
    <t>Иванова Евгения Владимировна</t>
  </si>
  <si>
    <t>Иванова Е.В.</t>
  </si>
  <si>
    <t>895037750</t>
  </si>
  <si>
    <t>Иванова Евгения Семеновна</t>
  </si>
  <si>
    <t>Иванова Е.С.</t>
  </si>
  <si>
    <t>452669309</t>
  </si>
  <si>
    <t>Иванова Елизавета Альбертовна</t>
  </si>
  <si>
    <t>Иванова Е.А.</t>
  </si>
  <si>
    <t>719298</t>
  </si>
  <si>
    <t>Иванова Изабелла Карловна</t>
  </si>
  <si>
    <t>Иванова И.К./Профессор</t>
  </si>
  <si>
    <t>Кандидат химических наук, Доктор наук</t>
  </si>
  <si>
    <t>719362</t>
  </si>
  <si>
    <t>Иванова Мария Анатольевна</t>
  </si>
  <si>
    <t>Иванова М.А./кфмн/Доцент</t>
  </si>
  <si>
    <t>719352</t>
  </si>
  <si>
    <t>Иванова Мария Кимовна</t>
  </si>
  <si>
    <t>Иванова М.К./кпн/Доцент</t>
  </si>
  <si>
    <t>744259648</t>
  </si>
  <si>
    <t>Иванова Нарыйа Николаевна</t>
  </si>
  <si>
    <t>Иванова Н.Н.</t>
  </si>
  <si>
    <t>719383</t>
  </si>
  <si>
    <t>Иванова Наталия Николаевна</t>
  </si>
  <si>
    <t>895036416</t>
  </si>
  <si>
    <t>Иванова Наталья Георгиевна</t>
  </si>
  <si>
    <t>Иванова Н.Г./кмн/Доцент</t>
  </si>
  <si>
    <t>719389</t>
  </si>
  <si>
    <t>Иванова Оксана Иннокентьевна</t>
  </si>
  <si>
    <t>Иванова О.И./кфилн</t>
  </si>
  <si>
    <t>751162548</t>
  </si>
  <si>
    <t>Иванова Оксана Николаевна</t>
  </si>
  <si>
    <t>Иванова О.Н./кпн</t>
  </si>
  <si>
    <t>715768</t>
  </si>
  <si>
    <t>Иванова Оксана Федотовна</t>
  </si>
  <si>
    <t>Иванова О.Ф./кфмн/Доцент</t>
  </si>
  <si>
    <t>895038823</t>
  </si>
  <si>
    <t>Иванова Ольга Александровна</t>
  </si>
  <si>
    <t>Иванова О.А.</t>
  </si>
  <si>
    <t>719390</t>
  </si>
  <si>
    <t>Иванова Ольга Николаевна</t>
  </si>
  <si>
    <t>Иванова О.Н./дмн/Профессор</t>
  </si>
  <si>
    <t>Иванова О.П.</t>
  </si>
  <si>
    <t>494957828</t>
  </si>
  <si>
    <t>Иванова Розалия Никифоровна</t>
  </si>
  <si>
    <t>Иванова Р.Н.</t>
  </si>
  <si>
    <t>719417</t>
  </si>
  <si>
    <t>Иванова Саргылана Владимировна</t>
  </si>
  <si>
    <t>Иванова С.В./кфилн/Доцент</t>
  </si>
  <si>
    <t>719407</t>
  </si>
  <si>
    <t>Иванова Светлана Алексеевна</t>
  </si>
  <si>
    <t>Иванова С.А./кпн/Доцент</t>
  </si>
  <si>
    <t>719179</t>
  </si>
  <si>
    <t>Иванова Светлана Васильевна</t>
  </si>
  <si>
    <t>Иванова С.В./кин/Доцент</t>
  </si>
  <si>
    <t>453211638</t>
  </si>
  <si>
    <t>Иванова Таира Юрьевна</t>
  </si>
  <si>
    <t>Иванова Т.Ю.</t>
  </si>
  <si>
    <t>719433</t>
  </si>
  <si>
    <t>Иванова Татьяна Спартаковна</t>
  </si>
  <si>
    <t>Иванова Т.С./дюн/Профессор</t>
  </si>
  <si>
    <t>895037416</t>
  </si>
  <si>
    <t>Иванова Феодосия Гаврильевна</t>
  </si>
  <si>
    <t>Иванова Ф.Г./кмн/Доцент</t>
  </si>
  <si>
    <t>895038415</t>
  </si>
  <si>
    <t>Иванова Юлия Руслановна</t>
  </si>
  <si>
    <t>Иванова Ю.Р.</t>
  </si>
  <si>
    <t>719476</t>
  </si>
  <si>
    <t>Ивачева Ольга Александровна</t>
  </si>
  <si>
    <t>Ивачева О.А.</t>
  </si>
  <si>
    <t>895040127</t>
  </si>
  <si>
    <t>Ивашковская Ксения Владимировна</t>
  </si>
  <si>
    <t>Ивашковская К.В.</t>
  </si>
  <si>
    <t>895040131</t>
  </si>
  <si>
    <t>Игна Ольга Николаевна</t>
  </si>
  <si>
    <t>Игна О.Н./дпн</t>
  </si>
  <si>
    <t>218594119</t>
  </si>
  <si>
    <t>Игнатьев Борис Михайлович</t>
  </si>
  <si>
    <t>Игнатьев Б.М.</t>
  </si>
  <si>
    <t>719493</t>
  </si>
  <si>
    <t>Игнатьев Виктор Георгиевич</t>
  </si>
  <si>
    <t>Игнатьев В.Г./дмн</t>
  </si>
  <si>
    <t>719495</t>
  </si>
  <si>
    <t>Игнатьев Владимир Петрович</t>
  </si>
  <si>
    <t>Игнатьев В.П./дпн/Профессор</t>
  </si>
  <si>
    <t>895037652</t>
  </si>
  <si>
    <t>Игнатьев Павел Дмитриевич</t>
  </si>
  <si>
    <t>Игнатьев П.Д.</t>
  </si>
  <si>
    <t>750700477</t>
  </si>
  <si>
    <t>Игнатьева Елена Петровна</t>
  </si>
  <si>
    <t>Игнатьева Е.П.</t>
  </si>
  <si>
    <t>730684</t>
  </si>
  <si>
    <t>Игнатьева Лена Васильевна</t>
  </si>
  <si>
    <t>Игнатьева Л.В./кмн</t>
  </si>
  <si>
    <t>719538</t>
  </si>
  <si>
    <t>Игнатьева Наталья Николаевна</t>
  </si>
  <si>
    <t>Игнатьева Н.Н.</t>
  </si>
  <si>
    <t>895037961</t>
  </si>
  <si>
    <t>Игнатьева Туйаара Васильевна</t>
  </si>
  <si>
    <t>Игнатьева Т.В.</t>
  </si>
  <si>
    <t>Игонина С.В.</t>
  </si>
  <si>
    <t>718995</t>
  </si>
  <si>
    <t>И-Е-Ун Вероника Владимировна</t>
  </si>
  <si>
    <t>И-Е-Ун В.В.</t>
  </si>
  <si>
    <t>719565</t>
  </si>
  <si>
    <t>Иконникова Анна Николаевна</t>
  </si>
  <si>
    <t>Иконникова А.Н./Доцент</t>
  </si>
  <si>
    <t>719577</t>
  </si>
  <si>
    <t>Илларионов Василий Васильевич</t>
  </si>
  <si>
    <t>Илларионов В.В./дфилн/Профессор</t>
  </si>
  <si>
    <t>625066827</t>
  </si>
  <si>
    <t>Илларионова Венера Илларионовна</t>
  </si>
  <si>
    <t>Илларионова В.И.</t>
  </si>
  <si>
    <t>719590</t>
  </si>
  <si>
    <t>Илларионова Туяра Васильевна</t>
  </si>
  <si>
    <t>Илларионова Т.В./кфилн/Доцент</t>
  </si>
  <si>
    <t>719594</t>
  </si>
  <si>
    <t>Ильин Александр Александрович</t>
  </si>
  <si>
    <t>Ильин А.А.</t>
  </si>
  <si>
    <t>895037877</t>
  </si>
  <si>
    <t>Ильин Василий Николаевич</t>
  </si>
  <si>
    <t>Ильин В.Н.</t>
  </si>
  <si>
    <t>719609</t>
  </si>
  <si>
    <t>Ильина Антонина Антоновна</t>
  </si>
  <si>
    <t>Ильина А.А.</t>
  </si>
  <si>
    <t>719613</t>
  </si>
  <si>
    <t>Ильина Виктория Анатольевна</t>
  </si>
  <si>
    <t>Ильина В.А.</t>
  </si>
  <si>
    <t>895037998</t>
  </si>
  <si>
    <t>Ильина Надежда Романовна</t>
  </si>
  <si>
    <t>Ильина Н.Р.</t>
  </si>
  <si>
    <t>895039189</t>
  </si>
  <si>
    <t>Ильина Наталина Александровна</t>
  </si>
  <si>
    <t>Ильина Н.А.</t>
  </si>
  <si>
    <t>729937</t>
  </si>
  <si>
    <t>Ильина Ольга Марковна</t>
  </si>
  <si>
    <t>Ильина О.М./кпн/Доцент</t>
  </si>
  <si>
    <t>632699717</t>
  </si>
  <si>
    <t>Ильина Ольга Митрофановна</t>
  </si>
  <si>
    <t>Ильина О.М.</t>
  </si>
  <si>
    <t>725659</t>
  </si>
  <si>
    <t>Ильина Ольга Юрьевна</t>
  </si>
  <si>
    <t>Ильина О.Ю./кюн/Доцент</t>
  </si>
  <si>
    <t>721309</t>
  </si>
  <si>
    <t>Имеева-Кысылбаикова Марина Ильинична</t>
  </si>
  <si>
    <t>Имеева-Кысылбаикова М.И./кфилн/Доцент</t>
  </si>
  <si>
    <t>564813379</t>
  </si>
  <si>
    <t>Иннокентьева Наталья Николаевна</t>
  </si>
  <si>
    <t>Иннокентьева Н.Н.</t>
  </si>
  <si>
    <t>361682412</t>
  </si>
  <si>
    <t>Иовлева Елизавета Лонгиновна</t>
  </si>
  <si>
    <t>Иовлева Е.Л./ктн</t>
  </si>
  <si>
    <t>895039573</t>
  </si>
  <si>
    <t>Иост Наталья Анатольевна</t>
  </si>
  <si>
    <t>Иост Н.А.</t>
  </si>
  <si>
    <t>730968</t>
  </si>
  <si>
    <t>Исаев Александр Петрович</t>
  </si>
  <si>
    <t>Исаев А.П./дбн/Профессор</t>
  </si>
  <si>
    <t>552581900</t>
  </si>
  <si>
    <t>Исаев Аркадий Петрович</t>
  </si>
  <si>
    <t>Исаев А.П./дбн</t>
  </si>
  <si>
    <t>719690</t>
  </si>
  <si>
    <t>Исаева Ирина Юрьевна</t>
  </si>
  <si>
    <t>Исаева И.Ю.</t>
  </si>
  <si>
    <t>895036949</t>
  </si>
  <si>
    <t>Исаков Евгений Андреевич</t>
  </si>
  <si>
    <t>Исаков Е.А.</t>
  </si>
  <si>
    <t>719703</t>
  </si>
  <si>
    <t>Исакова Снежана Анатольевна</t>
  </si>
  <si>
    <t>Исакова С.А.</t>
  </si>
  <si>
    <t>826488195</t>
  </si>
  <si>
    <t>Исламгалеев Виталий Рафхатович</t>
  </si>
  <si>
    <t>Исламгалеев В.Р.</t>
  </si>
  <si>
    <t>719714</t>
  </si>
  <si>
    <t>Исматова Ньургустаана Семеновна</t>
  </si>
  <si>
    <t>Исматова Н.С.</t>
  </si>
  <si>
    <t>Исхаков А.Р.</t>
  </si>
  <si>
    <t>671637237</t>
  </si>
  <si>
    <t>Каженкин Рустам Николаевич</t>
  </si>
  <si>
    <t>Каженкин Р.Н.</t>
  </si>
  <si>
    <t>895036845</t>
  </si>
  <si>
    <t>Казицева Валентина Олеговна</t>
  </si>
  <si>
    <t>Казицева В.О.</t>
  </si>
  <si>
    <t>719789</t>
  </si>
  <si>
    <t>Кайгородов Степан Петрович</t>
  </si>
  <si>
    <t>Кайгородов С.П./кфмн</t>
  </si>
  <si>
    <t>204727431</t>
  </si>
  <si>
    <t>Каймонов Михаил Васильевич</t>
  </si>
  <si>
    <t>Каймонов М.В./ктн/Доцент</t>
  </si>
  <si>
    <t>895035598</t>
  </si>
  <si>
    <t>Калаврий Татьяна Юрьевна</t>
  </si>
  <si>
    <t>Калаврий Т.Ю./кэн/Доцент/Пред. УМК</t>
  </si>
  <si>
    <t>719811</t>
  </si>
  <si>
    <t>Калашников Виталий Васильевич</t>
  </si>
  <si>
    <t>Калашников В.В.</t>
  </si>
  <si>
    <t>895039393</t>
  </si>
  <si>
    <t>Камалова Снежана Вячеславовна</t>
  </si>
  <si>
    <t>Камалова С.В.</t>
  </si>
  <si>
    <t>719838</t>
  </si>
  <si>
    <t>Кампеева Елена Егоровна</t>
  </si>
  <si>
    <t>Кампеева Е.Е.</t>
  </si>
  <si>
    <t>732052</t>
  </si>
  <si>
    <t>Канаева Вероника Эдуардовна</t>
  </si>
  <si>
    <t>Канаева В.Э.</t>
  </si>
  <si>
    <t>895040051</t>
  </si>
  <si>
    <t>Капарова Чынара Абдылдаевна</t>
  </si>
  <si>
    <t>Капарова Ч.А./кфилн</t>
  </si>
  <si>
    <t>895037253</t>
  </si>
  <si>
    <t>Капитонова Лариса Евгеньевна</t>
  </si>
  <si>
    <t>Капитонова Л.Е.</t>
  </si>
  <si>
    <t>731213</t>
  </si>
  <si>
    <t>Капитонова Майя Азановна</t>
  </si>
  <si>
    <t>Капитонова М.А./кмн</t>
  </si>
  <si>
    <t>895038287</t>
  </si>
  <si>
    <t>Каплунова Мария Яковлевна</t>
  </si>
  <si>
    <t>Каплунова М.Я.</t>
  </si>
  <si>
    <t>370344123</t>
  </si>
  <si>
    <t>Капрынова Мария Дмитриевна</t>
  </si>
  <si>
    <t>Капрынова М.Д.</t>
  </si>
  <si>
    <t>895039586</t>
  </si>
  <si>
    <t>Карамзин Денис Александрович</t>
  </si>
  <si>
    <t>Карамзин Д.А.</t>
  </si>
  <si>
    <t>89780821</t>
  </si>
  <si>
    <t>Каратаева Тамара Александровна</t>
  </si>
  <si>
    <t>Каратаева Т.А./Доцент</t>
  </si>
  <si>
    <t>225727458</t>
  </si>
  <si>
    <t>Карбушев Максим Геннадьевич</t>
  </si>
  <si>
    <t>Карбушев М.Г.</t>
  </si>
  <si>
    <t>719904</t>
  </si>
  <si>
    <t>Кардашевская Вилюра Егоровна</t>
  </si>
  <si>
    <t>Кардашевская В.Е./кбн/Доцент</t>
  </si>
  <si>
    <t>719905</t>
  </si>
  <si>
    <t>Кардашевская Елена Георгиевна</t>
  </si>
  <si>
    <t>Кардашевская Е.Г.</t>
  </si>
  <si>
    <t>719909</t>
  </si>
  <si>
    <t>Кардашевский Альберт Гаврильевич</t>
  </si>
  <si>
    <t>Кардашевский А.Г./ктн</t>
  </si>
  <si>
    <t>895040105</t>
  </si>
  <si>
    <t>Кардашевский Михаил Ильич</t>
  </si>
  <si>
    <t>Кардашевский М.И.</t>
  </si>
  <si>
    <t>895037265</t>
  </si>
  <si>
    <t>Карнаухов Никита Сергеевич</t>
  </si>
  <si>
    <t>Карнаухов Н.С.</t>
  </si>
  <si>
    <t>731085</t>
  </si>
  <si>
    <t>Карнаухова Алена Амировна</t>
  </si>
  <si>
    <t>Карнаухова А.А./кпн/Доцент</t>
  </si>
  <si>
    <t>350621286</t>
  </si>
  <si>
    <t>Карпова Александра Георгиевна</t>
  </si>
  <si>
    <t>Карпова А.Г.</t>
  </si>
  <si>
    <t>719932</t>
  </si>
  <si>
    <t>Карпова Евдокия Васильевна</t>
  </si>
  <si>
    <t>Карпова Е.В.</t>
  </si>
  <si>
    <t>719935</t>
  </si>
  <si>
    <t>Карпова Мария Ивановна</t>
  </si>
  <si>
    <t xml:space="preserve">Карпова М.И./Зам. дек/дир. по УР </t>
  </si>
  <si>
    <t>895039564</t>
  </si>
  <si>
    <t>Карпович Андрей Владимирович</t>
  </si>
  <si>
    <t>Карпович А.В.</t>
  </si>
  <si>
    <t>Карпухина Е.А.</t>
  </si>
  <si>
    <t>895040192</t>
  </si>
  <si>
    <t>Карху Андрей Вильевич</t>
  </si>
  <si>
    <t>Карху А.В.</t>
  </si>
  <si>
    <t>895038573</t>
  </si>
  <si>
    <t>Качалин Николай Николаевич</t>
  </si>
  <si>
    <t>Качалин Н.Н.</t>
  </si>
  <si>
    <t>895039317</t>
  </si>
  <si>
    <t>Квашина Светлана Юрьевна</t>
  </si>
  <si>
    <t>Квашина С.Ю.</t>
  </si>
  <si>
    <t>895040547</t>
  </si>
  <si>
    <t>Кейдун Ирина Борисовна</t>
  </si>
  <si>
    <t>Кейдун И.Б.</t>
  </si>
  <si>
    <t>895039607</t>
  </si>
  <si>
    <t>Керемясов Михаил Николаевич</t>
  </si>
  <si>
    <t>Керемясов М.Н.</t>
  </si>
  <si>
    <t>720003</t>
  </si>
  <si>
    <t>Кершенгольц Борис Моисеевич</t>
  </si>
  <si>
    <t>Кершенгольц Б.М./дбн</t>
  </si>
  <si>
    <t>Кечина Л.А.</t>
  </si>
  <si>
    <t>720048</t>
  </si>
  <si>
    <t>Ким Александр Николаевич</t>
  </si>
  <si>
    <t>Ким А.Н./дюн/Профессор</t>
  </si>
  <si>
    <t>895038706</t>
  </si>
  <si>
    <t>Ким Бонг Чоль</t>
  </si>
  <si>
    <t>Ким Б.Ч.</t>
  </si>
  <si>
    <t>895039587</t>
  </si>
  <si>
    <t>Ким Евгения Николаевна</t>
  </si>
  <si>
    <t>Ким Е.Н.</t>
  </si>
  <si>
    <t>720057</t>
  </si>
  <si>
    <t>Ким Ксения Васильевна</t>
  </si>
  <si>
    <t>Ким К.В./Доцент</t>
  </si>
  <si>
    <t>720070</t>
  </si>
  <si>
    <t>Киприянова Надежда Сидоровна</t>
  </si>
  <si>
    <t>Киприянова Н.С./дмн/Профессор</t>
  </si>
  <si>
    <t>895035123</t>
  </si>
  <si>
    <t>Кирикова Наида Вениаминовна</t>
  </si>
  <si>
    <t>Кирикова Н.В.</t>
  </si>
  <si>
    <t>895036859</t>
  </si>
  <si>
    <t>Кириллин Аркадий Станиславович</t>
  </si>
  <si>
    <t>Кириллин А.С.</t>
  </si>
  <si>
    <t>443684786</t>
  </si>
  <si>
    <t>Кириллина Александра Александровна</t>
  </si>
  <si>
    <t>Кириллина А.А.</t>
  </si>
  <si>
    <t>718854</t>
  </si>
  <si>
    <t>Кириллина Елена Валерьевна</t>
  </si>
  <si>
    <t>Кириллина Е.В./кпн/Доцент</t>
  </si>
  <si>
    <t>750724545</t>
  </si>
  <si>
    <t>Кириллина Изольда Васильевна</t>
  </si>
  <si>
    <t>Кириллина И.В.</t>
  </si>
  <si>
    <t>814976812</t>
  </si>
  <si>
    <t>Кириллина Кюндэлина Трофимовна</t>
  </si>
  <si>
    <t>Кириллина К.Т.</t>
  </si>
  <si>
    <t>895040137</t>
  </si>
  <si>
    <t>Кириллина Сайнара Трофимовна</t>
  </si>
  <si>
    <t>Кириллина С.Т.</t>
  </si>
  <si>
    <t>720135</t>
  </si>
  <si>
    <t>Кириллов Юрий Федорович</t>
  </si>
  <si>
    <t>Кириллов Ю.Ф.</t>
  </si>
  <si>
    <t>895039655</t>
  </si>
  <si>
    <t>Кистин Сергей Николаевич</t>
  </si>
  <si>
    <t>Кистин С.Н.</t>
  </si>
  <si>
    <t>720183</t>
  </si>
  <si>
    <t>Климов Сергей Эдуардович</t>
  </si>
  <si>
    <t>Климов С.Э./дтн/Профессор</t>
  </si>
  <si>
    <t>731399</t>
  </si>
  <si>
    <t>Климова Татьяна Михайловна</t>
  </si>
  <si>
    <t>Климова Т.М./кмн/Доцент</t>
  </si>
  <si>
    <t>895037615</t>
  </si>
  <si>
    <t>Клюкина Любовь Николаевна</t>
  </si>
  <si>
    <t>Клюкина Л.Н.</t>
  </si>
  <si>
    <t>Ключникова Л.В.</t>
  </si>
  <si>
    <t>Кобазова Ю.В./кпсхн</t>
  </si>
  <si>
    <t>720260</t>
  </si>
  <si>
    <t>Ковалев Леонид Николаевич</t>
  </si>
  <si>
    <t>Ковалев Л.Н./кэн/Доцент</t>
  </si>
  <si>
    <t>720274</t>
  </si>
  <si>
    <t>Ковлеков Иван Иванович</t>
  </si>
  <si>
    <t>Ковлеков И.И./дтн/Профессор</t>
  </si>
  <si>
    <t>720288</t>
  </si>
  <si>
    <t>Коврова Сардана Егоровна</t>
  </si>
  <si>
    <t>Коврова С.Е./кпн/Доцент</t>
  </si>
  <si>
    <t>720294</t>
  </si>
  <si>
    <t>Кожанов Алексей Иванович</t>
  </si>
  <si>
    <t>Кожанов А.И./дфмн</t>
  </si>
  <si>
    <t>720297</t>
  </si>
  <si>
    <t>Кожевников Николай Николаевич</t>
  </si>
  <si>
    <t xml:space="preserve">Кожевников Н.Н./дфн/Профессор/Зам. дек/дир. по НИР </t>
  </si>
  <si>
    <t>774633180</t>
  </si>
  <si>
    <t>Кожурова Алина Алексеевна</t>
  </si>
  <si>
    <t>Кожурова А.А./кпн/Доцент</t>
  </si>
  <si>
    <t>720313</t>
  </si>
  <si>
    <t>Козлов Владимир Ильич</t>
  </si>
  <si>
    <t>Козлов В.И.</t>
  </si>
  <si>
    <t>895039638</t>
  </si>
  <si>
    <t>Коковина Наталья Константиновна</t>
  </si>
  <si>
    <t>Коковина Н.К.</t>
  </si>
  <si>
    <t>379156696</t>
  </si>
  <si>
    <t>Колесов Александр Егорович</t>
  </si>
  <si>
    <t>Колесов А.Е./кфмн/Доцент</t>
  </si>
  <si>
    <t>895039984</t>
  </si>
  <si>
    <t>Колесов Виктор Джамаханович</t>
  </si>
  <si>
    <t>Колесов В.Д.</t>
  </si>
  <si>
    <t>895037616</t>
  </si>
  <si>
    <t>Колесов Конфей Эдуардович</t>
  </si>
  <si>
    <t>Колесов К.Э.</t>
  </si>
  <si>
    <t>895040257</t>
  </si>
  <si>
    <t>Колесов Олег Егорович</t>
  </si>
  <si>
    <t>Колесов О.Е.</t>
  </si>
  <si>
    <t>720418</t>
  </si>
  <si>
    <t>Колодезников Василий Егорович</t>
  </si>
  <si>
    <t>Колодезников В.Е./кбн/Дир. инст.</t>
  </si>
  <si>
    <t>720425</t>
  </si>
  <si>
    <t>Колодезников Кирсан Степанович</t>
  </si>
  <si>
    <t>Колодезников К.С./кпн/Доцент</t>
  </si>
  <si>
    <t>720437</t>
  </si>
  <si>
    <t>Колодезникова Анна Николаевна</t>
  </si>
  <si>
    <t>Колодезникова А.Н./Доцент</t>
  </si>
  <si>
    <t>720412</t>
  </si>
  <si>
    <t>Колодезникова Маргарита Герасимовна</t>
  </si>
  <si>
    <t>Колодезникова М.Г./кпн/Профессор</t>
  </si>
  <si>
    <t>720455</t>
  </si>
  <si>
    <t>Колодезникова Сардаана Ивановна</t>
  </si>
  <si>
    <t>Колодезникова С.И./кпн/Доцент</t>
  </si>
  <si>
    <t>895038802</t>
  </si>
  <si>
    <t>Колосова Ольга Владимировна</t>
  </si>
  <si>
    <t>Колосова О.В./дтн</t>
  </si>
  <si>
    <t>720480</t>
  </si>
  <si>
    <t>Колосова Ольга Николаевна</t>
  </si>
  <si>
    <t>Колосова О.Н./дбн</t>
  </si>
  <si>
    <t>720489</t>
  </si>
  <si>
    <t>Колпакова Августина Петровна</t>
  </si>
  <si>
    <t>Колпакова А.П./кпн/Доцент</t>
  </si>
  <si>
    <t>746078593</t>
  </si>
  <si>
    <t>Колтовской Игорь Иннокентьевич</t>
  </si>
  <si>
    <t>Колтовской И.И./кфмн/Доцент</t>
  </si>
  <si>
    <t>720505</t>
  </si>
  <si>
    <t>Комиссаров Анатолий Николаевич</t>
  </si>
  <si>
    <t>Комиссаров А.Н./кмн</t>
  </si>
  <si>
    <t>895039992</t>
  </si>
  <si>
    <t>Комиссаров Григорий Гаврильевич</t>
  </si>
  <si>
    <t>Комиссаров Г.Г.</t>
  </si>
  <si>
    <t>725700</t>
  </si>
  <si>
    <t>Комкова Анастасия Николаевна</t>
  </si>
  <si>
    <t>Комкова А.Н.</t>
  </si>
  <si>
    <t>721902</t>
  </si>
  <si>
    <t>Кондакова Аграфена Петровна</t>
  </si>
  <si>
    <t>Кондакова А.П./Доцент</t>
  </si>
  <si>
    <t>807598483</t>
  </si>
  <si>
    <t>Кондакова Саина Владимировна</t>
  </si>
  <si>
    <t>Кондакова С.В.</t>
  </si>
  <si>
    <t>720555</t>
  </si>
  <si>
    <t>Конникова Эдилия Эдуардовна</t>
  </si>
  <si>
    <t>Конникова Э.Э./кмн/Доцент</t>
  </si>
  <si>
    <t>282428552</t>
  </si>
  <si>
    <t>Конова Анна Сергеевна</t>
  </si>
  <si>
    <t>Конова С.С.</t>
  </si>
  <si>
    <t>895039947</t>
  </si>
  <si>
    <t>Кононов Дмитрий Игнатович</t>
  </si>
  <si>
    <t>Кононов Д.И.</t>
  </si>
  <si>
    <t>895040057</t>
  </si>
  <si>
    <t>Кононова Инна Владимировна</t>
  </si>
  <si>
    <t>Кононова И.В.</t>
  </si>
  <si>
    <t>569986286</t>
  </si>
  <si>
    <t>Кононова Ирина Васильевна</t>
  </si>
  <si>
    <t>Кононова И.В./кмн</t>
  </si>
  <si>
    <t>кандидат медицинских наук</t>
  </si>
  <si>
    <t>895039877</t>
  </si>
  <si>
    <t>Константинова Анастасия Гаврильевна</t>
  </si>
  <si>
    <t>Константинова А.Г.</t>
  </si>
  <si>
    <t>895036899</t>
  </si>
  <si>
    <t>Константинова Валентина Михайловна</t>
  </si>
  <si>
    <t>Константинова В.М.</t>
  </si>
  <si>
    <t>720658</t>
  </si>
  <si>
    <t>Конторусов Сергей Егорович</t>
  </si>
  <si>
    <t>Конторусов С.Е./ктн/Доцент</t>
  </si>
  <si>
    <t>720663</t>
  </si>
  <si>
    <t>Конторусова Саргылана Сергеевна</t>
  </si>
  <si>
    <t>Конторусова С.С./кэн/Доцент</t>
  </si>
  <si>
    <t>443142677</t>
  </si>
  <si>
    <t>Копылов Виктор Евгеньевич</t>
  </si>
  <si>
    <t>Копылов В.Е.</t>
  </si>
  <si>
    <t>895036396</t>
  </si>
  <si>
    <t>Копылов Сергей Вадимович</t>
  </si>
  <si>
    <t>Копылов С.В./ктн/Доцент/И.о. зав. кафедрой</t>
  </si>
  <si>
    <t>895039042</t>
  </si>
  <si>
    <t>Копылова Лилия Ивановна</t>
  </si>
  <si>
    <t>Копылова Л.И.</t>
  </si>
  <si>
    <t>731820</t>
  </si>
  <si>
    <t>Копырин Иван Данилович</t>
  </si>
  <si>
    <t>Копырин И.Д.</t>
  </si>
  <si>
    <t>895039153</t>
  </si>
  <si>
    <t>Копырина Аина Ивановна</t>
  </si>
  <si>
    <t>Копырина А.И.</t>
  </si>
  <si>
    <t>726280</t>
  </si>
  <si>
    <t>Коржикова Наталья Валерьевна</t>
  </si>
  <si>
    <t>Коржикова Н.В./кпн/Доцент</t>
  </si>
  <si>
    <t>413509063</t>
  </si>
  <si>
    <t>Коркина Майя Владимировна</t>
  </si>
  <si>
    <t>Коркина М.В.</t>
  </si>
  <si>
    <t>895040372</t>
  </si>
  <si>
    <t>Коркина Мотрена Егоровна</t>
  </si>
  <si>
    <t>Коркина М.Е.</t>
  </si>
  <si>
    <t>834689593</t>
  </si>
  <si>
    <t>Корнилов Виталий Дмитриевич</t>
  </si>
  <si>
    <t>Корнилов В.Д.</t>
  </si>
  <si>
    <t>720747</t>
  </si>
  <si>
    <t>Корнилов Дмитрий Дмитриевич</t>
  </si>
  <si>
    <t>Корнилов Д.Д./дэн/Доцент</t>
  </si>
  <si>
    <t>720753</t>
  </si>
  <si>
    <t>Корнилов Терентий Афанасьевич</t>
  </si>
  <si>
    <t>Корнилов Т.А./дтн/Профессор</t>
  </si>
  <si>
    <t>720754</t>
  </si>
  <si>
    <t>Корнилов Юрий Вячеславович</t>
  </si>
  <si>
    <t xml:space="preserve">Корнилов Ю.В./кпн/Доцент/Зам. дек/дир. по НИР </t>
  </si>
  <si>
    <t>895040255</t>
  </si>
  <si>
    <t>Корнилова Айталина Олеговна</t>
  </si>
  <si>
    <t>Корнилова А.О.</t>
  </si>
  <si>
    <t>720757</t>
  </si>
  <si>
    <t>Корнилова Алла Георгиевна</t>
  </si>
  <si>
    <t>Корнилова А.Г./дпн</t>
  </si>
  <si>
    <t>Корнилова Лариса Вениаминовна</t>
  </si>
  <si>
    <t>Корнилова Л.В.</t>
  </si>
  <si>
    <t>731615</t>
  </si>
  <si>
    <t>Коростелев Александр Сергеевич</t>
  </si>
  <si>
    <t>Коростелев А.С./кмн/Доцент</t>
  </si>
  <si>
    <t>895039111</t>
  </si>
  <si>
    <t>Корякин Александр Кимович</t>
  </si>
  <si>
    <t>Корякин А.К./ктн/Доцент</t>
  </si>
  <si>
    <t>720809</t>
  </si>
  <si>
    <t>Корякин Иван Иннокентьевич</t>
  </si>
  <si>
    <t>Корякин И.И./кюн/Доцент</t>
  </si>
  <si>
    <t>169932050</t>
  </si>
  <si>
    <t>Корякин Клим Дмитриевич</t>
  </si>
  <si>
    <t>Корякин К.Д./кюн/Доцент</t>
  </si>
  <si>
    <t xml:space="preserve">Корякин К.Д./кюн/Доцент/Зам. дек/дир. по ВР </t>
  </si>
  <si>
    <t>895037367</t>
  </si>
  <si>
    <t>Корякин Максим Дмитриевич</t>
  </si>
  <si>
    <t>Корякин М.Д.</t>
  </si>
  <si>
    <t>895039191</t>
  </si>
  <si>
    <t>Корякин Николай Александрович</t>
  </si>
  <si>
    <t>Корякин Н.А.</t>
  </si>
  <si>
    <t>720813</t>
  </si>
  <si>
    <t>Корякина Анжелина Анатольевна</t>
  </si>
  <si>
    <t>Корякина А.А./кфн/Доцент</t>
  </si>
  <si>
    <t>895040219</t>
  </si>
  <si>
    <t>Корякина Вероника Никоновна</t>
  </si>
  <si>
    <t>Корякина В.Н.</t>
  </si>
  <si>
    <t>895038539</t>
  </si>
  <si>
    <t>Корякина Владилина Владимировна</t>
  </si>
  <si>
    <t>Корякина В.В./кхн/Доцент</t>
  </si>
  <si>
    <t>Кандидат химических наук</t>
  </si>
  <si>
    <t>кхн</t>
  </si>
  <si>
    <t>352077709</t>
  </si>
  <si>
    <t>Корякина Зинаида Ивановна</t>
  </si>
  <si>
    <t xml:space="preserve">Корякина З.И./кюн/Доцент/Зам. дек/дир. по НИР </t>
  </si>
  <si>
    <t>895040153</t>
  </si>
  <si>
    <t>Корякина Лариса Алексеевна</t>
  </si>
  <si>
    <t>Корякина Л.А.</t>
  </si>
  <si>
    <t>895038733</t>
  </si>
  <si>
    <t>Корякина Наталья Ивановна</t>
  </si>
  <si>
    <t>Корякина Н.И.</t>
  </si>
  <si>
    <t>895040369</t>
  </si>
  <si>
    <t>Корякина Раиса Архиповна</t>
  </si>
  <si>
    <t>Корякина Р.А.</t>
  </si>
  <si>
    <t>452664522</t>
  </si>
  <si>
    <t>Корякина Татьяна Григорьевна</t>
  </si>
  <si>
    <t>Корякина Т.Г./кпн/Доцент</t>
  </si>
  <si>
    <t>Косарев Л.В./ктн</t>
  </si>
  <si>
    <t>895039608</t>
  </si>
  <si>
    <t>Костенко Михаил Анатольевич</t>
  </si>
  <si>
    <t>Костенко М.А.</t>
  </si>
  <si>
    <t>895040507</t>
  </si>
  <si>
    <t>Кочкина Лена Александровна</t>
  </si>
  <si>
    <t>Кочкина Л.А.</t>
  </si>
  <si>
    <t>720881</t>
  </si>
  <si>
    <t>Кочмар Олеся Николаевна</t>
  </si>
  <si>
    <t>Кочмар О.Н.</t>
  </si>
  <si>
    <t>720906</t>
  </si>
  <si>
    <t>Красильников Дмитрий Алексеевич</t>
  </si>
  <si>
    <t>Красильников Д.А.</t>
  </si>
  <si>
    <t>453199956</t>
  </si>
  <si>
    <t>Краснова Наталия Михайловна</t>
  </si>
  <si>
    <t>Краснова Н.М./кмн/Доцент</t>
  </si>
  <si>
    <t>895038515</t>
  </si>
  <si>
    <t>Криворотов Андрей Константинович</t>
  </si>
  <si>
    <t>Криворотов А.К./кэн</t>
  </si>
  <si>
    <t>895038236</t>
  </si>
  <si>
    <t>Кривошапкин Александр Семенович</t>
  </si>
  <si>
    <t>Кривошапкин А.С.</t>
  </si>
  <si>
    <t>720932</t>
  </si>
  <si>
    <t>Кривошапкин Вадим Григорьевич</t>
  </si>
  <si>
    <t>Кривошапкин В.Г./дмн/Профессор</t>
  </si>
  <si>
    <t>720945</t>
  </si>
  <si>
    <t>Кривошапкина Анна Гаврильевна</t>
  </si>
  <si>
    <t>Кривошапкина А.Г.</t>
  </si>
  <si>
    <t>720950</t>
  </si>
  <si>
    <t>Кривошапкина Дарья Валерьевна</t>
  </si>
  <si>
    <t>Кривошапкина Д.В.</t>
  </si>
  <si>
    <t>715356</t>
  </si>
  <si>
    <t>Кривошапкина Ольга Алексеевна</t>
  </si>
  <si>
    <t>Кривошапкина О.А.</t>
  </si>
  <si>
    <t>720963</t>
  </si>
  <si>
    <t>Кривошапкина Ольга Милентьевна</t>
  </si>
  <si>
    <t>Кривошапкина О.М./дпн/Профессор</t>
  </si>
  <si>
    <t>895040428</t>
  </si>
  <si>
    <t>Кривцов Сергей Николаевич</t>
  </si>
  <si>
    <t>Кривцов С.Н./дтн</t>
  </si>
  <si>
    <t>721038</t>
  </si>
  <si>
    <t>Крумин Андрей Викторович</t>
  </si>
  <si>
    <t>Крумин В.В.</t>
  </si>
  <si>
    <t>480729528</t>
  </si>
  <si>
    <t>Крылова Екатерина Анатольевна</t>
  </si>
  <si>
    <t>Крылова Е.А./кфмн/Доцент</t>
  </si>
  <si>
    <t>415288386</t>
  </si>
  <si>
    <t>Крылова Мария Ивановна</t>
  </si>
  <si>
    <t>Крылова М.И./кмн/Доцент</t>
  </si>
  <si>
    <t>721019</t>
  </si>
  <si>
    <t>Ксенофонтов Леонид Трофимович</t>
  </si>
  <si>
    <t>Ксенофонтов Л.Т.</t>
  </si>
  <si>
    <t>706507482</t>
  </si>
  <si>
    <t>Ксенофонтова Марта Ивановна</t>
  </si>
  <si>
    <t>Ксенофонтова М.И./кгн</t>
  </si>
  <si>
    <t>кандидат географических наук</t>
  </si>
  <si>
    <t>895039590</t>
  </si>
  <si>
    <t>Ксенофонтова Христина Михайловна</t>
  </si>
  <si>
    <t>Ксенофонтова Х.М.</t>
  </si>
  <si>
    <t>721044</t>
  </si>
  <si>
    <t>Куба Валентина Владимировна</t>
  </si>
  <si>
    <t>Куба В.В.</t>
  </si>
  <si>
    <t>721050</t>
  </si>
  <si>
    <t>Кугунуров Владлен Васильевич</t>
  </si>
  <si>
    <t>Кугунуров В.В./кпн/Дир. инст.</t>
  </si>
  <si>
    <t>732481</t>
  </si>
  <si>
    <t>Кудрин Егор Петрович</t>
  </si>
  <si>
    <t>Кудрин Е.П./Доцент</t>
  </si>
  <si>
    <t>731489</t>
  </si>
  <si>
    <t>Кудрин Максим Васильевич</t>
  </si>
  <si>
    <t>Кудрин М.В.</t>
  </si>
  <si>
    <t>837204587</t>
  </si>
  <si>
    <t>Кузин Вадим Юрьевич</t>
  </si>
  <si>
    <t>Кузин В.Ю./кгн/Доцент</t>
  </si>
  <si>
    <t>895040486</t>
  </si>
  <si>
    <t>Кузнецов Сергей Александрович</t>
  </si>
  <si>
    <t>Кузнецов С.А.</t>
  </si>
  <si>
    <t>589012476</t>
  </si>
  <si>
    <t>Кузнецова Ирина Викторовна</t>
  </si>
  <si>
    <t>Кузнецова И.В./кпсхн</t>
  </si>
  <si>
    <t>кандидат психологических наук</t>
  </si>
  <si>
    <t>895040253</t>
  </si>
  <si>
    <t>Кузнецова Надежда Олеговна</t>
  </si>
  <si>
    <t>Кузнецова Н.О.</t>
  </si>
  <si>
    <t>Кузнецова Н.В.</t>
  </si>
  <si>
    <t>721113</t>
  </si>
  <si>
    <t>Кузьмин Сергей Арианович</t>
  </si>
  <si>
    <t>Кузьмин С.А./ктн/Доцент</t>
  </si>
  <si>
    <t>717592</t>
  </si>
  <si>
    <t>Кузьмина Айталина Ахметовна</t>
  </si>
  <si>
    <t>Кузьмина А.А./кфилн</t>
  </si>
  <si>
    <t>721118</t>
  </si>
  <si>
    <t>Кузьмина Ариана Афанасьевна</t>
  </si>
  <si>
    <t>Кузьмина А.А./кфармн</t>
  </si>
  <si>
    <t>Кандидат фармацевтических наук</t>
  </si>
  <si>
    <t>кфармн</t>
  </si>
  <si>
    <t>895039535</t>
  </si>
  <si>
    <t>Кузьмина Валентина Александровна</t>
  </si>
  <si>
    <t>Кузьмина В.А.</t>
  </si>
  <si>
    <t>895040387</t>
  </si>
  <si>
    <t>Кузьмина Галина Николаевна</t>
  </si>
  <si>
    <t>Кузьмина Г.Н.</t>
  </si>
  <si>
    <t>721131</t>
  </si>
  <si>
    <t>Кузьмина Елена Владиславовна</t>
  </si>
  <si>
    <t>Кузьмина Е.В.</t>
  </si>
  <si>
    <t>721136</t>
  </si>
  <si>
    <t>Кузьмина Лена Январична</t>
  </si>
  <si>
    <t>Кузьмина Л.Я./кпн/Доцент</t>
  </si>
  <si>
    <t>721135</t>
  </si>
  <si>
    <t>Кузьмина Любовь Аркадьевна</t>
  </si>
  <si>
    <t>Кузьмина Л.А./ккультн/Доцент</t>
  </si>
  <si>
    <t>Кандидат культурологии</t>
  </si>
  <si>
    <t>ккультн</t>
  </si>
  <si>
    <t>895040250</t>
  </si>
  <si>
    <t>Кузьмина Любовь Иннокентьевна</t>
  </si>
  <si>
    <t>Кузьмина Л.И.</t>
  </si>
  <si>
    <t>721116</t>
  </si>
  <si>
    <t>Кузьмина Наталия Михайловна</t>
  </si>
  <si>
    <t>Кузьмина Н.М.</t>
  </si>
  <si>
    <t>812342566</t>
  </si>
  <si>
    <t>Кузьмина Раиса Петровна</t>
  </si>
  <si>
    <t>Кузьмина Р.П.</t>
  </si>
  <si>
    <t>721146</t>
  </si>
  <si>
    <t>Кузьмина Саргылана Семеновна</t>
  </si>
  <si>
    <t>Кузьмина С.С./кбн/Доцент</t>
  </si>
  <si>
    <t>767164163</t>
  </si>
  <si>
    <t>Кузьмина Татьяна Григорьевна</t>
  </si>
  <si>
    <t>Кузьмина Т.Г.</t>
  </si>
  <si>
    <t>895039968</t>
  </si>
  <si>
    <t>Куинь Хоанг Тху</t>
  </si>
  <si>
    <t>Куинь Х.Т.</t>
  </si>
  <si>
    <t>895040149</t>
  </si>
  <si>
    <t>Куклина Марина Витальевна</t>
  </si>
  <si>
    <t>Куклина М.В.</t>
  </si>
  <si>
    <t>721173</t>
  </si>
  <si>
    <t>Кулаковская Надежда Ивановна</t>
  </si>
  <si>
    <t>Кулаковская Н.И./кэн/Доцент</t>
  </si>
  <si>
    <t>Кулигина Е.С.</t>
  </si>
  <si>
    <t>721186</t>
  </si>
  <si>
    <t>Куликова Лидия Васильевна</t>
  </si>
  <si>
    <t>Куликова Л.В./дтн</t>
  </si>
  <si>
    <t>732301</t>
  </si>
  <si>
    <t>Кулинская Елена Николаевна</t>
  </si>
  <si>
    <t>Кулинская Е.Н.</t>
  </si>
  <si>
    <t>721202</t>
  </si>
  <si>
    <t>Куличкина Марианна Владимировна</t>
  </si>
  <si>
    <t>Куличкина М.В.</t>
  </si>
  <si>
    <t>895040362</t>
  </si>
  <si>
    <t>Кульбертинова Надежда Михайловна</t>
  </si>
  <si>
    <t>Кульбертинова Н.М.</t>
  </si>
  <si>
    <t>895039868</t>
  </si>
  <si>
    <t>Куляндин Гаврил Александрович</t>
  </si>
  <si>
    <t>Куляндин Г.А./ктн</t>
  </si>
  <si>
    <t>895038677</t>
  </si>
  <si>
    <t>Куляндина Альбина Семеновна</t>
  </si>
  <si>
    <t>Куляндина А.С.</t>
  </si>
  <si>
    <t>895040182</t>
  </si>
  <si>
    <t>Куприянов Дмитрий Михайлович</t>
  </si>
  <si>
    <t>Куприянов Д.М.</t>
  </si>
  <si>
    <t>711232964</t>
  </si>
  <si>
    <t>Куприянова Анастасия Ивановна</t>
  </si>
  <si>
    <t>Куприянова А.И.</t>
  </si>
  <si>
    <t>895039035</t>
  </si>
  <si>
    <t>Курбатова Екатерина Андреевна</t>
  </si>
  <si>
    <t>Курбатова Е.А.</t>
  </si>
  <si>
    <t>374889834</t>
  </si>
  <si>
    <t>Курбатова Нина Михайловна</t>
  </si>
  <si>
    <t>Курбатова Н.М.</t>
  </si>
  <si>
    <t>895040352</t>
  </si>
  <si>
    <t>Курзина Ирина Александровна</t>
  </si>
  <si>
    <t>Курзина И.А./дфмн</t>
  </si>
  <si>
    <t>721248</t>
  </si>
  <si>
    <t>Курилкина Валентина Николаевна</t>
  </si>
  <si>
    <t>Курилкина В.Н./кфн/Доцент</t>
  </si>
  <si>
    <t>895040522</t>
  </si>
  <si>
    <t>Курилова Ирина Сергеевна</t>
  </si>
  <si>
    <t>Курилова И.С.</t>
  </si>
  <si>
    <t>721264</t>
  </si>
  <si>
    <t>Курчатова Тамара Тимофеевна</t>
  </si>
  <si>
    <t>Курчатова Т.Т./кин/Доцент</t>
  </si>
  <si>
    <t>895040408</t>
  </si>
  <si>
    <t>Курчатова Юлия Валентиновна</t>
  </si>
  <si>
    <t>Курчатова Ю.В.</t>
  </si>
  <si>
    <t>895040220</t>
  </si>
  <si>
    <t>Курьянов Сергей Олегович</t>
  </si>
  <si>
    <t>Курьянов С.О./дфилн</t>
  </si>
  <si>
    <t>895039605</t>
  </si>
  <si>
    <t>Кусатов Анатолий Васильевич</t>
  </si>
  <si>
    <t>Кусатов А.В.</t>
  </si>
  <si>
    <t>694897371</t>
  </si>
  <si>
    <t>Кусатова Марианна Ивановна</t>
  </si>
  <si>
    <t>Кусатова М.И.</t>
  </si>
  <si>
    <t>895039856</t>
  </si>
  <si>
    <t xml:space="preserve">Кутумова Алия </t>
  </si>
  <si>
    <t>Кутумова А..</t>
  </si>
  <si>
    <t>i</t>
  </si>
  <si>
    <t>75357317</t>
  </si>
  <si>
    <t>Куть Анна Алексеевна</t>
  </si>
  <si>
    <t>Куть А.А./Доцент</t>
  </si>
  <si>
    <t>Кандидат геолого–минералогических наук</t>
  </si>
  <si>
    <t>895040196</t>
  </si>
  <si>
    <t>Кушнарева Варвара Николаевна</t>
  </si>
  <si>
    <t>Кушнарева В.Н.</t>
  </si>
  <si>
    <t>136772308</t>
  </si>
  <si>
    <t>Кушнарева Татьяна Альбертовна</t>
  </si>
  <si>
    <t>Кушнарева Т.А.</t>
  </si>
  <si>
    <t>721301</t>
  </si>
  <si>
    <t>Кылатчанов Роман Михайлович</t>
  </si>
  <si>
    <t>Кылатчанов Р.М./ктн/Доцент</t>
  </si>
  <si>
    <t>731787</t>
  </si>
  <si>
    <t>Кылбанова Елена Семеновна</t>
  </si>
  <si>
    <t>Кылбанова Е.С./дмн</t>
  </si>
  <si>
    <t>721321</t>
  </si>
  <si>
    <t>Кычкин Иван Иванович</t>
  </si>
  <si>
    <t>Кычкин И.И.</t>
  </si>
  <si>
    <t>721320</t>
  </si>
  <si>
    <t>Кычкин Иннокентий Саввич</t>
  </si>
  <si>
    <t>Кычкин И.С./дфмн/Профессор</t>
  </si>
  <si>
    <t>895039329</t>
  </si>
  <si>
    <t>Кычкина Айсенэ Сергеевна</t>
  </si>
  <si>
    <t>Кычкина А.С.</t>
  </si>
  <si>
    <t>895037410</t>
  </si>
  <si>
    <t>Кычкина Вилена Григорьевна</t>
  </si>
  <si>
    <t>Кычкина В.Г.</t>
  </si>
  <si>
    <t>895040320</t>
  </si>
  <si>
    <t>Кычкина Елена Афанасьевна</t>
  </si>
  <si>
    <t>Кычкина Е.А.</t>
  </si>
  <si>
    <t>721376</t>
  </si>
  <si>
    <t>Лавров Михаил Фрументьевич</t>
  </si>
  <si>
    <t>Лавров М.Ф./ктн/Доцент</t>
  </si>
  <si>
    <t>823340470</t>
  </si>
  <si>
    <t>Лазарева Анисия Кузьминична</t>
  </si>
  <si>
    <t>Лазарева А.К.</t>
  </si>
  <si>
    <t>895039060</t>
  </si>
  <si>
    <t>Лазарева Лена Ивановна</t>
  </si>
  <si>
    <t>Лазарева Л.И.</t>
  </si>
  <si>
    <t>895040532</t>
  </si>
  <si>
    <t>Лаптева Нина Степановна</t>
  </si>
  <si>
    <t>Лаптева Н.С.</t>
  </si>
  <si>
    <t>479604667</t>
  </si>
  <si>
    <t>Лаптева Ольга Ивановна</t>
  </si>
  <si>
    <t>Лаптева О.И.</t>
  </si>
  <si>
    <t>895040407</t>
  </si>
  <si>
    <t>Лаптева Яна Афанасьевна</t>
  </si>
  <si>
    <t>Лаптева Я.А.</t>
  </si>
  <si>
    <t>895037085</t>
  </si>
  <si>
    <t>Ларионов Айсен Афанасьевич</t>
  </si>
  <si>
    <t>Ларионов А.А.</t>
  </si>
  <si>
    <t>721429</t>
  </si>
  <si>
    <t>Ларионова Александра Германовна</t>
  </si>
  <si>
    <t>Ларионова А.Г./кпн</t>
  </si>
  <si>
    <t>895039972</t>
  </si>
  <si>
    <t>Ларионова Наталья Васильевна</t>
  </si>
  <si>
    <t>Ларионова Н.В.</t>
  </si>
  <si>
    <t>721453</t>
  </si>
  <si>
    <t>Лебедев Михаил Петрович</t>
  </si>
  <si>
    <t>Лебедев М.П./дтн/Профессор</t>
  </si>
  <si>
    <t>727607</t>
  </si>
  <si>
    <t>Лебедева Виктория Викторовна</t>
  </si>
  <si>
    <t>Лебедева В.В.</t>
  </si>
  <si>
    <t>721467</t>
  </si>
  <si>
    <t>Лебедева Наталья Афанасьевна</t>
  </si>
  <si>
    <t>Лебедева Н.А./кмн/Доцент</t>
  </si>
  <si>
    <t>721483</t>
  </si>
  <si>
    <t>Леверьев Владимир Семенович</t>
  </si>
  <si>
    <t>Леверьев В.С.</t>
  </si>
  <si>
    <t>721498</t>
  </si>
  <si>
    <t>Левина Вера Прокопьевна</t>
  </si>
  <si>
    <t>Левина В.П.</t>
  </si>
  <si>
    <t>351353735</t>
  </si>
  <si>
    <t>Левочкин Владислав Валерьевич</t>
  </si>
  <si>
    <t>Левочкин В.В./ккультн/Доцент</t>
  </si>
  <si>
    <t>895037142</t>
  </si>
  <si>
    <t>Левочко Валентина Вячеславовна</t>
  </si>
  <si>
    <t>Левочко В.В./кюн/Доцент</t>
  </si>
  <si>
    <t>895040181</t>
  </si>
  <si>
    <t>Левчик Евгения Васильевна</t>
  </si>
  <si>
    <t>Левчик Е.В.</t>
  </si>
  <si>
    <t>895039836</t>
  </si>
  <si>
    <t>Левчиков Альберт Иванович</t>
  </si>
  <si>
    <t>Левчиков А.И.</t>
  </si>
  <si>
    <t>731782</t>
  </si>
  <si>
    <t>Легостаева Яна Борисовна</t>
  </si>
  <si>
    <t>Легостаева Я.Б./кбн</t>
  </si>
  <si>
    <t>721521</t>
  </si>
  <si>
    <t>Леонтьев Ньургун Анатольевич</t>
  </si>
  <si>
    <t>Леонтьев Н.А./Доцент</t>
  </si>
  <si>
    <t>721523</t>
  </si>
  <si>
    <t>Леонтьев Семен Павлович</t>
  </si>
  <si>
    <t>Леонтьев С.П.</t>
  </si>
  <si>
    <t>895039973</t>
  </si>
  <si>
    <t>Леонтьева Лидия Сергеевна</t>
  </si>
  <si>
    <t>Леонтьева Л.С.</t>
  </si>
  <si>
    <t>895038944</t>
  </si>
  <si>
    <t>Леонтьева Людмила Викторовна</t>
  </si>
  <si>
    <t>Леонтьева Л.В.</t>
  </si>
  <si>
    <t>715646</t>
  </si>
  <si>
    <t>Леонтьева Мария Дмитриевна</t>
  </si>
  <si>
    <t>Леонтьева М.Д./кпсхн</t>
  </si>
  <si>
    <t>721529</t>
  </si>
  <si>
    <t>Леонтьева Наталья Прокопьевна</t>
  </si>
  <si>
    <t>Леонтьева Н.П.</t>
  </si>
  <si>
    <t>615375484</t>
  </si>
  <si>
    <t>Лепов Валерий Валерьевич</t>
  </si>
  <si>
    <t>Лепов В.В./дтн</t>
  </si>
  <si>
    <t>721539</t>
  </si>
  <si>
    <t>Леханова Саргылана Николаевна</t>
  </si>
  <si>
    <t>Леханова С.Н./кмн/Доцент</t>
  </si>
  <si>
    <t>895037701</t>
  </si>
  <si>
    <t>Ли Сан Чхоль</t>
  </si>
  <si>
    <t>Ли С.Ч.</t>
  </si>
  <si>
    <t>721558</t>
  </si>
  <si>
    <t>Линева Зинаида Ефремовна</t>
  </si>
  <si>
    <t>Линева З.Е.</t>
  </si>
  <si>
    <t>Доктор медицинских наук, профессор</t>
  </si>
  <si>
    <t>895040138</t>
  </si>
  <si>
    <t>Липатова Светлана Афанасьевна</t>
  </si>
  <si>
    <t>Липатова С.А.</t>
  </si>
  <si>
    <t>721559</t>
  </si>
  <si>
    <t>Липинская Ирина Александровна</t>
  </si>
  <si>
    <t>Липинская И.А.</t>
  </si>
  <si>
    <t>Литвиненко А.В./ктн</t>
  </si>
  <si>
    <t>895037272</t>
  </si>
  <si>
    <t>Литовко Андрей Владимирович</t>
  </si>
  <si>
    <t>Литовко А.В.</t>
  </si>
  <si>
    <t>895039602</t>
  </si>
  <si>
    <t>Ли-цай Мария Владимировна</t>
  </si>
  <si>
    <t>Ли-цай М.В.</t>
  </si>
  <si>
    <t>895037455</t>
  </si>
  <si>
    <t>Лоптева Вера Александровна</t>
  </si>
  <si>
    <t>Лоптева В.А.</t>
  </si>
  <si>
    <t>895040283</t>
  </si>
  <si>
    <t>Лосев Василий Семенович</t>
  </si>
  <si>
    <t>Лосев В.С.</t>
  </si>
  <si>
    <t>9220775</t>
  </si>
  <si>
    <t>Лоскутов Евгений Евгеньевич</t>
  </si>
  <si>
    <t>Лоскутов Е.Е.</t>
  </si>
  <si>
    <t>732531</t>
  </si>
  <si>
    <t>Лоскутова Кюнняй Саввична</t>
  </si>
  <si>
    <t>Лоскутова К.С./кмн/Доцент</t>
  </si>
  <si>
    <t>895037799</t>
  </si>
  <si>
    <t>Лугинов Афанасий Иванович</t>
  </si>
  <si>
    <t>Лугинов А.И.</t>
  </si>
  <si>
    <t>721636</t>
  </si>
  <si>
    <t>Лугинов Николай Васильевич</t>
  </si>
  <si>
    <t>Лугинов Н.В./кмн/Доцент</t>
  </si>
  <si>
    <t>721640</t>
  </si>
  <si>
    <t>Лугинова Евдокия Федоровна</t>
  </si>
  <si>
    <t>Лугинова Е.Ф./дмн</t>
  </si>
  <si>
    <t>624055846</t>
  </si>
  <si>
    <t>Луговая Лидия Альбертовна</t>
  </si>
  <si>
    <t>Луговая Л.А.</t>
  </si>
  <si>
    <t>895039692</t>
  </si>
  <si>
    <t>Лукин Александр Иванович</t>
  </si>
  <si>
    <t>Лукин А.И.</t>
  </si>
  <si>
    <t>895025308</t>
  </si>
  <si>
    <t>Лукин Андриян Васильевич</t>
  </si>
  <si>
    <t>Лукин А.В./Преподаватель в/к</t>
  </si>
  <si>
    <t>Преподаватель высшей кат.</t>
  </si>
  <si>
    <t>Преподаватель в/к</t>
  </si>
  <si>
    <t>721661</t>
  </si>
  <si>
    <t>Лукин Василий Васильевич</t>
  </si>
  <si>
    <t>Лукин В.В./кгн</t>
  </si>
  <si>
    <t>721664</t>
  </si>
  <si>
    <t>Лукин Евгений Саввич</t>
  </si>
  <si>
    <t>Лукин Е.С.</t>
  </si>
  <si>
    <t>895039266</t>
  </si>
  <si>
    <t>Лукина Лариса Васильевна</t>
  </si>
  <si>
    <t>Лукина Л.В.</t>
  </si>
  <si>
    <t>721689</t>
  </si>
  <si>
    <t>Лукина Маргарита Николаевна</t>
  </si>
  <si>
    <t>Лукина М.Н.</t>
  </si>
  <si>
    <t>631345233</t>
  </si>
  <si>
    <t>Лукина Наталья Афанасьевна</t>
  </si>
  <si>
    <t>Лукина Н.А.</t>
  </si>
  <si>
    <t>721695</t>
  </si>
  <si>
    <t>Лукина Тамара Николаевна</t>
  </si>
  <si>
    <t>Лукина Т.Н./кпн/Доцент</t>
  </si>
  <si>
    <t>5202906</t>
  </si>
  <si>
    <t>Луцкан Иван Петрович</t>
  </si>
  <si>
    <t>Луцкан И.П./кмн/Доцент</t>
  </si>
  <si>
    <t>455819002</t>
  </si>
  <si>
    <t>Лысанова Наталья Витальевна</t>
  </si>
  <si>
    <t>Лысанова Н.В./кпн/Доцент</t>
  </si>
  <si>
    <t>721742</t>
  </si>
  <si>
    <t>Лыткин Кузьма Афанасьевич</t>
  </si>
  <si>
    <t>Лыткин К.А./Доцент</t>
  </si>
  <si>
    <t>721745</t>
  </si>
  <si>
    <t>Лыткин Сергей Дмитриевич</t>
  </si>
  <si>
    <t>Лыткин С.Д.</t>
  </si>
  <si>
    <t>721755</t>
  </si>
  <si>
    <t>Лыткина Клара Прокопьевна</t>
  </si>
  <si>
    <t>Лыткина К.П./кфн/Доцент</t>
  </si>
  <si>
    <t>895036886</t>
  </si>
  <si>
    <t>Лыткина Ольга Алексеевна</t>
  </si>
  <si>
    <t xml:space="preserve">Лыткина О.А./Зам. дек/дир. по ВР </t>
  </si>
  <si>
    <t>721767</t>
  </si>
  <si>
    <t>Лыткина Сардана Трофимовна</t>
  </si>
  <si>
    <t>Лыткина С.Т./Пред. УМК</t>
  </si>
  <si>
    <t>895040232</t>
  </si>
  <si>
    <t>Львова Мичилина Софроновна</t>
  </si>
  <si>
    <t>Львова М.С.</t>
  </si>
  <si>
    <t>446973347</t>
  </si>
  <si>
    <t>Львова Сахая Даниловна</t>
  </si>
  <si>
    <t>Львова С.Д.</t>
  </si>
  <si>
    <t>895040393</t>
  </si>
  <si>
    <t>Львова Светлана Ивановна</t>
  </si>
  <si>
    <t>Львова С.И.</t>
  </si>
  <si>
    <t>895035082</t>
  </si>
  <si>
    <t>Любимова Камилла Сергеевна</t>
  </si>
  <si>
    <t>Любимова К.С.</t>
  </si>
  <si>
    <t>721862</t>
  </si>
  <si>
    <t>Макаров Альберт Дмитриевич</t>
  </si>
  <si>
    <t>Макаров А.Д./кмн/Доцент</t>
  </si>
  <si>
    <t>370977613</t>
  </si>
  <si>
    <t>Макаров Валентин Валентинович</t>
  </si>
  <si>
    <t>Макаров В.В.</t>
  </si>
  <si>
    <t>895040170</t>
  </si>
  <si>
    <t>Макаров Василий Николаевич</t>
  </si>
  <si>
    <t>Макаров В.Н.</t>
  </si>
  <si>
    <t>323281797</t>
  </si>
  <si>
    <t>Макаров Владимир Владимирович</t>
  </si>
  <si>
    <t>895038753</t>
  </si>
  <si>
    <t>Макаров Николай Афанасьевич</t>
  </si>
  <si>
    <t>Макаров Н.А.</t>
  </si>
  <si>
    <t>721899</t>
  </si>
  <si>
    <t>Макарова Аграфена Иннокентьевна</t>
  </si>
  <si>
    <t>Макарова А.И./кин/Доцент</t>
  </si>
  <si>
    <t>721943</t>
  </si>
  <si>
    <t>Макарова Розалия Петровна</t>
  </si>
  <si>
    <t>Макарова Р.П.</t>
  </si>
  <si>
    <t>721949</t>
  </si>
  <si>
    <t>Макарова Саргылана Михайловна</t>
  </si>
  <si>
    <t>Макарова С.М./кпн/Доцент</t>
  </si>
  <si>
    <t>350798627</t>
  </si>
  <si>
    <t>Макарова Татьяна Алексеевна</t>
  </si>
  <si>
    <t>Макарова Т.А./кпн</t>
  </si>
  <si>
    <t>721952</t>
  </si>
  <si>
    <t>Макарова Татьяна Семеновна</t>
  </si>
  <si>
    <t>Макарова Т.С./кмн</t>
  </si>
  <si>
    <t>895039657</t>
  </si>
  <si>
    <t>Маклашова Елена Гавриловна</t>
  </si>
  <si>
    <t>Маклашова Е.Г.</t>
  </si>
  <si>
    <t>895038376</t>
  </si>
  <si>
    <t>Маковей Антон Михайлович</t>
  </si>
  <si>
    <t>Маковей А.М.</t>
  </si>
  <si>
    <t>721967</t>
  </si>
  <si>
    <t>Максимов Александр Алексеевич</t>
  </si>
  <si>
    <t>Максимов А.А.</t>
  </si>
  <si>
    <t>721973</t>
  </si>
  <si>
    <t>Максимов Александр Васильевич</t>
  </si>
  <si>
    <t>Максимов А.В./кмн</t>
  </si>
  <si>
    <t>721976</t>
  </si>
  <si>
    <t>Максимов Василий Васильевич</t>
  </si>
  <si>
    <t>Максимов В.В./кфмн/Доцент</t>
  </si>
  <si>
    <t>894769319</t>
  </si>
  <si>
    <t>Максимов Георгий Владимирович</t>
  </si>
  <si>
    <t>Максимов Г.В./дбн</t>
  </si>
  <si>
    <t>895040277</t>
  </si>
  <si>
    <t>Максимов Михаил Саввич</t>
  </si>
  <si>
    <t>Максимов М.С.</t>
  </si>
  <si>
    <t>154798534</t>
  </si>
  <si>
    <t>Максимов Нюргун Романович</t>
  </si>
  <si>
    <t>Максимов Н.Р.</t>
  </si>
  <si>
    <t>895039592</t>
  </si>
  <si>
    <t>Максимова Алена Николаевна</t>
  </si>
  <si>
    <t>Максимова А.Н.</t>
  </si>
  <si>
    <t>722017</t>
  </si>
  <si>
    <t>Максимова Варвара Егоровна</t>
  </si>
  <si>
    <t>Максимова В.Е.</t>
  </si>
  <si>
    <t>895040172</t>
  </si>
  <si>
    <t>Максимова Вероника Гаврильевна</t>
  </si>
  <si>
    <t>Максимова В.Г.</t>
  </si>
  <si>
    <t>771454619</t>
  </si>
  <si>
    <t>Максимова Дарьяна Дмитриевна</t>
  </si>
  <si>
    <t>Максимова Д.Д./кполн/Доцент</t>
  </si>
  <si>
    <t>895039650</t>
  </si>
  <si>
    <t>Максимова Зинаида Семеновна</t>
  </si>
  <si>
    <t>Максимова З.С.</t>
  </si>
  <si>
    <t>722028</t>
  </si>
  <si>
    <t>Максимова Лена Иннокентьевна</t>
  </si>
  <si>
    <t>Максимова Л.И./Доцент</t>
  </si>
  <si>
    <t>895040161</t>
  </si>
  <si>
    <t>Максимова Мария Александровна</t>
  </si>
  <si>
    <t>Максимова М.А.</t>
  </si>
  <si>
    <t>722048</t>
  </si>
  <si>
    <t>Максимова Наталья Артуровна</t>
  </si>
  <si>
    <t>Максимова Н.А./кпн</t>
  </si>
  <si>
    <t>722057</t>
  </si>
  <si>
    <t>Максимова Ольга Дмитриевна</t>
  </si>
  <si>
    <t>Максимова О.Д.</t>
  </si>
  <si>
    <t>895039683</t>
  </si>
  <si>
    <t>Максимова Татьяна Егоровна</t>
  </si>
  <si>
    <t>Максимова Т.Е.</t>
  </si>
  <si>
    <t>720761</t>
  </si>
  <si>
    <t>Малардырова Виктория Викторовна</t>
  </si>
  <si>
    <t>Малардырова В.В./Доцент</t>
  </si>
  <si>
    <t>216595770</t>
  </si>
  <si>
    <t>Малеева Евдокия Игоревна</t>
  </si>
  <si>
    <t>Малеева Е.И.</t>
  </si>
  <si>
    <t>722074</t>
  </si>
  <si>
    <t>Маленова Любовь Прокопьевна</t>
  </si>
  <si>
    <t>Маленова Л.П./кпн/Доцент</t>
  </si>
  <si>
    <t>Малинин Юрий Анатольевич</t>
  </si>
  <si>
    <t>Малинин Ю.А.</t>
  </si>
  <si>
    <t>722081</t>
  </si>
  <si>
    <t>Малогулова Ирина Шамильевна</t>
  </si>
  <si>
    <t>Малогулова И.Ш./кбн/Доцент</t>
  </si>
  <si>
    <t>722106</t>
  </si>
  <si>
    <t>Малышева Лариса Афанасьевна</t>
  </si>
  <si>
    <t>Малышева Л.А./кмн/Доцент</t>
  </si>
  <si>
    <t>453200227</t>
  </si>
  <si>
    <t>Мальков Игорь Михайлович</t>
  </si>
  <si>
    <t>Мальков И.М.</t>
  </si>
  <si>
    <t>895038506</t>
  </si>
  <si>
    <t>Малютина Софья Константиновна</t>
  </si>
  <si>
    <t>Малютина С.К./дмн</t>
  </si>
  <si>
    <t>722123</t>
  </si>
  <si>
    <t>Мамаева Саргылана Николаевна</t>
  </si>
  <si>
    <t>Мамаева С.Н./кфмн</t>
  </si>
  <si>
    <t>Мамедова Л.В./кпн</t>
  </si>
  <si>
    <t>722148</t>
  </si>
  <si>
    <t>Манчурина Лидия Егоровна</t>
  </si>
  <si>
    <t>Манчурина Л.Е./кфилн</t>
  </si>
  <si>
    <t>312464937</t>
  </si>
  <si>
    <t>Маринова Людмила Германовна</t>
  </si>
  <si>
    <t>Маринова Л.Г./кмн/Доцент</t>
  </si>
  <si>
    <t>722156</t>
  </si>
  <si>
    <t>Марков Валерий Степанович</t>
  </si>
  <si>
    <t>Марков В.С./ктн/Доцент</t>
  </si>
  <si>
    <t>722168</t>
  </si>
  <si>
    <t>Марков Петр Валентинович</t>
  </si>
  <si>
    <t>Марков П.В./кмн/Доцент</t>
  </si>
  <si>
    <t>895037601</t>
  </si>
  <si>
    <t>Маркова Евгения Михайловна</t>
  </si>
  <si>
    <t>Маркова Е.М.</t>
  </si>
  <si>
    <t>722186</t>
  </si>
  <si>
    <t>Маркова Марианна Филипповна</t>
  </si>
  <si>
    <t>Маркова М.Ф./кин/Доцент</t>
  </si>
  <si>
    <t>791331106</t>
  </si>
  <si>
    <t>Маркова Мария Николаевна</t>
  </si>
  <si>
    <t>Маркова М.Н.</t>
  </si>
  <si>
    <t>722190</t>
  </si>
  <si>
    <t>Маркова Сардана Валерьевна</t>
  </si>
  <si>
    <t>Маркова С.В./кмн</t>
  </si>
  <si>
    <t>650697833</t>
  </si>
  <si>
    <t>Марковчина Мария Юрьевна</t>
  </si>
  <si>
    <t>Марковчина М.Ю./кмн/Доцент</t>
  </si>
  <si>
    <t>895037482</t>
  </si>
  <si>
    <t>Мартен Ульсбержен Филипп-Жан-Жозеф</t>
  </si>
  <si>
    <t>Мартен У.Ф./дтн</t>
  </si>
  <si>
    <t>722204</t>
  </si>
  <si>
    <t>Мартынова Лилит Иннокентьевна</t>
  </si>
  <si>
    <t>Мартынова Л.И.</t>
  </si>
  <si>
    <t>623862159</t>
  </si>
  <si>
    <t>Мартынова Татьяна Васильевна</t>
  </si>
  <si>
    <t>Мартынова Т.В.</t>
  </si>
  <si>
    <t>722208</t>
  </si>
  <si>
    <t>Мартынова Татьяна Федотовна</t>
  </si>
  <si>
    <t>Мартынова Т.Ф.</t>
  </si>
  <si>
    <t>841092395</t>
  </si>
  <si>
    <t>Маслова Мария Владимировна</t>
  </si>
  <si>
    <t>Маслова М.В.</t>
  </si>
  <si>
    <t>218677878</t>
  </si>
  <si>
    <t>Матаннанова Анна Николаевна</t>
  </si>
  <si>
    <t>Матаннанова А.Н.</t>
  </si>
  <si>
    <t>594541881</t>
  </si>
  <si>
    <t>Матвеев Александр Иннокентьевич</t>
  </si>
  <si>
    <t>Матвеев А.И.</t>
  </si>
  <si>
    <t>578697539</t>
  </si>
  <si>
    <t>Матвеев Андрей Иннокентьевич</t>
  </si>
  <si>
    <t>Матвеев А.И./дтн</t>
  </si>
  <si>
    <t>895040533</t>
  </si>
  <si>
    <t>Матвеев Станислав Власьевич</t>
  </si>
  <si>
    <t>Матвеев С.В.</t>
  </si>
  <si>
    <t>796575341</t>
  </si>
  <si>
    <t>Матвеева Александра Лукинична</t>
  </si>
  <si>
    <t>Матвеева А.Л.</t>
  </si>
  <si>
    <t>722241</t>
  </si>
  <si>
    <t>Матвеева Анна Джорджиевна</t>
  </si>
  <si>
    <t>Матвеева А.Д.</t>
  </si>
  <si>
    <t>774026759</t>
  </si>
  <si>
    <t>Матвеева Лена Константиновна</t>
  </si>
  <si>
    <t>Матвеева Л.К.</t>
  </si>
  <si>
    <t>1570930</t>
  </si>
  <si>
    <t>Матвеева Майя Васильевна</t>
  </si>
  <si>
    <t>Матвеева М.В./Доцент</t>
  </si>
  <si>
    <t>895040139</t>
  </si>
  <si>
    <t>Матвеева Мария Николаевна</t>
  </si>
  <si>
    <t>Матвеева М.Н.</t>
  </si>
  <si>
    <t>350816893</t>
  </si>
  <si>
    <t>Матвеева Надежда Васильевна</t>
  </si>
  <si>
    <t>Матвеева Н.В.</t>
  </si>
  <si>
    <t>450517724</t>
  </si>
  <si>
    <t>Матвеева Наталья Васильевна</t>
  </si>
  <si>
    <t>722254</t>
  </si>
  <si>
    <t>Матвеева Нюргуяна Николаевна</t>
  </si>
  <si>
    <t>Матвеева Н.Н./Доцент</t>
  </si>
  <si>
    <t>722257</t>
  </si>
  <si>
    <t>Матвеева Оксана Изотовна</t>
  </si>
  <si>
    <t>Матвеева О.И./кфмн</t>
  </si>
  <si>
    <t>Матузова М.Ю.</t>
  </si>
  <si>
    <t>895040534</t>
  </si>
  <si>
    <t>Мачахова Галина Иннокентьевна</t>
  </si>
  <si>
    <t>Мачахова Г.И.</t>
  </si>
  <si>
    <t>722287</t>
  </si>
  <si>
    <t>Маякунов Александр Эдисонович</t>
  </si>
  <si>
    <t>Маякунов А.Э./Доцент</t>
  </si>
  <si>
    <t>722319</t>
  </si>
  <si>
    <t>Мельникова Надежда Михайловна</t>
  </si>
  <si>
    <t>Мельникова Н.М./кпсхн/Доцент</t>
  </si>
  <si>
    <t>722322</t>
  </si>
  <si>
    <t>Мельничук Ольга Алексеевна</t>
  </si>
  <si>
    <t>Мельничук О.А./дфилн/Профессор</t>
  </si>
  <si>
    <t>722323</t>
  </si>
  <si>
    <t>Мельничук Татьяна Александровна</t>
  </si>
  <si>
    <t>Мельничук Т.А./Доцент</t>
  </si>
  <si>
    <t>722330</t>
  </si>
  <si>
    <t>Мельчинов Виктор Петрович</t>
  </si>
  <si>
    <t>Мельчинов В.П./кфмн/Доцент</t>
  </si>
  <si>
    <t>722347</t>
  </si>
  <si>
    <t>Местников Алексей Егорович</t>
  </si>
  <si>
    <t>Местников А.Е./дтн</t>
  </si>
  <si>
    <t>722349</t>
  </si>
  <si>
    <t>Местников Владимир Владимирович</t>
  </si>
  <si>
    <t>Местников В.В./ктн/Доцент</t>
  </si>
  <si>
    <t>895037806</t>
  </si>
  <si>
    <t>Местников Николай Петрович</t>
  </si>
  <si>
    <t>Местников Н.П.</t>
  </si>
  <si>
    <t>722356</t>
  </si>
  <si>
    <t>Местников Семен Владимирович</t>
  </si>
  <si>
    <t>Местников С.В./кфмн/Доцент</t>
  </si>
  <si>
    <t>655187318</t>
  </si>
  <si>
    <t>Местникова Акулина Егоровна</t>
  </si>
  <si>
    <t>Местникова А.Е./ксоцн</t>
  </si>
  <si>
    <t>895039927</t>
  </si>
  <si>
    <t>Местникова Анна Иннокентьевна</t>
  </si>
  <si>
    <t>Местникова А.И.</t>
  </si>
  <si>
    <t>895037496</t>
  </si>
  <si>
    <t>Местникова Ия Владимировна</t>
  </si>
  <si>
    <t>Местникова И.В.</t>
  </si>
  <si>
    <t>718734</t>
  </si>
  <si>
    <t>Местникова Наталья Николаевна</t>
  </si>
  <si>
    <t xml:space="preserve">Местникова Н.Н./Доцент/Зам. дек/дир. по ВР </t>
  </si>
  <si>
    <t>895039572</t>
  </si>
  <si>
    <t>Мещеряков Виталий Алексеевич</t>
  </si>
  <si>
    <t>Мещеряков В.А.</t>
  </si>
  <si>
    <t>895039678</t>
  </si>
  <si>
    <t>Миназев Рашид Рушатович</t>
  </si>
  <si>
    <t>Миназев Р.Р.</t>
  </si>
  <si>
    <t>722425</t>
  </si>
  <si>
    <t>Миронов Дмитрий Николаевич</t>
  </si>
  <si>
    <t>Миронов Д.Н./дюн/Профессор</t>
  </si>
  <si>
    <t>895040229</t>
  </si>
  <si>
    <t>Миронов Роман Васильевич</t>
  </si>
  <si>
    <t>Миронов Р.В.</t>
  </si>
  <si>
    <t>722432</t>
  </si>
  <si>
    <t>Миронова Галина Егоровна</t>
  </si>
  <si>
    <t>Миронова Г.Е./дбн/Профессор</t>
  </si>
  <si>
    <t>826564110</t>
  </si>
  <si>
    <t>Мироновский Олег Борисович</t>
  </si>
  <si>
    <t>Мироновский О.Б.</t>
  </si>
  <si>
    <t>722455</t>
  </si>
  <si>
    <t>Митюкова Наталья Эдуардовна</t>
  </si>
  <si>
    <t>Митюкова Н.Э.</t>
  </si>
  <si>
    <t>895040275</t>
  </si>
  <si>
    <t>Михайлов Андрей Егорович</t>
  </si>
  <si>
    <t>Михайлов А.Е.</t>
  </si>
  <si>
    <t>481552995</t>
  </si>
  <si>
    <t>Михайлов Владимир Егорович</t>
  </si>
  <si>
    <t>Михайлов В.Е./ктн/Доцент</t>
  </si>
  <si>
    <t>722510</t>
  </si>
  <si>
    <t>Михайлова Анна Викторовна</t>
  </si>
  <si>
    <t>Михайлова А.В./кэн</t>
  </si>
  <si>
    <t>722524</t>
  </si>
  <si>
    <t>Михайлова Валентина Ивановна</t>
  </si>
  <si>
    <t>Михайлова В.И.</t>
  </si>
  <si>
    <t>722522</t>
  </si>
  <si>
    <t>Михайлова Виктория Власьевна</t>
  </si>
  <si>
    <t>Михайлова В.В./кфн/Доцент</t>
  </si>
  <si>
    <t>895039906</t>
  </si>
  <si>
    <t>Михайлова Галина Прокопьевна</t>
  </si>
  <si>
    <t>Михайлова Г.П.</t>
  </si>
  <si>
    <t>895039174</t>
  </si>
  <si>
    <t>Михайлова Мария Александровна</t>
  </si>
  <si>
    <t>Михайлова М.А.</t>
  </si>
  <si>
    <t>669816915</t>
  </si>
  <si>
    <t>Михайлова Надежда Александровна</t>
  </si>
  <si>
    <t>Михайлова Н.А.</t>
  </si>
  <si>
    <t>895039660</t>
  </si>
  <si>
    <t>Михайлова Наталья Егоровна</t>
  </si>
  <si>
    <t>Михайлова Н.Е.</t>
  </si>
  <si>
    <t>722564</t>
  </si>
  <si>
    <t>Михайлова Розалия Ивановна</t>
  </si>
  <si>
    <t>Михайлова Р.И.</t>
  </si>
  <si>
    <t>895038354</t>
  </si>
  <si>
    <t>Михайлова Сандаара Владимировна</t>
  </si>
  <si>
    <t>Михайлова С.В.</t>
  </si>
  <si>
    <t>895039803</t>
  </si>
  <si>
    <t>Михайлова Светлана Владимировна</t>
  </si>
  <si>
    <t>722581</t>
  </si>
  <si>
    <t>Михайлова Тамара Владимировна</t>
  </si>
  <si>
    <t>Михайлова Т.В.</t>
  </si>
  <si>
    <t>452017314</t>
  </si>
  <si>
    <t>Михалёва Ульяна Анатольевна</t>
  </si>
  <si>
    <t>Михалёва У.А./ктн/Доцент</t>
  </si>
  <si>
    <t>895039401</t>
  </si>
  <si>
    <t>Михеев Валерий Александрович</t>
  </si>
  <si>
    <t>Михеев В.А.</t>
  </si>
  <si>
    <t>895039953</t>
  </si>
  <si>
    <t>Мних Николай Михайлович</t>
  </si>
  <si>
    <t>Мних Н.М./ктн</t>
  </si>
  <si>
    <t>895040405</t>
  </si>
  <si>
    <t>Моисеев Артур Гаврильевич</t>
  </si>
  <si>
    <t>Моисеев А.Г.</t>
  </si>
  <si>
    <t>722650</t>
  </si>
  <si>
    <t>Моисеева Вера Леонидовна</t>
  </si>
  <si>
    <t>Моисеева В.Л.</t>
  </si>
  <si>
    <t>722666</t>
  </si>
  <si>
    <t>Молукова Людмила Федоровна</t>
  </si>
  <si>
    <t>Молукова Л.Ф.</t>
  </si>
  <si>
    <t>108050879</t>
  </si>
  <si>
    <t>Молукова Сардана Владимировна</t>
  </si>
  <si>
    <t>Молукова С.В.</t>
  </si>
  <si>
    <t>722672</t>
  </si>
  <si>
    <t>Монастырев Владимир Дмитриевич</t>
  </si>
  <si>
    <t>Монастырев В.Д.</t>
  </si>
  <si>
    <t>722688</t>
  </si>
  <si>
    <t>Мординова Марина Алексеевна</t>
  </si>
  <si>
    <t>Мординова М.А./Доцент</t>
  </si>
  <si>
    <t>895036911</t>
  </si>
  <si>
    <t>Мордовская Лариса Ивановна</t>
  </si>
  <si>
    <t>Мордовская Л.И./дмн</t>
  </si>
  <si>
    <t>722703</t>
  </si>
  <si>
    <t>Мордовской Сергей Денисович</t>
  </si>
  <si>
    <t>Мордовской С.Д.</t>
  </si>
  <si>
    <t>722706</t>
  </si>
  <si>
    <t>Мордосов Иннокентий Иннокентьевич</t>
  </si>
  <si>
    <t>Мордосов И.И./Профессор</t>
  </si>
  <si>
    <t>895040162</t>
  </si>
  <si>
    <t>Мордосова Диана Владиславовна</t>
  </si>
  <si>
    <t>Мордосова Д.В.</t>
  </si>
  <si>
    <t>219508042</t>
  </si>
  <si>
    <t>Мордосова Елена Владимировна</t>
  </si>
  <si>
    <t>Мордосова Е.В.</t>
  </si>
  <si>
    <t>730752</t>
  </si>
  <si>
    <t>Мордосова Надежда Иннокентьевна</t>
  </si>
  <si>
    <t>Мордосова Н.И./кбн/Доцент</t>
  </si>
  <si>
    <t>722710</t>
  </si>
  <si>
    <t>Мордосова Ольга Николаевна</t>
  </si>
  <si>
    <t>Мордосова О.Н./кхн/Доцент</t>
  </si>
  <si>
    <t>722717</t>
  </si>
  <si>
    <t>Морук Лена Андреевна</t>
  </si>
  <si>
    <t>Морук Л.А.</t>
  </si>
  <si>
    <t>895035315</t>
  </si>
  <si>
    <t>Москаленко Татьяна Владимировна</t>
  </si>
  <si>
    <t>Москаленко Т.В./ктн</t>
  </si>
  <si>
    <t>895040400</t>
  </si>
  <si>
    <t>Мохначевская Надежда Вячеславовна</t>
  </si>
  <si>
    <t>Мохначевская Н.В.</t>
  </si>
  <si>
    <t>Мулер Игорь Юрьевич</t>
  </si>
  <si>
    <t>Мулер И.Ю.</t>
  </si>
  <si>
    <t>722774</t>
  </si>
  <si>
    <t>Мунхалова Яна Афанасьевна</t>
  </si>
  <si>
    <t>Мунхалова Я.А./кмн</t>
  </si>
  <si>
    <t>895039816</t>
  </si>
  <si>
    <t>Мусханова Исита Вахидовна</t>
  </si>
  <si>
    <t>Мусханова И.В./дпн</t>
  </si>
  <si>
    <t>722787</t>
  </si>
  <si>
    <t>Муталиева Аза Абукаровна</t>
  </si>
  <si>
    <t>Муталиева А.А./кюн/Доцент</t>
  </si>
  <si>
    <t>895004480</t>
  </si>
  <si>
    <t>Мухин Василий Васильевич</t>
  </si>
  <si>
    <t>Мухин В.В./ктн/Доцент</t>
  </si>
  <si>
    <t>362240730</t>
  </si>
  <si>
    <t>Мыреев Владислав Николаевич</t>
  </si>
  <si>
    <t>Мыреев В.Н.</t>
  </si>
  <si>
    <t>895039892</t>
  </si>
  <si>
    <t>Мырсанов Айтал Петрович</t>
  </si>
  <si>
    <t>Мырсанов А.П.</t>
  </si>
  <si>
    <t>722844</t>
  </si>
  <si>
    <t>Мярикянова Матрена Артемовна</t>
  </si>
  <si>
    <t>Мярикянова М.А.</t>
  </si>
  <si>
    <t>326190315</t>
  </si>
  <si>
    <t>Набережный Артем Дмитриевич</t>
  </si>
  <si>
    <t>Набережный А.Д./ктн/Доцент</t>
  </si>
  <si>
    <t>723188</t>
  </si>
  <si>
    <t>Надъярных Елена Эдуардовна</t>
  </si>
  <si>
    <t>Надъярных Е.Э.</t>
  </si>
  <si>
    <t>722856</t>
  </si>
  <si>
    <t>Надькин Валерий Борисович</t>
  </si>
  <si>
    <t>Надькин В.Б./кфн/Доцент</t>
  </si>
  <si>
    <t>895039646</t>
  </si>
  <si>
    <t>Назаренко Мария Сергеевна</t>
  </si>
  <si>
    <t>Назаренко М.С.</t>
  </si>
  <si>
    <t>722876</t>
  </si>
  <si>
    <t>Назарова Татьяна Егоровна</t>
  </si>
  <si>
    <t>Назарова Т.Е./кпн/Доцент</t>
  </si>
  <si>
    <t>895037623</t>
  </si>
  <si>
    <t>Наркевич Борис Ярославович</t>
  </si>
  <si>
    <t>Наркевич Б.Я./дтн</t>
  </si>
  <si>
    <t>895040186</t>
  </si>
  <si>
    <t>Наумова Татьяна Ивановна</t>
  </si>
  <si>
    <t>Наумова Т.И.</t>
  </si>
  <si>
    <t>722918</t>
  </si>
  <si>
    <t>Нафанаилова Мария Семеновна</t>
  </si>
  <si>
    <t>Нафанаилова М.С./кпсхн</t>
  </si>
  <si>
    <t>722923</t>
  </si>
  <si>
    <t>Нахова Наталья Альбертовна</t>
  </si>
  <si>
    <t>Нахова Н.А./кпн/Доцент</t>
  </si>
  <si>
    <t>895040504</t>
  </si>
  <si>
    <t>Находкин Алексей Николаевич</t>
  </si>
  <si>
    <t>Находкин А.Н.</t>
  </si>
  <si>
    <t>722926</t>
  </si>
  <si>
    <t>Находкин Василий Васильевич</t>
  </si>
  <si>
    <t>Находкин В.В./кпн</t>
  </si>
  <si>
    <t>722932</t>
  </si>
  <si>
    <t>Находкина Алина Александровна</t>
  </si>
  <si>
    <t>Находкина А.А./кфилн/Доцент</t>
  </si>
  <si>
    <t>91690496</t>
  </si>
  <si>
    <t>Находкина Дайя Валерьевна</t>
  </si>
  <si>
    <t>Находкина В.В.</t>
  </si>
  <si>
    <t>747152428</t>
  </si>
  <si>
    <t>Находкина Инна Иннокентьевна</t>
  </si>
  <si>
    <t>Находкина И.И.</t>
  </si>
  <si>
    <t>895039967</t>
  </si>
  <si>
    <t>Нератова Наталья Владимировна</t>
  </si>
  <si>
    <t>Нератова Н.В.</t>
  </si>
  <si>
    <t>895039788</t>
  </si>
  <si>
    <t>Нестеров Семен Тимофеевич</t>
  </si>
  <si>
    <t>Нестеров С.Т.</t>
  </si>
  <si>
    <t>723004</t>
  </si>
  <si>
    <t>Неустроев Ефим Петрович</t>
  </si>
  <si>
    <t>Неустроев Е.П./кфмн/Доцент</t>
  </si>
  <si>
    <t>895038990</t>
  </si>
  <si>
    <t>Неустроев Николай Николаевич</t>
  </si>
  <si>
    <t>Неустроев Н.Н.</t>
  </si>
  <si>
    <t>895039575</t>
  </si>
  <si>
    <t>Неустроев Сергей Анатольевич</t>
  </si>
  <si>
    <t>Неустроев С.А.</t>
  </si>
  <si>
    <t>839700045</t>
  </si>
  <si>
    <t>Неустроева Аиза Борисовна</t>
  </si>
  <si>
    <t>Неустроева А.Б./ксоцн</t>
  </si>
  <si>
    <t>723024</t>
  </si>
  <si>
    <t>Неустроева Анна Николаевна</t>
  </si>
  <si>
    <t>Неустроева А.Н./кпн</t>
  </si>
  <si>
    <t>350756378</t>
  </si>
  <si>
    <t>Неустроева Варвара Николаевна</t>
  </si>
  <si>
    <t>Неустроева В.Н./кмн</t>
  </si>
  <si>
    <t>455035504</t>
  </si>
  <si>
    <t>Неустроева Евдокия Анатольевна</t>
  </si>
  <si>
    <t>Неустроева Е.А./кпсхн/Доцент</t>
  </si>
  <si>
    <t>723042</t>
  </si>
  <si>
    <t>Неустроева Екатерина Николаевна</t>
  </si>
  <si>
    <t>Неустроева Е.Н./кпн/Доцент</t>
  </si>
  <si>
    <t>895040346</t>
  </si>
  <si>
    <t>Неустроева Нарыйаана Егоровна</t>
  </si>
  <si>
    <t>Неустроева Н.Е.</t>
  </si>
  <si>
    <t>723064</t>
  </si>
  <si>
    <t>Неустроева Наталья Валериановна</t>
  </si>
  <si>
    <t>Неустроева Н.В./кфмн/Доцент</t>
  </si>
  <si>
    <t>718235</t>
  </si>
  <si>
    <t>Никаева Татьяна Михайловна</t>
  </si>
  <si>
    <t>Никаева Т.М./кфилн/Доцент</t>
  </si>
  <si>
    <t>723111</t>
  </si>
  <si>
    <t>Никитина Екатерина Семеновна</t>
  </si>
  <si>
    <t>Никитина Е.С./кфмн/Доцент</t>
  </si>
  <si>
    <t>895039649</t>
  </si>
  <si>
    <t>Никитина Елена Вячеславовна</t>
  </si>
  <si>
    <t>Никитина Е.В./дпн</t>
  </si>
  <si>
    <t>895039746</t>
  </si>
  <si>
    <t>Никитина Людмила Георгиевна</t>
  </si>
  <si>
    <t>Никитина Л.Г.</t>
  </si>
  <si>
    <t>895039365</t>
  </si>
  <si>
    <t>Никитина Марианна Дмитриевна</t>
  </si>
  <si>
    <t>Никитина М.Д.</t>
  </si>
  <si>
    <t>895040014</t>
  </si>
  <si>
    <t>Никитина Надежда Васильевна</t>
  </si>
  <si>
    <t>Никитина Н.В./кбн</t>
  </si>
  <si>
    <t>723124</t>
  </si>
  <si>
    <t>Никитина Нюргуяна Гаврильевна</t>
  </si>
  <si>
    <t>Никитина Н.Г./кпн</t>
  </si>
  <si>
    <t>728576523</t>
  </si>
  <si>
    <t>Никитина Полина Иннокентьевна</t>
  </si>
  <si>
    <t>Никитина П.И.</t>
  </si>
  <si>
    <t>427069503</t>
  </si>
  <si>
    <t>Никифоров Александр Яковлевич</t>
  </si>
  <si>
    <t>Никифоров А.Я./ктн/Доцент</t>
  </si>
  <si>
    <t>895039319</t>
  </si>
  <si>
    <t>Никифоров Анатолий Лукич</t>
  </si>
  <si>
    <t>Никифоров А.Л.</t>
  </si>
  <si>
    <t>895037844</t>
  </si>
  <si>
    <t>Никифоров Дьулустан Васильевич</t>
  </si>
  <si>
    <t>Никифоров Д.В.</t>
  </si>
  <si>
    <t>723154</t>
  </si>
  <si>
    <t>Никифоров Никита Васильевич</t>
  </si>
  <si>
    <t>Никифоров Н.В./кпн</t>
  </si>
  <si>
    <t>895038129</t>
  </si>
  <si>
    <t>Никифоров Петр Владимирович</t>
  </si>
  <si>
    <t>Никифоров П.В.</t>
  </si>
  <si>
    <t>895037934</t>
  </si>
  <si>
    <t>Никифоров Семен Егорович</t>
  </si>
  <si>
    <t>Никифоров С.Е./Доцент</t>
  </si>
  <si>
    <t>895037981</t>
  </si>
  <si>
    <t>Никифорова Айталина Гаврильевна</t>
  </si>
  <si>
    <t>Никифорова А.Г.</t>
  </si>
  <si>
    <t>723169</t>
  </si>
  <si>
    <t>Никифорова Алина Афанасьевна</t>
  </si>
  <si>
    <t>Никифорова А.А.</t>
  </si>
  <si>
    <t>895037853</t>
  </si>
  <si>
    <t>Никифорова Василина Васильевна</t>
  </si>
  <si>
    <t>Никифорова В.В.</t>
  </si>
  <si>
    <t>284943941</t>
  </si>
  <si>
    <t>Никифорова Галина Ивановна</t>
  </si>
  <si>
    <t>Никифорова Г.И./кэн/Доцент</t>
  </si>
  <si>
    <t>723187</t>
  </si>
  <si>
    <t>Никифорова Евдокия Павловна</t>
  </si>
  <si>
    <t>Никифорова Е.П./дпн</t>
  </si>
  <si>
    <t>628453418</t>
  </si>
  <si>
    <t>Никифорова Екатерина Юрьевна</t>
  </si>
  <si>
    <t>Никифорова Е.Ю./кмн/Доцент</t>
  </si>
  <si>
    <t>895039568</t>
  </si>
  <si>
    <t>Никифорова Зинаида Степановна</t>
  </si>
  <si>
    <t>Никифорова З.С./дгмн</t>
  </si>
  <si>
    <t>732568</t>
  </si>
  <si>
    <t>Никифорова Людмила Владимировна</t>
  </si>
  <si>
    <t>Никифорова Л.В.</t>
  </si>
  <si>
    <t>475373268</t>
  </si>
  <si>
    <t>Никифорова Прасковья Георгиевна</t>
  </si>
  <si>
    <t>Никифорова П.Г./кфн/Доцент</t>
  </si>
  <si>
    <t>723206</t>
  </si>
  <si>
    <t>Никифорова Саргылана Валентиновна</t>
  </si>
  <si>
    <t>Никифорова С.В./ккультн/Доцент</t>
  </si>
  <si>
    <t>75979725</t>
  </si>
  <si>
    <t>Никифорова Татьяна Ивановна</t>
  </si>
  <si>
    <t>Никифорова Т.И./кпн/Доцент</t>
  </si>
  <si>
    <t>723211</t>
  </si>
  <si>
    <t>Николаев Александр Анатольевич</t>
  </si>
  <si>
    <t>Николаев А.А./кбн/Доцент</t>
  </si>
  <si>
    <t>723231</t>
  </si>
  <si>
    <t>Николаев Александр Михайлович</t>
  </si>
  <si>
    <t>Николаев А.М.</t>
  </si>
  <si>
    <t>723217</t>
  </si>
  <si>
    <t>Николаев Александр Петрович</t>
  </si>
  <si>
    <t>Николаев А.П./кин/Доцент</t>
  </si>
  <si>
    <t>895040284</t>
  </si>
  <si>
    <t>Николаев Анатолий Ефимович</t>
  </si>
  <si>
    <t>Николаев А.Е.</t>
  </si>
  <si>
    <t>723214</t>
  </si>
  <si>
    <t>Николаев Анатолий Иванович</t>
  </si>
  <si>
    <t>Николаев А.И./кфилн/Доцент</t>
  </si>
  <si>
    <t>723235</t>
  </si>
  <si>
    <t>Николаев Валентин Николаевич</t>
  </si>
  <si>
    <t>Николаев В.Н./Доцент</t>
  </si>
  <si>
    <t>895039562</t>
  </si>
  <si>
    <t>Николаев Владимир Владимирович</t>
  </si>
  <si>
    <t>Николаев В.В.</t>
  </si>
  <si>
    <t>723234</t>
  </si>
  <si>
    <t>Николаев Владимир Егорович</t>
  </si>
  <si>
    <t>Николаев В.Е./кфмн/Доцент</t>
  </si>
  <si>
    <t>723243</t>
  </si>
  <si>
    <t>Николаев Владимир Николаевич</t>
  </si>
  <si>
    <t>Николаев В.Н./кмн/Доцент</t>
  </si>
  <si>
    <t>723251</t>
  </si>
  <si>
    <t>Николаев Данил Валериевич</t>
  </si>
  <si>
    <t>Николаев Д.В./кфмн/Дир. инст.</t>
  </si>
  <si>
    <t>895040029</t>
  </si>
  <si>
    <t>Николаев Евгений Иванович</t>
  </si>
  <si>
    <t>Николаев Е.И.</t>
  </si>
  <si>
    <t>723254</t>
  </si>
  <si>
    <t>Николаев Егор Васильевич</t>
  </si>
  <si>
    <t>Николаев Е.В./кпн/Доцент</t>
  </si>
  <si>
    <t>867436704</t>
  </si>
  <si>
    <t>Николаев Егор Револьевич</t>
  </si>
  <si>
    <t>Николаев Р.Р.</t>
  </si>
  <si>
    <t>723259</t>
  </si>
  <si>
    <t>Николаев Иван Никитич</t>
  </si>
  <si>
    <t>Николаев И.Н./кфмн/Доцент</t>
  </si>
  <si>
    <t>895039663</t>
  </si>
  <si>
    <t>Николаев Игорь Игнатьевич</t>
  </si>
  <si>
    <t>Николаев И.И.</t>
  </si>
  <si>
    <t>895040248</t>
  </si>
  <si>
    <t>Николаев Иннокентий Афанасьевич</t>
  </si>
  <si>
    <t>Николаев И.А.</t>
  </si>
  <si>
    <t>723271</t>
  </si>
  <si>
    <t>Николаев Михаил Робертович</t>
  </si>
  <si>
    <t>Николаев М.Р.</t>
  </si>
  <si>
    <t>723287</t>
  </si>
  <si>
    <t>Николаев Павел Иванович</t>
  </si>
  <si>
    <t>Николаев П.И./кфмн/Доцент</t>
  </si>
  <si>
    <t>723306</t>
  </si>
  <si>
    <t>Николаева Алевтина Васильевна</t>
  </si>
  <si>
    <t>Николаева А.В./кпн/Доцент</t>
  </si>
  <si>
    <t>723299</t>
  </si>
  <si>
    <t>Николаева Алла Дмитриевна</t>
  </si>
  <si>
    <t>Николаева А.Д./дпн</t>
  </si>
  <si>
    <t>895040321</t>
  </si>
  <si>
    <t>Николаева Анастасия Георгиевна</t>
  </si>
  <si>
    <t>Николаева А.Г.</t>
  </si>
  <si>
    <t>895039933</t>
  </si>
  <si>
    <t>Николаева Варвара Ивановна</t>
  </si>
  <si>
    <t>Николаева В.И.</t>
  </si>
  <si>
    <t>723318</t>
  </si>
  <si>
    <t>Николаева Василиса Васильевна</t>
  </si>
  <si>
    <t>Николаева В.В.</t>
  </si>
  <si>
    <t>87563447</t>
  </si>
  <si>
    <t>Николаева Гамилия Олеговна</t>
  </si>
  <si>
    <t>Николаева Г.О.</t>
  </si>
  <si>
    <t>723332</t>
  </si>
  <si>
    <t>Николаева Евгения Николаевна</t>
  </si>
  <si>
    <t>Николаева Е.Н./кбн/Доцент</t>
  </si>
  <si>
    <t>723343</t>
  </si>
  <si>
    <t>Николаева Ирина Валентиновна</t>
  </si>
  <si>
    <t>Николаева И.В./кэн/Доцент/Пред. УМК</t>
  </si>
  <si>
    <t>723345</t>
  </si>
  <si>
    <t>Николаева Ирина Васильевна</t>
  </si>
  <si>
    <t>Николаева И.В./кбн/Доцент</t>
  </si>
  <si>
    <t>300128841</t>
  </si>
  <si>
    <t>Николаева Ирина Михайловна</t>
  </si>
  <si>
    <t>Николаева И.М./кфмн/Доцент</t>
  </si>
  <si>
    <t>453703735</t>
  </si>
  <si>
    <t>Николаева Лена Андреевна</t>
  </si>
  <si>
    <t>Николаева Л.А.</t>
  </si>
  <si>
    <t>334872269</t>
  </si>
  <si>
    <t>Николаева Лена Тимофеевна</t>
  </si>
  <si>
    <t>Николаева Л.Т./Доцент</t>
  </si>
  <si>
    <t>895040176</t>
  </si>
  <si>
    <t>Николаева Лилия Ивановна</t>
  </si>
  <si>
    <t>Николаева Л.И.</t>
  </si>
  <si>
    <t>723359</t>
  </si>
  <si>
    <t>Николаева Людмила Алексеевна</t>
  </si>
  <si>
    <t>Николаева Л.А./кмн</t>
  </si>
  <si>
    <t>895040431</t>
  </si>
  <si>
    <t>Николаева Марианна Валерьевна</t>
  </si>
  <si>
    <t>Николаева М.В.</t>
  </si>
  <si>
    <t>895039597</t>
  </si>
  <si>
    <t>Николаева Мария Александровна</t>
  </si>
  <si>
    <t>Николаева М.А.</t>
  </si>
  <si>
    <t>723375</t>
  </si>
  <si>
    <t>Николаева Мария Аркадьевна</t>
  </si>
  <si>
    <t>895038518</t>
  </si>
  <si>
    <t>Николаева Мотрена Васильевна</t>
  </si>
  <si>
    <t>723387</t>
  </si>
  <si>
    <t>Николаева Надежда Прокопьевна</t>
  </si>
  <si>
    <t>Николаева Н.П.</t>
  </si>
  <si>
    <t>435101011</t>
  </si>
  <si>
    <t>Николаева Наталия Алексеевна</t>
  </si>
  <si>
    <t xml:space="preserve">Николаева Н.А./Зам. дек/дир. по УР </t>
  </si>
  <si>
    <t>723382</t>
  </si>
  <si>
    <t>Николаева Наталья Васильевна</t>
  </si>
  <si>
    <t>Николаева Н.В./Доцент</t>
  </si>
  <si>
    <t>723413</t>
  </si>
  <si>
    <t>Николаева Татьяна Ивановна</t>
  </si>
  <si>
    <t>Николаева Т.И.</t>
  </si>
  <si>
    <t>723415</t>
  </si>
  <si>
    <t>Николаева Т.И./кмн</t>
  </si>
  <si>
    <t>452758362</t>
  </si>
  <si>
    <t>Николаева Татьяна Николаевна</t>
  </si>
  <si>
    <t>Николаева Т.Н./кфилн/Доцент</t>
  </si>
  <si>
    <t>895039339</t>
  </si>
  <si>
    <t>Николаева Татьяна Степановна</t>
  </si>
  <si>
    <t>Николаева Т.С.</t>
  </si>
  <si>
    <t>723411</t>
  </si>
  <si>
    <t>Николаева Татьяна Яковлевна</t>
  </si>
  <si>
    <t>Николаева Т.Я./дмн</t>
  </si>
  <si>
    <t>895039653</t>
  </si>
  <si>
    <t>Николашкин Семен Викторович</t>
  </si>
  <si>
    <t>Николашкин С.В.</t>
  </si>
  <si>
    <t>895040404</t>
  </si>
  <si>
    <t>Никонова Елена Николаевна</t>
  </si>
  <si>
    <t>Никонова Е.Н.</t>
  </si>
  <si>
    <t>452579614</t>
  </si>
  <si>
    <t>Никонова Надежда Ильинична</t>
  </si>
  <si>
    <t>Никонова Н.И./кпн/Доцент</t>
  </si>
  <si>
    <t>723455</t>
  </si>
  <si>
    <t>Никулина Лариса Павловна</t>
  </si>
  <si>
    <t>Никулина Л.П./кпн/Доцент</t>
  </si>
  <si>
    <t>723457</t>
  </si>
  <si>
    <t>Никулкина Инга Владимировна</t>
  </si>
  <si>
    <t>Никулкина И.В./дэн/Профессор</t>
  </si>
  <si>
    <t>895039909</t>
  </si>
  <si>
    <t>Нифонтов Александр Николаевич</t>
  </si>
  <si>
    <t>Нифонтов А.Н.</t>
  </si>
  <si>
    <t>895038053</t>
  </si>
  <si>
    <t>Нифонтов Николай Андреевич</t>
  </si>
  <si>
    <t>Нифонтов Н.А.</t>
  </si>
  <si>
    <t>731074</t>
  </si>
  <si>
    <t>Новгородова Лилия Васильевна</t>
  </si>
  <si>
    <t>Новгородова Л.В.</t>
  </si>
  <si>
    <t>895040056</t>
  </si>
  <si>
    <t>Новоприезжая Надежда Яковлевна</t>
  </si>
  <si>
    <t>Новоприезжая Н.Я.</t>
  </si>
  <si>
    <t>895039793</t>
  </si>
  <si>
    <t>Новоточинова Надежда Сергеевна</t>
  </si>
  <si>
    <t>Новоточинова Н.С.</t>
  </si>
  <si>
    <t>895039327</t>
  </si>
  <si>
    <t>Ноговицын Дмитрий Дмитриевич</t>
  </si>
  <si>
    <t>Ноговицын Д.Д.</t>
  </si>
  <si>
    <t>723559</t>
  </si>
  <si>
    <t>Ноговицын Роман Романович</t>
  </si>
  <si>
    <t>Ноговицын Р.Р./дэн</t>
  </si>
  <si>
    <t>723582</t>
  </si>
  <si>
    <t>Ноговицына Надежда Михайловна</t>
  </si>
  <si>
    <t>Ноговицына Н.М./кпн/Доцент</t>
  </si>
  <si>
    <t>833801972</t>
  </si>
  <si>
    <t>Ноговицына Оксана Сидоровна</t>
  </si>
  <si>
    <t>Ноговицына О.С.</t>
  </si>
  <si>
    <t>732088</t>
  </si>
  <si>
    <t>Ноговицына Сардана Васильевна</t>
  </si>
  <si>
    <t>Ноговицына С.В.</t>
  </si>
  <si>
    <t>895039631</t>
  </si>
  <si>
    <t>Ноев Афанасий Иванович</t>
  </si>
  <si>
    <t>Ноев А.И.</t>
  </si>
  <si>
    <t>273015924</t>
  </si>
  <si>
    <t>Ноев Дмитрий Дмитриевич</t>
  </si>
  <si>
    <t>Ноев Д.Д./кмн/Доцент</t>
  </si>
  <si>
    <t>723593</t>
  </si>
  <si>
    <t>Ноев Иван Иванович</t>
  </si>
  <si>
    <t>Ноев И.И./ктн/Доцент</t>
  </si>
  <si>
    <t>219536558</t>
  </si>
  <si>
    <t>Ноева Елена Евгеньевна</t>
  </si>
  <si>
    <t>Ноева Е.Е.</t>
  </si>
  <si>
    <t>895040300</t>
  </si>
  <si>
    <t>Носов Алексей Николаевич</t>
  </si>
  <si>
    <t>Носов А.Н.</t>
  </si>
  <si>
    <t>454141580</t>
  </si>
  <si>
    <t>Нохсоров Василий Васильевич</t>
  </si>
  <si>
    <t>Нохсоров В.В./кбн/Доцент</t>
  </si>
  <si>
    <t>895039022</t>
  </si>
  <si>
    <t>Нохсорова Мария Артемовна</t>
  </si>
  <si>
    <t>Нохсорова М.А.</t>
  </si>
  <si>
    <t>322770474</t>
  </si>
  <si>
    <t>Обутова Александра Иннокентьевна</t>
  </si>
  <si>
    <t>Обутова А.И./кмн</t>
  </si>
  <si>
    <t>608915946</t>
  </si>
  <si>
    <t>Овчинников Николай Петрович</t>
  </si>
  <si>
    <t>Овчинников Н.П./ктн/Дир. инст.</t>
  </si>
  <si>
    <t>895039976</t>
  </si>
  <si>
    <t>Овчинников Платон Алексеевич</t>
  </si>
  <si>
    <t>Овчинников П.А.</t>
  </si>
  <si>
    <t>723650</t>
  </si>
  <si>
    <t>Оглезнева Татьяна Николаевна</t>
  </si>
  <si>
    <t>Оглезнева Т.Н./кин</t>
  </si>
  <si>
    <t>895038569</t>
  </si>
  <si>
    <t>Огонеров Василий Васильевич</t>
  </si>
  <si>
    <t>Огонеров В.В.</t>
  </si>
  <si>
    <t>895040256</t>
  </si>
  <si>
    <t>Огоюкина Саргылана Иннокентьевна</t>
  </si>
  <si>
    <t>Огоюкина С.И./кпн</t>
  </si>
  <si>
    <t>709506062</t>
  </si>
  <si>
    <t>Огудова Тамара Владимировна</t>
  </si>
  <si>
    <t>Огудова Т.В.</t>
  </si>
  <si>
    <t>751305332</t>
  </si>
  <si>
    <t>Однокопылова Евгения Петровна</t>
  </si>
  <si>
    <t>Однокопылова Е.П.</t>
  </si>
  <si>
    <t>723684</t>
  </si>
  <si>
    <t>Окоемова Антонина Петровна</t>
  </si>
  <si>
    <t>Окоемова А.П.</t>
  </si>
  <si>
    <t>895040556</t>
  </si>
  <si>
    <t>Околи Маурис Ндубуиси</t>
  </si>
  <si>
    <t>Околи М.Н./кэн</t>
  </si>
  <si>
    <t>кандидат экономических наук</t>
  </si>
  <si>
    <t>895039603</t>
  </si>
  <si>
    <t>Оконешников Александр Михайлович</t>
  </si>
  <si>
    <t>Оконешников А.М.</t>
  </si>
  <si>
    <t>895040433</t>
  </si>
  <si>
    <t>Оконешников Николай Николаевич</t>
  </si>
  <si>
    <t>Оконешников Н.Н.</t>
  </si>
  <si>
    <t>895037836</t>
  </si>
  <si>
    <t>Оконешникова Алена Константиновна</t>
  </si>
  <si>
    <t>Оконешникова А.К./кмн</t>
  </si>
  <si>
    <t>895040280</t>
  </si>
  <si>
    <t>Оконешникова Мария Дмитриевна</t>
  </si>
  <si>
    <t>Оконешникова М.Д.</t>
  </si>
  <si>
    <t>723713</t>
  </si>
  <si>
    <t>Оконешникова Надежда Владимировна</t>
  </si>
  <si>
    <t>Оконешникова Н.В./кпн/Доцент</t>
  </si>
  <si>
    <t>895040326</t>
  </si>
  <si>
    <t>Оконешникова Степанида</t>
  </si>
  <si>
    <t>Оконешникова С..</t>
  </si>
  <si>
    <t>895039703</t>
  </si>
  <si>
    <t>Окороков Валерий Кузьмич</t>
  </si>
  <si>
    <t>Окороков В.К.</t>
  </si>
  <si>
    <t>723733</t>
  </si>
  <si>
    <t>Окорокова Варвара Борисовна</t>
  </si>
  <si>
    <t>Окорокова В.Б./дфилн/Профессор</t>
  </si>
  <si>
    <t>723735</t>
  </si>
  <si>
    <t>Окорокова Матрена Павловна</t>
  </si>
  <si>
    <t xml:space="preserve">Окорокова М.П./кполн/Доцент/Зам. дек/дир. по УР </t>
  </si>
  <si>
    <t>632701199</t>
  </si>
  <si>
    <t>Оленова Александра Анатольевна</t>
  </si>
  <si>
    <t>Оленова А.А.</t>
  </si>
  <si>
    <t>4639352</t>
  </si>
  <si>
    <t>Олесов Николай Петрович</t>
  </si>
  <si>
    <t>Олесов Н.П.</t>
  </si>
  <si>
    <t>723759</t>
  </si>
  <si>
    <t>Олесова Антонина Петровна</t>
  </si>
  <si>
    <t>Олесова А.П./кпн/Доцент</t>
  </si>
  <si>
    <t>723778</t>
  </si>
  <si>
    <t>Олесова Ольга Дмитриевна</t>
  </si>
  <si>
    <t>Олесова О.Д.</t>
  </si>
  <si>
    <t>895040539</t>
  </si>
  <si>
    <t>Ордахова Марианна Васильевна</t>
  </si>
  <si>
    <t>Ордахова М.В.</t>
  </si>
  <si>
    <t>731496</t>
  </si>
  <si>
    <t>Ордахова Туйаара Валерьевна</t>
  </si>
  <si>
    <t>Ордахова Т.В.</t>
  </si>
  <si>
    <t>895039630</t>
  </si>
  <si>
    <t>Оросина Надежда Анатольевна</t>
  </si>
  <si>
    <t>Оросина Н.А.</t>
  </si>
  <si>
    <t>723826</t>
  </si>
  <si>
    <t>Осинская Алена Александровна</t>
  </si>
  <si>
    <t>Осинская А.А./кмн/Доцент</t>
  </si>
  <si>
    <t>750033258</t>
  </si>
  <si>
    <t>Осипов Виктор Федотович</t>
  </si>
  <si>
    <t>Осипов В.Ф.</t>
  </si>
  <si>
    <t>895039664</t>
  </si>
  <si>
    <t>Осипова Анна Алексеевна</t>
  </si>
  <si>
    <t>Осипова А.А.</t>
  </si>
  <si>
    <t>846911132</t>
  </si>
  <si>
    <t>Осипова Галина Софроновна</t>
  </si>
  <si>
    <t>Осипова Г.С.</t>
  </si>
  <si>
    <t>Осипова Людмила Викторовна</t>
  </si>
  <si>
    <t>Осипова Л.В.</t>
  </si>
  <si>
    <t>723853</t>
  </si>
  <si>
    <t>Осипова Майя Виссарионовна</t>
  </si>
  <si>
    <t>Осипова М.В.</t>
  </si>
  <si>
    <t>454145249</t>
  </si>
  <si>
    <t>Осипова Мария Виссарионовна</t>
  </si>
  <si>
    <t>895036843</t>
  </si>
  <si>
    <t>Осипова Сардана Игнатьевна</t>
  </si>
  <si>
    <t>Осипова С.И.</t>
  </si>
  <si>
    <t>895040541</t>
  </si>
  <si>
    <t>Острельдина Сайына Михайловна</t>
  </si>
  <si>
    <t>Острельдина С.М.</t>
  </si>
  <si>
    <t>723891</t>
  </si>
  <si>
    <t>Охлопков Василий Егорович</t>
  </si>
  <si>
    <t>Охлопков В.Е./дсоцн</t>
  </si>
  <si>
    <t>доктор социологических наук</t>
  </si>
  <si>
    <t>723897</t>
  </si>
  <si>
    <t>Охлопков Гаврил Николаевич</t>
  </si>
  <si>
    <t>Охлопков Г.Н.</t>
  </si>
  <si>
    <t>895039533</t>
  </si>
  <si>
    <t>Охлопков Дмитрий Александрович</t>
  </si>
  <si>
    <t>Охлопков Д.А.</t>
  </si>
  <si>
    <t>895040391</t>
  </si>
  <si>
    <t>Охлопков Егор Афанасьевич</t>
  </si>
  <si>
    <t>Охлопков Е.А.</t>
  </si>
  <si>
    <t>723900</t>
  </si>
  <si>
    <t>Охлопков Иннокентий Михайлович</t>
  </si>
  <si>
    <t>Охлопков И.М./кбн/Доцент</t>
  </si>
  <si>
    <t>453499875</t>
  </si>
  <si>
    <t>Охлопков Михаил Филиппович</t>
  </si>
  <si>
    <t>Охлопков М.Ф.</t>
  </si>
  <si>
    <t>359366705</t>
  </si>
  <si>
    <t>Охлопкова Анна Семеновна</t>
  </si>
  <si>
    <t>Охлопкова А.С./кюн/Доцент</t>
  </si>
  <si>
    <t>494957156</t>
  </si>
  <si>
    <t>Охлопкова Жанна Валерьевна</t>
  </si>
  <si>
    <t>Охлопкова Ж.В.</t>
  </si>
  <si>
    <t>723943</t>
  </si>
  <si>
    <t>Охлопкова Жанна Михайловна</t>
  </si>
  <si>
    <t>Охлопкова Ж.М./кбн/Доцент</t>
  </si>
  <si>
    <t>350821712</t>
  </si>
  <si>
    <t>Охлопкова Марфа Константиновна</t>
  </si>
  <si>
    <t>Охлопкова М.К./ктн/Доцент</t>
  </si>
  <si>
    <t>361822003</t>
  </si>
  <si>
    <t>Охлопкова Татьяна Андреевна</t>
  </si>
  <si>
    <t>Охлопкова Т.А./ктн/Доцент</t>
  </si>
  <si>
    <t>661085382</t>
  </si>
  <si>
    <t>Охлопкова Яна Валериевна</t>
  </si>
  <si>
    <t>Охлопкова Я.В.</t>
  </si>
  <si>
    <t>723996</t>
  </si>
  <si>
    <t>Ощепкова Анна Игоревна</t>
  </si>
  <si>
    <t>Ощепкова А.И./кфилн</t>
  </si>
  <si>
    <t>895039641</t>
  </si>
  <si>
    <t>Ощепкова Туяра Петровна</t>
  </si>
  <si>
    <t>Ощепкова Т.П.</t>
  </si>
  <si>
    <t>Павельева Татьяна Ивановна</t>
  </si>
  <si>
    <t>Павельева Т.И.</t>
  </si>
  <si>
    <t>728630606</t>
  </si>
  <si>
    <t>Павлов Александр Сергеевич</t>
  </si>
  <si>
    <t>Павлов А.С.</t>
  </si>
  <si>
    <t>895039971</t>
  </si>
  <si>
    <t>Павлов Виталий Анатольевич</t>
  </si>
  <si>
    <t>Павлов В.А.</t>
  </si>
  <si>
    <t>452591078</t>
  </si>
  <si>
    <t>Павлов Иван Иванович</t>
  </si>
  <si>
    <t>Павлов И.И./Доцент</t>
  </si>
  <si>
    <t>724122</t>
  </si>
  <si>
    <t>Павлов Никифор Никитич</t>
  </si>
  <si>
    <t>Павлов Н.Н./Доцент</t>
  </si>
  <si>
    <t>895040546</t>
  </si>
  <si>
    <t>Павлов Павел Афанасьевич</t>
  </si>
  <si>
    <t>Павлов П.А.</t>
  </si>
  <si>
    <t>629975535</t>
  </si>
  <si>
    <t>Павлов Степан Семенович</t>
  </si>
  <si>
    <t>Павлов С.С.</t>
  </si>
  <si>
    <t>731113</t>
  </si>
  <si>
    <t>Павлов Степан Степанович</t>
  </si>
  <si>
    <t>Павлов С.С./кфмн</t>
  </si>
  <si>
    <t>627057271</t>
  </si>
  <si>
    <t>Павлова Арзулана Акрамовна</t>
  </si>
  <si>
    <t>Павлова А.А./кюн</t>
  </si>
  <si>
    <t>724189</t>
  </si>
  <si>
    <t>Павлова Екатерина Павловна</t>
  </si>
  <si>
    <t>Павлова Е.П./кпн/Доцент</t>
  </si>
  <si>
    <t>724184</t>
  </si>
  <si>
    <t>Павлова Екатерина Сергеевна</t>
  </si>
  <si>
    <t>Павлова Е.С./кмн</t>
  </si>
  <si>
    <t>724196</t>
  </si>
  <si>
    <t>Павлова Ирина Петровна</t>
  </si>
  <si>
    <t>Павлова И.П./кфилн</t>
  </si>
  <si>
    <t>895038181</t>
  </si>
  <si>
    <t>Павлова Кира Кирилловна</t>
  </si>
  <si>
    <t>Павлова К.К.</t>
  </si>
  <si>
    <t>724207</t>
  </si>
  <si>
    <t>Павлова Лена Николаевна</t>
  </si>
  <si>
    <t>Павлова Л.Н./кфилн/Доцент</t>
  </si>
  <si>
    <t>724212</t>
  </si>
  <si>
    <t>Павлова Мария Семеновна</t>
  </si>
  <si>
    <t>Павлова М.С./Доцент</t>
  </si>
  <si>
    <t>732498</t>
  </si>
  <si>
    <t>Павлова Надежда Анатольевна</t>
  </si>
  <si>
    <t>Павлова Н.А./Доцент</t>
  </si>
  <si>
    <t>827925434</t>
  </si>
  <si>
    <t>Павлова Ольга Ксенофонтовна</t>
  </si>
  <si>
    <t>Павлова О.К./кфилн/Доцент</t>
  </si>
  <si>
    <t>724257</t>
  </si>
  <si>
    <t>Павлова Светлана Никандровна</t>
  </si>
  <si>
    <t>Павлова С.Н./Доцент</t>
  </si>
  <si>
    <t>724258</t>
  </si>
  <si>
    <t>Павлова Светлана Никифоровна</t>
  </si>
  <si>
    <t>Павлова С.Н./кпн/Доцент</t>
  </si>
  <si>
    <t>750614121</t>
  </si>
  <si>
    <t>Павлова Светлана Саввична</t>
  </si>
  <si>
    <t>Павлова С.С.</t>
  </si>
  <si>
    <t>732000</t>
  </si>
  <si>
    <t>Павлова Татьяна Валерьевна</t>
  </si>
  <si>
    <t>Павлова Т.В.</t>
  </si>
  <si>
    <t>724262</t>
  </si>
  <si>
    <t>Павлова Татьяна Юрьевна</t>
  </si>
  <si>
    <t>Павлова Т.Ю./кмн</t>
  </si>
  <si>
    <t>834860629</t>
  </si>
  <si>
    <t>Павлова Ульяна Владимировна</t>
  </si>
  <si>
    <t>Павлова У.В.</t>
  </si>
  <si>
    <t>895037483</t>
  </si>
  <si>
    <t>Павлова-Борисова Татьяна Владимировна</t>
  </si>
  <si>
    <t>Павлова-Борисова Т.В./киск/Доцент</t>
  </si>
  <si>
    <t>Кандидат искусствоведения</t>
  </si>
  <si>
    <t>киск</t>
  </si>
  <si>
    <t>724273</t>
  </si>
  <si>
    <t>Павлушин Антон Дмитриевич</t>
  </si>
  <si>
    <t>Павлушин А.Д./Доцент</t>
  </si>
  <si>
    <t>892626979</t>
  </si>
  <si>
    <t>Пак Анжелика Валерьевна</t>
  </si>
  <si>
    <t>Пак А.В.</t>
  </si>
  <si>
    <t>895039184</t>
  </si>
  <si>
    <t>Пак Мария Александровна</t>
  </si>
  <si>
    <t>Пак М.А.</t>
  </si>
  <si>
    <t>Палкин Г.А.</t>
  </si>
  <si>
    <t>724282</t>
  </si>
  <si>
    <t>Пальшин Геннадий Анатольевич</t>
  </si>
  <si>
    <t>Пальшин Г.А./дмн</t>
  </si>
  <si>
    <t>724283</t>
  </si>
  <si>
    <t>Пальшина Аида Михайловна</t>
  </si>
  <si>
    <t>Пальшина А.М./кмн/Доцент</t>
  </si>
  <si>
    <t>724287</t>
  </si>
  <si>
    <t>Панина Светлана Викторовна</t>
  </si>
  <si>
    <t>Панина С.В./кпн/Доцент</t>
  </si>
  <si>
    <t>724291</t>
  </si>
  <si>
    <t>Панишев Сергей Викторович</t>
  </si>
  <si>
    <t>Панишев С.В./ктн/Доцент</t>
  </si>
  <si>
    <t>894995582</t>
  </si>
  <si>
    <t>Панков Владимир Юрьевич</t>
  </si>
  <si>
    <t>Панков В.Ю./Доцент</t>
  </si>
  <si>
    <t>724294</t>
  </si>
  <si>
    <t>Панова Ия Иннокентьевна</t>
  </si>
  <si>
    <t>Панова И.И.</t>
  </si>
  <si>
    <t>895040088</t>
  </si>
  <si>
    <t>Панфилова Марина Владимировна</t>
  </si>
  <si>
    <t>Панфилова М.В.</t>
  </si>
  <si>
    <t>724300</t>
  </si>
  <si>
    <t>Парникова Галина Михайловна</t>
  </si>
  <si>
    <t>Парникова Г.М./дпн</t>
  </si>
  <si>
    <t>724314</t>
  </si>
  <si>
    <t>Парфенов Евгений Александрович</t>
  </si>
  <si>
    <t>Парфенов Е.А./кпн</t>
  </si>
  <si>
    <t>724318</t>
  </si>
  <si>
    <t>Парфенова Ольга Афанасьевна</t>
  </si>
  <si>
    <t>Парфенова О.А./кин</t>
  </si>
  <si>
    <t>450507964</t>
  </si>
  <si>
    <t>Парфенова Ольга Терентьевна</t>
  </si>
  <si>
    <t>Парфенова О.Т./кэн/Доцент</t>
  </si>
  <si>
    <t>724357</t>
  </si>
  <si>
    <t>Пахомова Любовь Семеновна</t>
  </si>
  <si>
    <t>Пахомова Л.С./Доцент</t>
  </si>
  <si>
    <t>828722667</t>
  </si>
  <si>
    <t>Пахомова Нюргустана Николаевна</t>
  </si>
  <si>
    <t>Пахомова Н.Н./Доцент</t>
  </si>
  <si>
    <t>895040221</t>
  </si>
  <si>
    <t>Пашкевич Ольга Иосифовна</t>
  </si>
  <si>
    <t>Пашкевич О.И./кфилн</t>
  </si>
  <si>
    <t>895040518</t>
  </si>
  <si>
    <t>Пересыпкин Георгий Дмитриевич</t>
  </si>
  <si>
    <t>Пересыпкин Г.Д.</t>
  </si>
  <si>
    <t>724410</t>
  </si>
  <si>
    <t>Пермяков Петр Петрович</t>
  </si>
  <si>
    <t>Пермяков П.П./дфмн/Профессор</t>
  </si>
  <si>
    <t>895039387</t>
  </si>
  <si>
    <t>Перфильева Ирина Андреевна</t>
  </si>
  <si>
    <t>Перфильева И.А.</t>
  </si>
  <si>
    <t>730973</t>
  </si>
  <si>
    <t>Пестерев Афанасий Прокопьевич</t>
  </si>
  <si>
    <t>Пестерев А.П./Доцент</t>
  </si>
  <si>
    <t>719306</t>
  </si>
  <si>
    <t>Пестерева Кюннэй Айдааровна</t>
  </si>
  <si>
    <t>Пестерева К.А.</t>
  </si>
  <si>
    <t>895037803</t>
  </si>
  <si>
    <t>Петров Айуолан Никифорович</t>
  </si>
  <si>
    <t>Петров А.Н.</t>
  </si>
  <si>
    <t>732265</t>
  </si>
  <si>
    <t>Петров Александр Александрович</t>
  </si>
  <si>
    <t>Петров А.А./дфилн/Профессор</t>
  </si>
  <si>
    <t>895038382</t>
  </si>
  <si>
    <t>Петров Александр Юрьевич</t>
  </si>
  <si>
    <t>Петров А.Ю./кюн/Доцент</t>
  </si>
  <si>
    <t>771458499</t>
  </si>
  <si>
    <t>Петров Алексей Анатольевич</t>
  </si>
  <si>
    <t>Петров А.А./кбн</t>
  </si>
  <si>
    <t>895039654</t>
  </si>
  <si>
    <t>Петров Алексей Кузьмич</t>
  </si>
  <si>
    <t>Петров А.К.</t>
  </si>
  <si>
    <t>724530</t>
  </si>
  <si>
    <t>Петров Андрей Николаевич</t>
  </si>
  <si>
    <t>Петров А.Н./ктн</t>
  </si>
  <si>
    <t>630550120</t>
  </si>
  <si>
    <t>Петров Григорий Иннокентьевич</t>
  </si>
  <si>
    <t>Петров Г.И.</t>
  </si>
  <si>
    <t>724545</t>
  </si>
  <si>
    <t>Петров Дмитрий Николаевич</t>
  </si>
  <si>
    <t>Петров Д.Н./ктн</t>
  </si>
  <si>
    <t>724562</t>
  </si>
  <si>
    <t>Петров Клим Алексеевич</t>
  </si>
  <si>
    <t>Петров К.А./дбн</t>
  </si>
  <si>
    <t>349778991</t>
  </si>
  <si>
    <t>Петров Николай Вадимович</t>
  </si>
  <si>
    <t>Петров Н.В./ктн/Доцент</t>
  </si>
  <si>
    <t>827292563</t>
  </si>
  <si>
    <t>Петров Николай Владимирович</t>
  </si>
  <si>
    <t>Петров Н.В.</t>
  </si>
  <si>
    <t>724580</t>
  </si>
  <si>
    <t>Петров Петр Петрович</t>
  </si>
  <si>
    <t>Петров П.П./кфмн</t>
  </si>
  <si>
    <t>895040285</t>
  </si>
  <si>
    <t>Петров Семен Алексеевич</t>
  </si>
  <si>
    <t>Петров С.А.</t>
  </si>
  <si>
    <t>724583</t>
  </si>
  <si>
    <t>Петров Сергей Борисович</t>
  </si>
  <si>
    <t>Петров С.Б.</t>
  </si>
  <si>
    <t>724590</t>
  </si>
  <si>
    <t>Петров Юрий Дмитриевич</t>
  </si>
  <si>
    <t>Петров Ю.Д./дполн/Профессор</t>
  </si>
  <si>
    <t>Доктор политических наук</t>
  </si>
  <si>
    <t>дполн</t>
  </si>
  <si>
    <t>895036694</t>
  </si>
  <si>
    <t>Петрова Алена Федоровна</t>
  </si>
  <si>
    <t>Петрова А.Ф.</t>
  </si>
  <si>
    <t>895039125</t>
  </si>
  <si>
    <t>Петрова Анна Эдуардовна</t>
  </si>
  <si>
    <t>Петрова А.Э.</t>
  </si>
  <si>
    <t>724640</t>
  </si>
  <si>
    <t>Петрова Евгения Анатольевна</t>
  </si>
  <si>
    <t>Петрова Е.А.</t>
  </si>
  <si>
    <t>895039874</t>
  </si>
  <si>
    <t>Петрова Жаргалма Бадмаевна</t>
  </si>
  <si>
    <t>Петрова Ж.Б.</t>
  </si>
  <si>
    <t>724654</t>
  </si>
  <si>
    <t>Петрова Любовь Иннокентьевна</t>
  </si>
  <si>
    <t>Петрова Л.И./кмн/Доцент</t>
  </si>
  <si>
    <t>Петрова Людмила Юрьевна</t>
  </si>
  <si>
    <t>Петрова Л.Ю.</t>
  </si>
  <si>
    <t>724667</t>
  </si>
  <si>
    <t>Петрова Мария Петровна</t>
  </si>
  <si>
    <t>Петрова М.П.</t>
  </si>
  <si>
    <t>724675</t>
  </si>
  <si>
    <t>Петрова Милана Николаевна</t>
  </si>
  <si>
    <t>Петрова М.Н./кмн/Доцент</t>
  </si>
  <si>
    <t>724681</t>
  </si>
  <si>
    <t>Петрова Наталия Николаевна</t>
  </si>
  <si>
    <t>Петрова Н.Н./Доцент</t>
  </si>
  <si>
    <t>724686</t>
  </si>
  <si>
    <t>Петрова Наталья Ивановна</t>
  </si>
  <si>
    <t>Петрова Н.И.</t>
  </si>
  <si>
    <t>724688</t>
  </si>
  <si>
    <t>Петрова Наталья Николаевна</t>
  </si>
  <si>
    <t>724689</t>
  </si>
  <si>
    <t>Петрова Наталья Петровна</t>
  </si>
  <si>
    <t>Петрова Н.П.</t>
  </si>
  <si>
    <t>724698</t>
  </si>
  <si>
    <t>Петрова Павлина Николаевна</t>
  </si>
  <si>
    <t>Петрова П.Н./ктн/Доцент</t>
  </si>
  <si>
    <t>724697</t>
  </si>
  <si>
    <t>Петрова Пальмира Георгиевна</t>
  </si>
  <si>
    <t>Петрова П.Г./дмн/Профессор</t>
  </si>
  <si>
    <t>724699</t>
  </si>
  <si>
    <t>Петрова Раиса Иннокентьевна</t>
  </si>
  <si>
    <t>Петрова Р.И./ктн/Доцент</t>
  </si>
  <si>
    <t>143607171</t>
  </si>
  <si>
    <t>Петрова Сардана Филипповна</t>
  </si>
  <si>
    <t>Петрова С.Ф./кпн/Доцент</t>
  </si>
  <si>
    <t>895039949</t>
  </si>
  <si>
    <t>Петрова Светлана Алексеевна</t>
  </si>
  <si>
    <t>Петрова С.А.</t>
  </si>
  <si>
    <t>828680299</t>
  </si>
  <si>
    <t>Петрова Светлана Ефремовна</t>
  </si>
  <si>
    <t>Петрова С.Е.</t>
  </si>
  <si>
    <t>724705</t>
  </si>
  <si>
    <t>Петрова Светлана Ивановна</t>
  </si>
  <si>
    <t>Петрова С.И./кин/Доцент</t>
  </si>
  <si>
    <t>724706</t>
  </si>
  <si>
    <t>Петрова Светлана Максимовна</t>
  </si>
  <si>
    <t>Петрова С.М./дпн</t>
  </si>
  <si>
    <t>370516295</t>
  </si>
  <si>
    <t>Петрова Софья Алексеевна</t>
  </si>
  <si>
    <t>Петрова С.А./ксхн/Доцент</t>
  </si>
  <si>
    <t>Кандидат сельскохозяйственных наук</t>
  </si>
  <si>
    <t>895040154</t>
  </si>
  <si>
    <t>Петрова Татьяна Семеновна</t>
  </si>
  <si>
    <t>Петрова Т.С.</t>
  </si>
  <si>
    <t>751494155</t>
  </si>
  <si>
    <t>Петрова-Ядреева Яна Александровна</t>
  </si>
  <si>
    <t>Петрова-Ядреева Я.А.</t>
  </si>
  <si>
    <t>Петровский Александр Валерьевич</t>
  </si>
  <si>
    <t>Петровский А.В.</t>
  </si>
  <si>
    <t>724772</t>
  </si>
  <si>
    <t>Печетова Наталья Юрьевна</t>
  </si>
  <si>
    <t>Печетова Н.Ю./кфилн/Доцент/Пред. УМК</t>
  </si>
  <si>
    <t>333447306</t>
  </si>
  <si>
    <t>Пиксайкина-Григорьева Ксения Геннадьевна</t>
  </si>
  <si>
    <t>Пиксайкина-Григорьева К.Г./кмн/Доцент</t>
  </si>
  <si>
    <t>895039062</t>
  </si>
  <si>
    <t>Пильникова Анастасия Юрьевна</t>
  </si>
  <si>
    <t>Пильникова А.Ю.</t>
  </si>
  <si>
    <t>724804</t>
  </si>
  <si>
    <t>Писарева Лариса Юрьевна</t>
  </si>
  <si>
    <t>Писарева Л.Ю./ксоцн/Доцент</t>
  </si>
  <si>
    <t>728982</t>
  </si>
  <si>
    <t>Платонова Виктория Аркадьевна</t>
  </si>
  <si>
    <t xml:space="preserve">Платонова В.А./Зам. дек/дир. по УР </t>
  </si>
  <si>
    <t>724846</t>
  </si>
  <si>
    <t>Платонова Зинаида Николаевна</t>
  </si>
  <si>
    <t>Платонова З.Н./кпсхн/Доцент</t>
  </si>
  <si>
    <t>724877</t>
  </si>
  <si>
    <t>Платонова Раиса Ивановна</t>
  </si>
  <si>
    <t>Платонова Р.И./дпн/Профессор</t>
  </si>
  <si>
    <t>495381764</t>
  </si>
  <si>
    <t>Платонова Татьяна Альбертовна</t>
  </si>
  <si>
    <t>Платонова Т.А.</t>
  </si>
  <si>
    <t>794095174</t>
  </si>
  <si>
    <t xml:space="preserve">Поарч Элизабет Мэри </t>
  </si>
  <si>
    <t>Поарч Э../Доцент</t>
  </si>
  <si>
    <t>Погуляева И.А./кбн</t>
  </si>
  <si>
    <t>895039647</t>
  </si>
  <si>
    <t>Подлиняев Олег Леонидович</t>
  </si>
  <si>
    <t>Подлиняев О.Л./дпн</t>
  </si>
  <si>
    <t>724929</t>
  </si>
  <si>
    <t>Подойницына Ирина Ивановна</t>
  </si>
  <si>
    <t>Подойницына И.И./дсоцн/Профессор</t>
  </si>
  <si>
    <t>724945</t>
  </si>
  <si>
    <t>Поисеева Саргылана Иннокентьевна</t>
  </si>
  <si>
    <t>Поисеева С.И.</t>
  </si>
  <si>
    <t>724954</t>
  </si>
  <si>
    <t>Поликарпова Евдокия Михайловна</t>
  </si>
  <si>
    <t>Поликарпова Е.М./дпн/Профессор</t>
  </si>
  <si>
    <t>724965</t>
  </si>
  <si>
    <t>Полуфунтикова Лена Идененовна</t>
  </si>
  <si>
    <t>Полуфунтикова Л.И.</t>
  </si>
  <si>
    <t>895036675</t>
  </si>
  <si>
    <t>Полятинский Денис Леонидович</t>
  </si>
  <si>
    <t>Полятинский Д.Л.</t>
  </si>
  <si>
    <t>895036931</t>
  </si>
  <si>
    <t>Пономарев Иван Васильевич</t>
  </si>
  <si>
    <t>Пономарев И.В.</t>
  </si>
  <si>
    <t>755858021</t>
  </si>
  <si>
    <t>Пономарева Мария Семеновна</t>
  </si>
  <si>
    <t>Пономарева М.С./кпн/Доцент</t>
  </si>
  <si>
    <t>895037829</t>
  </si>
  <si>
    <t>Пономарева Туяра Николаевна</t>
  </si>
  <si>
    <t>Пономарева Т.Н./кпн/Доцент</t>
  </si>
  <si>
    <t>285051025</t>
  </si>
  <si>
    <t>Попков Петр Александрович</t>
  </si>
  <si>
    <t>Попков П.А./Доцент</t>
  </si>
  <si>
    <t>826575514</t>
  </si>
  <si>
    <t>Попов Александр Леонидович</t>
  </si>
  <si>
    <t>Попов А.Л./ктн</t>
  </si>
  <si>
    <t>895006533</t>
  </si>
  <si>
    <t>Попов Александр Степанович</t>
  </si>
  <si>
    <t>Попов А.С./ктн/Доцент</t>
  </si>
  <si>
    <t>725018</t>
  </si>
  <si>
    <t>Попов Анатолий Афанасьевич</t>
  </si>
  <si>
    <t>Попов А.А./дэн</t>
  </si>
  <si>
    <t>725028</t>
  </si>
  <si>
    <t>Попов Борис Иннокентьевич</t>
  </si>
  <si>
    <t>Попов Б.И./Доцент</t>
  </si>
  <si>
    <t>466731652</t>
  </si>
  <si>
    <t>Попов Василий Анатольевич</t>
  </si>
  <si>
    <t>Попов В.А.</t>
  </si>
  <si>
    <t>725036</t>
  </si>
  <si>
    <t>Попов Василий Иванович</t>
  </si>
  <si>
    <t>Попов В.И./кфмн</t>
  </si>
  <si>
    <t>725033</t>
  </si>
  <si>
    <t>Попов Владимир Федорович</t>
  </si>
  <si>
    <t>Попов В.Ф./Доцент</t>
  </si>
  <si>
    <t>725035</t>
  </si>
  <si>
    <t>Попов Вячеслав Валентинович</t>
  </si>
  <si>
    <t>Попов В.В.</t>
  </si>
  <si>
    <t>895039570</t>
  </si>
  <si>
    <t>Попов Дмитрий Дянович</t>
  </si>
  <si>
    <t>Попов Д.Д.</t>
  </si>
  <si>
    <t>895038396</t>
  </si>
  <si>
    <t>Попов Дыгын Александрович</t>
  </si>
  <si>
    <t>Попов Д.А.</t>
  </si>
  <si>
    <t>725054</t>
  </si>
  <si>
    <t>Попов Евгений Николаевич</t>
  </si>
  <si>
    <t>Попов Е.Н./кфн/Доцент</t>
  </si>
  <si>
    <t>895040545</t>
  </si>
  <si>
    <t>Попов Игнатий Пионерович</t>
  </si>
  <si>
    <t>Попов И.П.</t>
  </si>
  <si>
    <t>453219293</t>
  </si>
  <si>
    <t>Попов Николай Сергеевич</t>
  </si>
  <si>
    <t>Попов Н.С./кфмн/Доцент</t>
  </si>
  <si>
    <t>725080</t>
  </si>
  <si>
    <t>Попов Олег Николаевич</t>
  </si>
  <si>
    <t>Попов О.Н./ктн/Доцент</t>
  </si>
  <si>
    <t>895040218</t>
  </si>
  <si>
    <t>Попов Сергей Владимирович</t>
  </si>
  <si>
    <t>Попов С.В.</t>
  </si>
  <si>
    <t>725097</t>
  </si>
  <si>
    <t>Попов Сергей Вячеславович</t>
  </si>
  <si>
    <t>Попов С.В./дфмн/Профессор</t>
  </si>
  <si>
    <t>895040171</t>
  </si>
  <si>
    <t>Попова Александра Александровна</t>
  </si>
  <si>
    <t>Попова А.А.</t>
  </si>
  <si>
    <t>724162</t>
  </si>
  <si>
    <t>Попова Александра Семеновна</t>
  </si>
  <si>
    <t>Попова А.С.</t>
  </si>
  <si>
    <t>453095125</t>
  </si>
  <si>
    <t>Попова Алена Михайловна</t>
  </si>
  <si>
    <t>Попова А.М./Доцент</t>
  </si>
  <si>
    <t>725138</t>
  </si>
  <si>
    <t>Попова Галина Семеновна</t>
  </si>
  <si>
    <t>Попова Г.С./кпн/Профессор</t>
  </si>
  <si>
    <t>710992110</t>
  </si>
  <si>
    <t>Попова Диана Николаевна</t>
  </si>
  <si>
    <t>Попова Д.Н.</t>
  </si>
  <si>
    <t>730594</t>
  </si>
  <si>
    <t>Попова Евгения Михайловна</t>
  </si>
  <si>
    <t>Попова Е.М.</t>
  </si>
  <si>
    <t>281014925</t>
  </si>
  <si>
    <t>Попова Елена Капитоновна</t>
  </si>
  <si>
    <t>Попова Е.К./кмн/Доцент</t>
  </si>
  <si>
    <t>895039341</t>
  </si>
  <si>
    <t>Попова Ираида Гаврильевна</t>
  </si>
  <si>
    <t>Попова И.Г.</t>
  </si>
  <si>
    <t>755855769</t>
  </si>
  <si>
    <t>Попова Лия Михайловна</t>
  </si>
  <si>
    <t>Попова Л.М.</t>
  </si>
  <si>
    <t>725173</t>
  </si>
  <si>
    <t>Попова Людмила Витальевна</t>
  </si>
  <si>
    <t>Попова Л.В./Зам. зав. каф. (по совм.)</t>
  </si>
  <si>
    <t>Заместитель заведующего кафедрой (по совмещению)</t>
  </si>
  <si>
    <t>Зам. зав. каф. (по совм.)</t>
  </si>
  <si>
    <t>725170</t>
  </si>
  <si>
    <t>Попова Людмила Николаевна</t>
  </si>
  <si>
    <t>Попова Л.Н./кфн/Доцент</t>
  </si>
  <si>
    <t>725180</t>
  </si>
  <si>
    <t>Попова Марина Ионарьевна</t>
  </si>
  <si>
    <t>Попова М.И.</t>
  </si>
  <si>
    <t>895039954</t>
  </si>
  <si>
    <t>Попова Марина Сергеевна</t>
  </si>
  <si>
    <t>Попова М.С.</t>
  </si>
  <si>
    <t>895039507</t>
  </si>
  <si>
    <t>Попова Мария Ивановна</t>
  </si>
  <si>
    <t>725188</t>
  </si>
  <si>
    <t>Попова Мария Матвеевна</t>
  </si>
  <si>
    <t>Попова М.М.</t>
  </si>
  <si>
    <t>660743267</t>
  </si>
  <si>
    <t>Попова Марфа Николаевна</t>
  </si>
  <si>
    <t>Попова М.Н./кпн</t>
  </si>
  <si>
    <t>725184</t>
  </si>
  <si>
    <t>Попова Матрена Петровна</t>
  </si>
  <si>
    <t xml:space="preserve">Попова М.П./кфилн/Доцент/Зам. дек/дир. по НИР </t>
  </si>
  <si>
    <t>895040436</t>
  </si>
  <si>
    <t>Попова Надежда Корниловна</t>
  </si>
  <si>
    <t>Попова Н.К./кэн</t>
  </si>
  <si>
    <t>466017397</t>
  </si>
  <si>
    <t>Попова Сахая Афанасьевна</t>
  </si>
  <si>
    <t>Попова С.А.</t>
  </si>
  <si>
    <t>725242</t>
  </si>
  <si>
    <t>Попова Татьяна Егоровна</t>
  </si>
  <si>
    <t>Попова Т.Е./дмн</t>
  </si>
  <si>
    <t>доктор медицинских наук</t>
  </si>
  <si>
    <t>725246</t>
  </si>
  <si>
    <t>Попова Татьяна Семеновна</t>
  </si>
  <si>
    <t>Попова Т.С./кфмн/Профессор</t>
  </si>
  <si>
    <t>895040506</t>
  </si>
  <si>
    <t>Попова Яна Ильинична</t>
  </si>
  <si>
    <t>Попова Я.И.</t>
  </si>
  <si>
    <t>725270</t>
  </si>
  <si>
    <t>Поротова Саргылана Егоровна</t>
  </si>
  <si>
    <t>Поротова С.Е.</t>
  </si>
  <si>
    <t>231867155</t>
  </si>
  <si>
    <t>Портнягина Виктория Витальевна</t>
  </si>
  <si>
    <t>Портнягина В.В./ктн/Доцент</t>
  </si>
  <si>
    <t>732085</t>
  </si>
  <si>
    <t>Портнягина Ульяна Семеновна</t>
  </si>
  <si>
    <t>Портнягина У.С./кмн/Доцент</t>
  </si>
  <si>
    <t>895039636</t>
  </si>
  <si>
    <t>Посельская Надежда Дмитриевна</t>
  </si>
  <si>
    <t>Посельская Н.Д.</t>
  </si>
  <si>
    <t>725294</t>
  </si>
  <si>
    <t>Посельская Наталия Васильевна</t>
  </si>
  <si>
    <t>Посельская Н.В.</t>
  </si>
  <si>
    <t>725295</t>
  </si>
  <si>
    <t>Посельская Светлана Николаевна</t>
  </si>
  <si>
    <t>Посельская С.Н.</t>
  </si>
  <si>
    <t>895039412</t>
  </si>
  <si>
    <t>Посельский Айаал Федорович</t>
  </si>
  <si>
    <t>Посельский А.Ф.</t>
  </si>
  <si>
    <t>725300</t>
  </si>
  <si>
    <t>Посельский Федор Федорович</t>
  </si>
  <si>
    <t>Посельский Ф.Ф./ктн</t>
  </si>
  <si>
    <t>731091</t>
  </si>
  <si>
    <t>Поскачина Елена Николаевна</t>
  </si>
  <si>
    <t>Поскачина Е.Н./кфилн/Доцент</t>
  </si>
  <si>
    <t>725309</t>
  </si>
  <si>
    <t>Поскачина Тамара Романовна</t>
  </si>
  <si>
    <t>Поскачина Т.Р./Доцент</t>
  </si>
  <si>
    <t>895039202</t>
  </si>
  <si>
    <t>Постников Афанасий Васильевич</t>
  </si>
  <si>
    <t>Постников А.В.</t>
  </si>
  <si>
    <t>714568</t>
  </si>
  <si>
    <t>Постникова Кюннэй Юрьевна</t>
  </si>
  <si>
    <t>Постникова К.Ю./кэн/Доцент</t>
  </si>
  <si>
    <t>895031791</t>
  </si>
  <si>
    <t>Потанина Ольга Георгиевна</t>
  </si>
  <si>
    <t>Потанина О.Г./дфармн</t>
  </si>
  <si>
    <t>Доктор фармацевтических наук</t>
  </si>
  <si>
    <t>дфармн</t>
  </si>
  <si>
    <t>725338</t>
  </si>
  <si>
    <t>Потапов Александр Филиппович</t>
  </si>
  <si>
    <t>Потапов А.Ф./дмн/Профессор</t>
  </si>
  <si>
    <t>895040426</t>
  </si>
  <si>
    <t>Потапов Анатолий Константинович</t>
  </si>
  <si>
    <t>Потапов А.К.</t>
  </si>
  <si>
    <t>368017735</t>
  </si>
  <si>
    <t>Потапов Георгий Васильевич</t>
  </si>
  <si>
    <t>Потапов Г.В.</t>
  </si>
  <si>
    <t>895037874</t>
  </si>
  <si>
    <t>Потапов Илья Семенович</t>
  </si>
  <si>
    <t>Потапов И.С.</t>
  </si>
  <si>
    <t>15393686</t>
  </si>
  <si>
    <t>Потапова Анна Юрьевна</t>
  </si>
  <si>
    <t>Потапова А.Ю.</t>
  </si>
  <si>
    <t>895039684</t>
  </si>
  <si>
    <t>Потапова Юлия Владимировна</t>
  </si>
  <si>
    <t>Потапова Ю.В.</t>
  </si>
  <si>
    <t>Похорукова М.Ю.</t>
  </si>
  <si>
    <t>725406</t>
  </si>
  <si>
    <t>Прибылых Светлана Романовна</t>
  </si>
  <si>
    <t xml:space="preserve">Прибылых С.Р./кпн/Доцент/Зам. дек/дир. по УР </t>
  </si>
  <si>
    <t>Привалова Наталья Игоревна</t>
  </si>
  <si>
    <t>Привалова Н.И.</t>
  </si>
  <si>
    <t>725412</t>
  </si>
  <si>
    <t>Припузов Олег Алексеевич</t>
  </si>
  <si>
    <t>Припузов О.А.</t>
  </si>
  <si>
    <t>Прокопенко Л.А./кпн</t>
  </si>
  <si>
    <t>725447</t>
  </si>
  <si>
    <t>Прокопьев Андрей Владимирович</t>
  </si>
  <si>
    <t>Прокопьев А.В./кгмн</t>
  </si>
  <si>
    <t>кандидат геолого-минералогических наук</t>
  </si>
  <si>
    <t>кгмн</t>
  </si>
  <si>
    <t>895040086</t>
  </si>
  <si>
    <t>Прокопьев Егор Спиридонович</t>
  </si>
  <si>
    <t>Прокопьев Е.С.</t>
  </si>
  <si>
    <t>895038347</t>
  </si>
  <si>
    <t>Прокопьев Иван Владимирович</t>
  </si>
  <si>
    <t>Прокопьев И.В./ктн/Доцент</t>
  </si>
  <si>
    <t>895039595</t>
  </si>
  <si>
    <t>Прокопьев Максим Михайлович</t>
  </si>
  <si>
    <t>Прокопьев М.М.</t>
  </si>
  <si>
    <t>349560166</t>
  </si>
  <si>
    <t>Прокопьев Михаил Семенович</t>
  </si>
  <si>
    <t>Прокопьев М.С./кпн/Доцент</t>
  </si>
  <si>
    <t>725442</t>
  </si>
  <si>
    <t>Прокопьев Ривас Васильевич</t>
  </si>
  <si>
    <t>Прокопьев Р.В.</t>
  </si>
  <si>
    <t>725449</t>
  </si>
  <si>
    <t>Прокопьева Алена Кирилловна</t>
  </si>
  <si>
    <t>Прокопьева А.К./кфилн/Доцент</t>
  </si>
  <si>
    <t>873775661</t>
  </si>
  <si>
    <t>Прокопьева Амалия Владиславовна</t>
  </si>
  <si>
    <t>Прокопьева А.В.</t>
  </si>
  <si>
    <t>452668400</t>
  </si>
  <si>
    <t>Прокопьева Мария Михайловна</t>
  </si>
  <si>
    <t>Прокопьева М.М./дпн/Профессор</t>
  </si>
  <si>
    <t>725479</t>
  </si>
  <si>
    <t>Прокопьева Саргылана Ивановна</t>
  </si>
  <si>
    <t>Прокопьева С.И./кмн</t>
  </si>
  <si>
    <t>729056</t>
  </si>
  <si>
    <t>Прокопьева Сардана Ивановна</t>
  </si>
  <si>
    <t>Прокопьева С.И./Доцент</t>
  </si>
  <si>
    <t>725480</t>
  </si>
  <si>
    <t>Прокопьева Светлана Митрофановна</t>
  </si>
  <si>
    <t>Прокопьева С.М./дфилн</t>
  </si>
  <si>
    <t>169474261</t>
  </si>
  <si>
    <t>Протасова Надежда Анатольевна</t>
  </si>
  <si>
    <t>Протасова Н.А.</t>
  </si>
  <si>
    <t>895039645</t>
  </si>
  <si>
    <t>Протодьяконов Артур Павлович</t>
  </si>
  <si>
    <t>Протодьяконов А.П./дмн</t>
  </si>
  <si>
    <t>725502</t>
  </si>
  <si>
    <t>Протодьяконова Айталина Анатольевна</t>
  </si>
  <si>
    <t>Протодьяконова А.А.</t>
  </si>
  <si>
    <t>725494</t>
  </si>
  <si>
    <t>Протодьяконова Анна Петровна</t>
  </si>
  <si>
    <t>Протодьяконова А.П.</t>
  </si>
  <si>
    <t>725495</t>
  </si>
  <si>
    <t>Протодьяконова Татьяна Гаврильевна</t>
  </si>
  <si>
    <t>Протодьяконова Т.Г.</t>
  </si>
  <si>
    <t>725517</t>
  </si>
  <si>
    <t>Протопопов Семен Семенович</t>
  </si>
  <si>
    <t>Протопопов С.С./ккультн/Доцент</t>
  </si>
  <si>
    <t>731895</t>
  </si>
  <si>
    <t>Протопопова Анна Ивановна</t>
  </si>
  <si>
    <t>Протопопова А.И./кмн</t>
  </si>
  <si>
    <t>895040521</t>
  </si>
  <si>
    <t>Протопопова Люция Алексеевна</t>
  </si>
  <si>
    <t>Протопопова Л.А.</t>
  </si>
  <si>
    <t>725529</t>
  </si>
  <si>
    <t>Протопопова Марина Юрьевна</t>
  </si>
  <si>
    <t>Протопопова М.Ю.</t>
  </si>
  <si>
    <t>725536</t>
  </si>
  <si>
    <t>Протопопова Татьяна Андриановна</t>
  </si>
  <si>
    <t>Протопопова Т.А./Доцент</t>
  </si>
  <si>
    <t>895040432</t>
  </si>
  <si>
    <t>Прохоров Александр Георгиевич</t>
  </si>
  <si>
    <t>Прохоров А.Г.</t>
  </si>
  <si>
    <t>725543</t>
  </si>
  <si>
    <t>Прохоров Валерий Афанасьевич</t>
  </si>
  <si>
    <t>Прохоров В.А./дтн/Профессор</t>
  </si>
  <si>
    <t>725544</t>
  </si>
  <si>
    <t>Прохоров Дмитрий Валерьевич</t>
  </si>
  <si>
    <t>Прохоров Д.В./ктн/Доцент</t>
  </si>
  <si>
    <t>895038684</t>
  </si>
  <si>
    <t>Прудецкий Николай Дмитриевич</t>
  </si>
  <si>
    <t>Прудецкий Н.Д./Доцент</t>
  </si>
  <si>
    <t>725603</t>
  </si>
  <si>
    <t>Пуляев Николай Анатольевич</t>
  </si>
  <si>
    <t>Пуляев Н.А./Доцент</t>
  </si>
  <si>
    <t>895039622</t>
  </si>
  <si>
    <t>Пуляевский Василий Александрович</t>
  </si>
  <si>
    <t>Пуляевский В.А.</t>
  </si>
  <si>
    <t>730543</t>
  </si>
  <si>
    <t>Пшенникова Галина Максимовна</t>
  </si>
  <si>
    <t>Пшенникова Г.М.</t>
  </si>
  <si>
    <t>725623</t>
  </si>
  <si>
    <t>Пшенникова Елена Виссарионовна</t>
  </si>
  <si>
    <t>Пшенникова Е.В./кбн</t>
  </si>
  <si>
    <t>162917645</t>
  </si>
  <si>
    <t>Пятков Сергей Григорьевич</t>
  </si>
  <si>
    <t>Пятков С.Г.</t>
  </si>
  <si>
    <t>895039585</t>
  </si>
  <si>
    <t>Рагулина Любовь Ивановна</t>
  </si>
  <si>
    <t>Рагулина Л.И.</t>
  </si>
  <si>
    <t>729416</t>
  </si>
  <si>
    <t>Радченко Виктория Вячеславовна</t>
  </si>
  <si>
    <t>Радченко В.В./кфилн/Доцент</t>
  </si>
  <si>
    <t>725635</t>
  </si>
  <si>
    <t>Радченко Наталья Николаевна</t>
  </si>
  <si>
    <t>Радченко Н.Н./кин/Доцент</t>
  </si>
  <si>
    <t>895035822</t>
  </si>
  <si>
    <t>Расторгуева Александра Андреевна</t>
  </si>
  <si>
    <t>Расторгуева А.А.</t>
  </si>
  <si>
    <t>725666</t>
  </si>
  <si>
    <t>Рахлеева Наталья Николаевна</t>
  </si>
  <si>
    <t>Рахлеева Н.Н./кин/Доцент</t>
  </si>
  <si>
    <t>895040151</t>
  </si>
  <si>
    <t>Рахматуллина Влада Владимировна</t>
  </si>
  <si>
    <t>Рахматуллина В.В.</t>
  </si>
  <si>
    <t>725670</t>
  </si>
  <si>
    <t>Рац Галина Ивановна</t>
  </si>
  <si>
    <t>Рац Г.И./дэн</t>
  </si>
  <si>
    <t>Редлих Э.Ф.</t>
  </si>
  <si>
    <t>218674175</t>
  </si>
  <si>
    <t>Реев Альберт Витальевич</t>
  </si>
  <si>
    <t>Реев В.В.</t>
  </si>
  <si>
    <t>718876402</t>
  </si>
  <si>
    <t>Решетников Гаврил Гаврильевич</t>
  </si>
  <si>
    <t>Решетников Г.Г.</t>
  </si>
  <si>
    <t>791327721</t>
  </si>
  <si>
    <t>Ринго Нарина Ростомовна</t>
  </si>
  <si>
    <t>Ринго Н.Р.</t>
  </si>
  <si>
    <t>895039704</t>
  </si>
  <si>
    <t>Роббек Константин Васильевич</t>
  </si>
  <si>
    <t>Роббек К.В.</t>
  </si>
  <si>
    <t>895040262</t>
  </si>
  <si>
    <t>Рогаткин Дмитрий Алексеевич</t>
  </si>
  <si>
    <t>Рогаткин Д.А./дтн</t>
  </si>
  <si>
    <t>725711</t>
  </si>
  <si>
    <t>Родионов Георгий Николаевич</t>
  </si>
  <si>
    <t>Родионов Г.Н./кпн/Доцент</t>
  </si>
  <si>
    <t>732523</t>
  </si>
  <si>
    <t>Рожин Василий Никитич</t>
  </si>
  <si>
    <t xml:space="preserve">Рожин В.Н./ктн/Зам. дек/дир. по НИР </t>
  </si>
  <si>
    <t>894989267</t>
  </si>
  <si>
    <t>Рожин Евгений Петрович</t>
  </si>
  <si>
    <t>Рожин П.П.</t>
  </si>
  <si>
    <t>725725</t>
  </si>
  <si>
    <t>Рожин Игорь Иванович</t>
  </si>
  <si>
    <t>Рожин И.И./дфмн</t>
  </si>
  <si>
    <t>725732</t>
  </si>
  <si>
    <t>Рожин Степан Степанович</t>
  </si>
  <si>
    <t>Рожин С.С./Доцент</t>
  </si>
  <si>
    <t>433882170</t>
  </si>
  <si>
    <t>Рожина Марина Алексеевна</t>
  </si>
  <si>
    <t>Рожина М.А.</t>
  </si>
  <si>
    <t>884084194</t>
  </si>
  <si>
    <t>Рожина Таисия Владиславовна</t>
  </si>
  <si>
    <t>Рожина В.В.</t>
  </si>
  <si>
    <t>895037978</t>
  </si>
  <si>
    <t>Романов Алексей Семенович</t>
  </si>
  <si>
    <t>Романов А.С.</t>
  </si>
  <si>
    <t>895040535</t>
  </si>
  <si>
    <t>Романов Дмитрий Дмитриевич</t>
  </si>
  <si>
    <t>Романов Д.Д.</t>
  </si>
  <si>
    <t>725770</t>
  </si>
  <si>
    <t>Романов Иннокентий Иванович</t>
  </si>
  <si>
    <t>Романов И.И.</t>
  </si>
  <si>
    <t>725776</t>
  </si>
  <si>
    <t>Романов Прокопий Георгиевич</t>
  </si>
  <si>
    <t>Романов П.Г./ктн/Доцент</t>
  </si>
  <si>
    <t>895039297</t>
  </si>
  <si>
    <t>Романова Анастасия Эльдаровна</t>
  </si>
  <si>
    <t>Романова А.Э.</t>
  </si>
  <si>
    <t>725798</t>
  </si>
  <si>
    <t>Романова Екатерина Назаровна</t>
  </si>
  <si>
    <t>Романова Е.Н./дин</t>
  </si>
  <si>
    <t>Главный научный сотрудник</t>
  </si>
  <si>
    <t>725793</t>
  </si>
  <si>
    <t>Романова Елена Валерьевна</t>
  </si>
  <si>
    <t>Романова Е.В./кэн/Доцент</t>
  </si>
  <si>
    <t>725808</t>
  </si>
  <si>
    <t>Романова Лидия Николаевна</t>
  </si>
  <si>
    <t>Романова Л.Н.</t>
  </si>
  <si>
    <t>725813</t>
  </si>
  <si>
    <t>Романова Мария Никифоровна</t>
  </si>
  <si>
    <t>Романова М.Н./кпн/Доцент</t>
  </si>
  <si>
    <t>725816</t>
  </si>
  <si>
    <t>Романова Наталья Анатольевна</t>
  </si>
  <si>
    <t xml:space="preserve">Романова Н.А./Доцент/Зам. дек/дир. по УР </t>
  </si>
  <si>
    <t>725821</t>
  </si>
  <si>
    <t>Романова Оксана Дмитриевна</t>
  </si>
  <si>
    <t>Романова О.Д./ксоцн/Доцент</t>
  </si>
  <si>
    <t>725819</t>
  </si>
  <si>
    <t>Романова Ольга Валерьевна</t>
  </si>
  <si>
    <t>Романова О.В.</t>
  </si>
  <si>
    <t>895034989</t>
  </si>
  <si>
    <t>Ротарь Татьяна Станиславовна</t>
  </si>
  <si>
    <t xml:space="preserve">Ротарь Т.С./кэн/Доцент/Зам. дек/дир. по ВР </t>
  </si>
  <si>
    <t>895039883</t>
  </si>
  <si>
    <t>Рощина Мария Николаевна</t>
  </si>
  <si>
    <t>Рощина М.Н.</t>
  </si>
  <si>
    <t>Рукович А.В.</t>
  </si>
  <si>
    <t>895038421</t>
  </si>
  <si>
    <t>Румба Ольга Геннадьевна</t>
  </si>
  <si>
    <t>Румба О.Г./Профессор</t>
  </si>
  <si>
    <t>725876</t>
  </si>
  <si>
    <t>Румянцева Валентина Васильевна</t>
  </si>
  <si>
    <t>Румянцева В.В.</t>
  </si>
  <si>
    <t>725878</t>
  </si>
  <si>
    <t>Румянцева Лена Иннокентьевна</t>
  </si>
  <si>
    <t>Румянцева Л.И./кфилн/Доцент</t>
  </si>
  <si>
    <t>517208006</t>
  </si>
  <si>
    <t>Румянцева Мария Николаевна</t>
  </si>
  <si>
    <t>Румянцева М.Н.</t>
  </si>
  <si>
    <t>895040377</t>
  </si>
  <si>
    <t>Румянцева Наталия Олеговна</t>
  </si>
  <si>
    <t>Румянцева Н.О.</t>
  </si>
  <si>
    <t>725893</t>
  </si>
  <si>
    <t>Руфова Елена Степановна</t>
  </si>
  <si>
    <t>Руфова Е.С./кфилн</t>
  </si>
  <si>
    <t>169470535</t>
  </si>
  <si>
    <t>Рыжкович Екатерина Владимировна</t>
  </si>
  <si>
    <t>Рыжкович Е.В.</t>
  </si>
  <si>
    <t>725921</t>
  </si>
  <si>
    <t>Сабарайкин Семен Васильевич</t>
  </si>
  <si>
    <t>Сабарайкин С.В.</t>
  </si>
  <si>
    <t>725925</t>
  </si>
  <si>
    <t>Сабарайкина Светлана Михайловна</t>
  </si>
  <si>
    <t>Сабарайкина С.М.</t>
  </si>
  <si>
    <t>725929</t>
  </si>
  <si>
    <t>Сабурова Наталья Владимировна</t>
  </si>
  <si>
    <t>Сабурова Н.В./кфилн/Доцент</t>
  </si>
  <si>
    <t>451384945</t>
  </si>
  <si>
    <t>Савватеева Ирина Аркадьевна</t>
  </si>
  <si>
    <t>Савватеева И.А./ктн/Доцент/Пред. УМК</t>
  </si>
  <si>
    <t>895038143</t>
  </si>
  <si>
    <t>Саввин Антон Васильевич</t>
  </si>
  <si>
    <t>Саввин А.В.</t>
  </si>
  <si>
    <t>725939</t>
  </si>
  <si>
    <t>Саввин Афанасий Афанасьевич</t>
  </si>
  <si>
    <t>Саввин А.А.</t>
  </si>
  <si>
    <t>725937</t>
  </si>
  <si>
    <t>Саввин Афанасий Семенович</t>
  </si>
  <si>
    <t>Саввин А.С./кпн/Доцент</t>
  </si>
  <si>
    <t>895039905</t>
  </si>
  <si>
    <t>Саввин Леонид Леонидович</t>
  </si>
  <si>
    <t>Саввин Л.Л.</t>
  </si>
  <si>
    <t>895040516</t>
  </si>
  <si>
    <t>Саввин Максим Дмитриевич</t>
  </si>
  <si>
    <t>Саввин М.Д.</t>
  </si>
  <si>
    <t>895039825</t>
  </si>
  <si>
    <t>Саввин Эрхан Эдуардович</t>
  </si>
  <si>
    <t>Саввин Э.Э.</t>
  </si>
  <si>
    <t>895040363</t>
  </si>
  <si>
    <t>Саввина Айталина Николаевна</t>
  </si>
  <si>
    <t>Саввина А.Н.</t>
  </si>
  <si>
    <t>725956</t>
  </si>
  <si>
    <t>Саввина Александра Егоровна</t>
  </si>
  <si>
    <t>Саввина А.Е./ктн/Доцент</t>
  </si>
  <si>
    <t>725959</t>
  </si>
  <si>
    <t>Саввина Анастасия Дмитриевна</t>
  </si>
  <si>
    <t>Саввина А.Д.</t>
  </si>
  <si>
    <t>725962</t>
  </si>
  <si>
    <t>Саввина Валентина Алексеевна</t>
  </si>
  <si>
    <t>Саввина В.А./дмн/Профессор</t>
  </si>
  <si>
    <t>895039612</t>
  </si>
  <si>
    <t>Саввина Елизавета Валерьевна</t>
  </si>
  <si>
    <t>Саввина Е.В.</t>
  </si>
  <si>
    <t>725978</t>
  </si>
  <si>
    <t>Саввина Ирина Львовна</t>
  </si>
  <si>
    <t>Саввина И.Л./Доцент</t>
  </si>
  <si>
    <t>725992</t>
  </si>
  <si>
    <t>Саввина Надежда Валерьевна</t>
  </si>
  <si>
    <t>Саввина Н.В./дмн</t>
  </si>
  <si>
    <t>732146</t>
  </si>
  <si>
    <t>Саввина Наталья Алексеевна</t>
  </si>
  <si>
    <t>Саввина Н.А./кмн/Доцент</t>
  </si>
  <si>
    <t>726006</t>
  </si>
  <si>
    <t>Саввинов Андрей Саввич</t>
  </si>
  <si>
    <t>Саввинов А.С./дфн</t>
  </si>
  <si>
    <t>726012</t>
  </si>
  <si>
    <t>Саввинов Григорий Николаевич</t>
  </si>
  <si>
    <t>Саввинов Г.Н./дбн</t>
  </si>
  <si>
    <t>895039661</t>
  </si>
  <si>
    <t>Саввинов Данил Семенович</t>
  </si>
  <si>
    <t>Саввинов Д.С.</t>
  </si>
  <si>
    <t>895038678</t>
  </si>
  <si>
    <t>Саввинов Иннокентий Иннокентьевич</t>
  </si>
  <si>
    <t xml:space="preserve">Саввинов И.И./Зам. дек/дир. по ВР </t>
  </si>
  <si>
    <t>726043</t>
  </si>
  <si>
    <t>Саввинова Антонина Николаевна</t>
  </si>
  <si>
    <t>Саввинова А.Н./кгн/Доцент</t>
  </si>
  <si>
    <t>628923048</t>
  </si>
  <si>
    <t>Саввинова Мария Евгеньевна</t>
  </si>
  <si>
    <t>Саввинова М.Е./ктн/Доцент</t>
  </si>
  <si>
    <t>726068</t>
  </si>
  <si>
    <t>Саввинова Надежда Александровна</t>
  </si>
  <si>
    <t>Саввинова Н.А./дфмн</t>
  </si>
  <si>
    <t>895040163</t>
  </si>
  <si>
    <t>Саввинова Надежда Иннокентьевна</t>
  </si>
  <si>
    <t>Саввинова Н.И.</t>
  </si>
  <si>
    <t>726082</t>
  </si>
  <si>
    <t>Савельев Вячеслав Васильевич</t>
  </si>
  <si>
    <t>Савельев В.В./дмн/Профессор</t>
  </si>
  <si>
    <t>Савельева М.В.</t>
  </si>
  <si>
    <t>827182862</t>
  </si>
  <si>
    <t>Савельева Надежда Степановна</t>
  </si>
  <si>
    <t>Савельева Н.С.</t>
  </si>
  <si>
    <t>895036497</t>
  </si>
  <si>
    <t>Савостин Петр Григорьевич</t>
  </si>
  <si>
    <t>Савостин П.Г.</t>
  </si>
  <si>
    <t>895040572</t>
  </si>
  <si>
    <t>Садовников Егор Дмитриевич</t>
  </si>
  <si>
    <t>Садовников Е.Д.</t>
  </si>
  <si>
    <t>895040441</t>
  </si>
  <si>
    <t>Садовников Эдуард Юрьевич</t>
  </si>
  <si>
    <t>Садовников Э.Ю.</t>
  </si>
  <si>
    <t>895040375</t>
  </si>
  <si>
    <t>Садовникова Ия Ивановна</t>
  </si>
  <si>
    <t>Садовникова И.И./кфилн</t>
  </si>
  <si>
    <t>732433</t>
  </si>
  <si>
    <t>Садриева Резида Равиловна</t>
  </si>
  <si>
    <t>Садриева Р.Р.</t>
  </si>
  <si>
    <t>632694299</t>
  </si>
  <si>
    <t>Сакердонова Анна Семеновна</t>
  </si>
  <si>
    <t>Сакердонова А.С.</t>
  </si>
  <si>
    <t>726129</t>
  </si>
  <si>
    <t>Сальникова Оксана Михайловна</t>
  </si>
  <si>
    <t>Сальникова О.М./кфилн/Доцент</t>
  </si>
  <si>
    <t>376246486</t>
  </si>
  <si>
    <t>Самойлова Изабелла Юрьевна</t>
  </si>
  <si>
    <t>Самойлова И.Ю./кмн/Доцент</t>
  </si>
  <si>
    <t>895037639</t>
  </si>
  <si>
    <t>Саморцева Вера Николаевна</t>
  </si>
  <si>
    <t>Саморцева В.Н.</t>
  </si>
  <si>
    <t>Самохвалова Мария Александровна</t>
  </si>
  <si>
    <t>Самохвалова М.А.</t>
  </si>
  <si>
    <t>Самохина В.М./кпн</t>
  </si>
  <si>
    <t>895040267</t>
  </si>
  <si>
    <t>Самсонов Михаил Васильевич</t>
  </si>
  <si>
    <t>Самсонов М.В.</t>
  </si>
  <si>
    <t>600882542</t>
  </si>
  <si>
    <t>Самсонова Ася Нюргуновна</t>
  </si>
  <si>
    <t>Самсонова А.Н.</t>
  </si>
  <si>
    <t>731886</t>
  </si>
  <si>
    <t>Самсонова Ирина Валентиновна</t>
  </si>
  <si>
    <t>Самсонова И.В./дэн/Профессор</t>
  </si>
  <si>
    <t>726162</t>
  </si>
  <si>
    <t>Самсонова Лариса Николаевна</t>
  </si>
  <si>
    <t>Самсонова Л.Н./кпн/Доцент</t>
  </si>
  <si>
    <t>726165</t>
  </si>
  <si>
    <t>Самсонова Марианна Валентиновна</t>
  </si>
  <si>
    <t>Самсонова М.В./кфилн</t>
  </si>
  <si>
    <t>882933611</t>
  </si>
  <si>
    <t>Санников Игорь Иннокентьевич</t>
  </si>
  <si>
    <t>Санников И.И.</t>
  </si>
  <si>
    <t>895039583</t>
  </si>
  <si>
    <t>Санникова Наталья Егоровна</t>
  </si>
  <si>
    <t>Санникова Н.Е.</t>
  </si>
  <si>
    <t>895036870</t>
  </si>
  <si>
    <t>Сатанар Марианна Тимофеевна</t>
  </si>
  <si>
    <t>Сатанар М.Т./кфилн</t>
  </si>
  <si>
    <t>823266372</t>
  </si>
  <si>
    <t>Сафонов Степан Васильевич</t>
  </si>
  <si>
    <t>Сафонов С.В.</t>
  </si>
  <si>
    <t>726211</t>
  </si>
  <si>
    <t>Сафонова Мария Николаевна</t>
  </si>
  <si>
    <t>Сафонова М.Н./ктн</t>
  </si>
  <si>
    <t>724211</t>
  </si>
  <si>
    <t>Северьянова Марианна Ильинична</t>
  </si>
  <si>
    <t>Северьянова М.И./кпн/Доцент</t>
  </si>
  <si>
    <t>895038025</t>
  </si>
  <si>
    <t>Севостьянова Розалия Федоровна</t>
  </si>
  <si>
    <t>Севостьянова Р.Ф.</t>
  </si>
  <si>
    <t>895039164</t>
  </si>
  <si>
    <t>Седалищева Антонина Васильевна</t>
  </si>
  <si>
    <t>Седалищева А.В.</t>
  </si>
  <si>
    <t>895037604</t>
  </si>
  <si>
    <t>Селезнева Галина Ивановна</t>
  </si>
  <si>
    <t>Селезнева Г.И.</t>
  </si>
  <si>
    <t>895034997</t>
  </si>
  <si>
    <t>Семенов Александр Дмитриевич</t>
  </si>
  <si>
    <t>Семенов А.Д./кмн/Доцент</t>
  </si>
  <si>
    <t>726309</t>
  </si>
  <si>
    <t>Семенов Алексей Климентьевич</t>
  </si>
  <si>
    <t>Семенов А.К.</t>
  </si>
  <si>
    <t>736821380</t>
  </si>
  <si>
    <t>Семенов Алексей Прокопьевич</t>
  </si>
  <si>
    <t>Семенов А.П.</t>
  </si>
  <si>
    <t>453895138</t>
  </si>
  <si>
    <t>Семенов Дмитрий Николаевич</t>
  </si>
  <si>
    <t>Семенов Д.Н./кмн/Доцент</t>
  </si>
  <si>
    <t>895040238</t>
  </si>
  <si>
    <t>Семенов Евгений Евгеньевич</t>
  </si>
  <si>
    <t>Семенов Е.Е.</t>
  </si>
  <si>
    <t>895039626</t>
  </si>
  <si>
    <t>Семенов Сергей Степанович</t>
  </si>
  <si>
    <t>Семенов С.С.</t>
  </si>
  <si>
    <t>628758250</t>
  </si>
  <si>
    <t>Семенов Эдуард Никифорович</t>
  </si>
  <si>
    <t>Семенов Э.Н.</t>
  </si>
  <si>
    <t>895038077</t>
  </si>
  <si>
    <t>Семенов Юрий Иванович</t>
  </si>
  <si>
    <t>Семенов Ю.И.</t>
  </si>
  <si>
    <t>218654547</t>
  </si>
  <si>
    <t>Семенова Ариадна Гаврильевна</t>
  </si>
  <si>
    <t>Семенова А.Г./кполн/Доцент</t>
  </si>
  <si>
    <t>726391</t>
  </si>
  <si>
    <t>Семенова Валентина Григорьевна</t>
  </si>
  <si>
    <t>Семенова В.Г./дфилн</t>
  </si>
  <si>
    <t>895039837</t>
  </si>
  <si>
    <t>Семенова Валентина Ильинична</t>
  </si>
  <si>
    <t>Семенова В.И.</t>
  </si>
  <si>
    <t>726155</t>
  </si>
  <si>
    <t>Семенова Валентина Климовна</t>
  </si>
  <si>
    <t>Семенова В.К.</t>
  </si>
  <si>
    <t>731518</t>
  </si>
  <si>
    <t>Семенова Виктория Викторовна</t>
  </si>
  <si>
    <t>Семенова В.В.</t>
  </si>
  <si>
    <t>726399</t>
  </si>
  <si>
    <t>Семенова Галина Егоровна</t>
  </si>
  <si>
    <t>Семенова Г.Е./кпн/Доцент</t>
  </si>
  <si>
    <t>726400</t>
  </si>
  <si>
    <t>Семенова Галина Михайловна</t>
  </si>
  <si>
    <t>Семенова Г.М./кпн/Доцент</t>
  </si>
  <si>
    <t>895040155</t>
  </si>
  <si>
    <t>Семенова Елена Егоровна</t>
  </si>
  <si>
    <t>Семенова Е.Е.</t>
  </si>
  <si>
    <t>895039957</t>
  </si>
  <si>
    <t>Семенова Лена Афанасьевна</t>
  </si>
  <si>
    <t>Семенова Л.А.</t>
  </si>
  <si>
    <t>895039616</t>
  </si>
  <si>
    <t>Семенова Надежда Григорьевна</t>
  </si>
  <si>
    <t>Семенова Н.Г.</t>
  </si>
  <si>
    <t>726430</t>
  </si>
  <si>
    <t>Семенова Надежда Михайловна</t>
  </si>
  <si>
    <t>Семенова Н.М.</t>
  </si>
  <si>
    <t>895037543</t>
  </si>
  <si>
    <t>Семенова Светлана Владимировна</t>
  </si>
  <si>
    <t>Семенова С.В.</t>
  </si>
  <si>
    <t>219508104</t>
  </si>
  <si>
    <t>Семенова София Иннокентьевна</t>
  </si>
  <si>
    <t>Семенова С.И.</t>
  </si>
  <si>
    <t>316507614</t>
  </si>
  <si>
    <t>Семенова Татьяна Степановна</t>
  </si>
  <si>
    <t>Семенова Т.С./кэн/Доцент</t>
  </si>
  <si>
    <t>726477</t>
  </si>
  <si>
    <t>Семенова Ульяна Николаевна</t>
  </si>
  <si>
    <t>Семенова У.Н.</t>
  </si>
  <si>
    <t>879656858</t>
  </si>
  <si>
    <t>Семенова Юлия Револиевна</t>
  </si>
  <si>
    <t>Семенова Ю.Р.</t>
  </si>
  <si>
    <t>895039733</t>
  </si>
  <si>
    <t>Семячкина Галина Алексеевна</t>
  </si>
  <si>
    <t>Семячкина Г.А.</t>
  </si>
  <si>
    <t>726493</t>
  </si>
  <si>
    <t>Сентизова Мария Ивановна</t>
  </si>
  <si>
    <t>Сентизова М.И./кпн/Доцент</t>
  </si>
  <si>
    <t>895039864</t>
  </si>
  <si>
    <t>Серватинский Вадим Вячеславович</t>
  </si>
  <si>
    <t>Серватинский В.В./ктн</t>
  </si>
  <si>
    <t>726513</t>
  </si>
  <si>
    <t>Сергеева Анжелика Ивановна</t>
  </si>
  <si>
    <t>Сергеева А.И./кфн/Доцент/Пред. УМК</t>
  </si>
  <si>
    <t>895038095</t>
  </si>
  <si>
    <t>Сергеева Валентина Владиславовна</t>
  </si>
  <si>
    <t>Сергеева В.В.</t>
  </si>
  <si>
    <t>726519</t>
  </si>
  <si>
    <t>Сергеева Изабелла Ананьевна</t>
  </si>
  <si>
    <t>Сергеева И.А.</t>
  </si>
  <si>
    <t>726550</t>
  </si>
  <si>
    <t>Сергин Афанасий Афанасьевич</t>
  </si>
  <si>
    <t>Сергин А.А./кпн</t>
  </si>
  <si>
    <t>726554</t>
  </si>
  <si>
    <t>Сергина Екатерина Петровна</t>
  </si>
  <si>
    <t>Сергина Е.П./кмн/Доцент</t>
  </si>
  <si>
    <t>895039560</t>
  </si>
  <si>
    <t>Сергучев Иннокентий Лазаревич</t>
  </si>
  <si>
    <t>Сергучев И.Л.</t>
  </si>
  <si>
    <t>Серёжин К.С.</t>
  </si>
  <si>
    <t>726576</t>
  </si>
  <si>
    <t>Сибилева Елена Валерьевна</t>
  </si>
  <si>
    <t>Сибилева Е.В./кэн/Доцент</t>
  </si>
  <si>
    <t>895039218</t>
  </si>
  <si>
    <t>Сивцев Александр Васильевич</t>
  </si>
  <si>
    <t>Сивцев А.В.</t>
  </si>
  <si>
    <t>895036636</t>
  </si>
  <si>
    <t>Сивцев Алексей Иванович</t>
  </si>
  <si>
    <t>Сивцев А.И./Доцент</t>
  </si>
  <si>
    <t>278036499</t>
  </si>
  <si>
    <t>Сивцев Алексей Сидорович</t>
  </si>
  <si>
    <t>Сивцев С.С.</t>
  </si>
  <si>
    <t>895039561</t>
  </si>
  <si>
    <t>Сивцев Альберт Николаевич</t>
  </si>
  <si>
    <t>Сивцев А.Н.</t>
  </si>
  <si>
    <t>726593</t>
  </si>
  <si>
    <t>Сивцев Василий Иванович</t>
  </si>
  <si>
    <t>Сивцев В.И./кфмн/Доцент</t>
  </si>
  <si>
    <t>895039928</t>
  </si>
  <si>
    <t>Сивцева Анастасия Павловна</t>
  </si>
  <si>
    <t>Сивцева А.П.</t>
  </si>
  <si>
    <t>895040200</t>
  </si>
  <si>
    <t>Сивцева Анжела Михайловна</t>
  </si>
  <si>
    <t>Сивцева А.М.</t>
  </si>
  <si>
    <t>726627</t>
  </si>
  <si>
    <t>Сивцева Анжелика Робертовна</t>
  </si>
  <si>
    <t>Сивцева А.Р.</t>
  </si>
  <si>
    <t>414047875</t>
  </si>
  <si>
    <t>Сивцева Евдокия Афанасьевна</t>
  </si>
  <si>
    <t>Сивцева Е.А.</t>
  </si>
  <si>
    <t>726650</t>
  </si>
  <si>
    <t>Сивцева Кира Николаевна</t>
  </si>
  <si>
    <t>Сивцева К.Н./кпн</t>
  </si>
  <si>
    <t>895040156</t>
  </si>
  <si>
    <t>Сивцева Мария Егоровна</t>
  </si>
  <si>
    <t>Сивцева М.Е.</t>
  </si>
  <si>
    <t>895038001</t>
  </si>
  <si>
    <t>Сивцева Наталия Александровна</t>
  </si>
  <si>
    <t>Сивцева Н.А.</t>
  </si>
  <si>
    <t>714757</t>
  </si>
  <si>
    <t>Сивцева Наталия Сергеевна</t>
  </si>
  <si>
    <t>Сивцева Н.С./кфилн</t>
  </si>
  <si>
    <t>728200</t>
  </si>
  <si>
    <t>Сивцева Ольга Михайловна</t>
  </si>
  <si>
    <t>Сивцева О.М.</t>
  </si>
  <si>
    <t>726679</t>
  </si>
  <si>
    <t>Сивцева Саассылана Иннокентьевна</t>
  </si>
  <si>
    <t>Сивцева С.И./дин/Профессор</t>
  </si>
  <si>
    <t>414050528</t>
  </si>
  <si>
    <t>Сивцева Татьяна Владимировна</t>
  </si>
  <si>
    <t>Сивцева Т.В.</t>
  </si>
  <si>
    <t>726689</t>
  </si>
  <si>
    <t>Сивцева Туйаара Петровна</t>
  </si>
  <si>
    <t xml:space="preserve">Сивцева Т.П./кмн/Доцент/Зам. дек/дир. по ВР </t>
  </si>
  <si>
    <t>350756881</t>
  </si>
  <si>
    <t>Сидоров Алексей Николаевич</t>
  </si>
  <si>
    <t>Сидоров А.Н./кмн</t>
  </si>
  <si>
    <t>726717</t>
  </si>
  <si>
    <t>Сидоров Михаил Михайлович</t>
  </si>
  <si>
    <t>Сидоров М.М./ктн/Доцент</t>
  </si>
  <si>
    <t>726718</t>
  </si>
  <si>
    <t>Сидоров Олег Гаврильевич</t>
  </si>
  <si>
    <t>Сидоров О.Г./кфилн</t>
  </si>
  <si>
    <t>895040152</t>
  </si>
  <si>
    <t>Сидорова Айталина Александровна</t>
  </si>
  <si>
    <t>Сидорова А.А.</t>
  </si>
  <si>
    <t>895038049</t>
  </si>
  <si>
    <t>Сидорова Вера Ивановна</t>
  </si>
  <si>
    <t>Сидорова В.И.</t>
  </si>
  <si>
    <t>726738</t>
  </si>
  <si>
    <t>Сидорова Лена Алексеевна</t>
  </si>
  <si>
    <t>Сидорова Л.А./ккультн/Доцент</t>
  </si>
  <si>
    <t>218594202</t>
  </si>
  <si>
    <t>Сидорова Лилия Егоровна</t>
  </si>
  <si>
    <t>Сидорова Л.Е./кпн/Доцент</t>
  </si>
  <si>
    <t>726739</t>
  </si>
  <si>
    <t>Сидорова Людмила Владимировна</t>
  </si>
  <si>
    <t>Сидорова Л.В./кпн/Доцент</t>
  </si>
  <si>
    <t>726741</t>
  </si>
  <si>
    <t>Сидорова Марианна Борисовна</t>
  </si>
  <si>
    <t>Сидорова М.Б./кфилн</t>
  </si>
  <si>
    <t>895040420</t>
  </si>
  <si>
    <t>Сидорова Мария Прокопьевна</t>
  </si>
  <si>
    <t>Сидорова М.П.</t>
  </si>
  <si>
    <t>726749</t>
  </si>
  <si>
    <t>Сидорова Туйаара Никифоровна</t>
  </si>
  <si>
    <t>Сидорова Т.Н./Доцент</t>
  </si>
  <si>
    <t>895040177</t>
  </si>
  <si>
    <t>Сидорова Христина Николаевна</t>
  </si>
  <si>
    <t>Сидорова Х.Н.</t>
  </si>
  <si>
    <t>726787</t>
  </si>
  <si>
    <t>Ситников Сергей Иванович</t>
  </si>
  <si>
    <t>Ситников С.И.</t>
  </si>
  <si>
    <t>726789</t>
  </si>
  <si>
    <t>Ситникова Наталья Васильевна</t>
  </si>
  <si>
    <t>Ситникова В.В.</t>
  </si>
  <si>
    <t>895040274</t>
  </si>
  <si>
    <t>Скрыбыкин Николай Петрович</t>
  </si>
  <si>
    <t>Скрыбыкин Н.П.</t>
  </si>
  <si>
    <t>895039932</t>
  </si>
  <si>
    <t>Скрыбыкина Нюргуяна Алексеевна</t>
  </si>
  <si>
    <t>Скрыбыкина Н.А.</t>
  </si>
  <si>
    <t>895039594</t>
  </si>
  <si>
    <t>Скрябин Василий Васильевич</t>
  </si>
  <si>
    <t>Скрябин В.В.</t>
  </si>
  <si>
    <t>726839</t>
  </si>
  <si>
    <t>Скрябин Рево Миронович</t>
  </si>
  <si>
    <t>Скрябин Р.М./ктн/Профессор</t>
  </si>
  <si>
    <t>726847</t>
  </si>
  <si>
    <t>Скрябина Алевтина Гавриловна</t>
  </si>
  <si>
    <t>Скрябина А.Г./кпн/Доцент</t>
  </si>
  <si>
    <t>726849</t>
  </si>
  <si>
    <t>Скрябина Василиса Ивановна</t>
  </si>
  <si>
    <t>Скрябина В.И./ксхн</t>
  </si>
  <si>
    <t>225760006</t>
  </si>
  <si>
    <t>Скрябина Ирина Валерьевна</t>
  </si>
  <si>
    <t>Скрябина И.В./кэн/Доцент</t>
  </si>
  <si>
    <t>895040175</t>
  </si>
  <si>
    <t>Скрябина Надежда Егоровна</t>
  </si>
  <si>
    <t>Скрябина Н.Е.</t>
  </si>
  <si>
    <t>726895</t>
  </si>
  <si>
    <t>Слепцов Александр Порфирьевич</t>
  </si>
  <si>
    <t>Слепцов А.П./кмн/Доцент</t>
  </si>
  <si>
    <t>454147231</t>
  </si>
  <si>
    <t>Слепцов Анатолий Николаевич</t>
  </si>
  <si>
    <t>Слепцов А.Н./кюн</t>
  </si>
  <si>
    <t>895036509</t>
  </si>
  <si>
    <t>Слепцов Евгений Петрович</t>
  </si>
  <si>
    <t>Слепцов Е.П./Доцент</t>
  </si>
  <si>
    <t>895039580</t>
  </si>
  <si>
    <t>Слепцов Игорь Витальевич</t>
  </si>
  <si>
    <t>Слепцов И.В.</t>
  </si>
  <si>
    <t>895040421</t>
  </si>
  <si>
    <t>Слепцов Юрий Алексеевич</t>
  </si>
  <si>
    <t>Слепцов Ю.А./кпн</t>
  </si>
  <si>
    <t>895038994</t>
  </si>
  <si>
    <t>Слепцова Айыына Иннокентьевна</t>
  </si>
  <si>
    <t>Слепцова А.И.</t>
  </si>
  <si>
    <t>895039637</t>
  </si>
  <si>
    <t>Слепцова Альбина Прокопьевна</t>
  </si>
  <si>
    <t>Слепцова А.П.</t>
  </si>
  <si>
    <t>800685036</t>
  </si>
  <si>
    <t>Слепцова Валентина Анатольевна</t>
  </si>
  <si>
    <t>Слепцова В.А.</t>
  </si>
  <si>
    <t>895040164</t>
  </si>
  <si>
    <t>Слепцова Варвара Владимировна</t>
  </si>
  <si>
    <t>Слепцова В.В.</t>
  </si>
  <si>
    <t>727013</t>
  </si>
  <si>
    <t>Слепцова Галина Николаевна</t>
  </si>
  <si>
    <t>Слепцова Г.Н./кпн/Доцент</t>
  </si>
  <si>
    <t>360274275</t>
  </si>
  <si>
    <t>Слепцова Людмила Георгиевна</t>
  </si>
  <si>
    <t>Слепцова Л.Г.</t>
  </si>
  <si>
    <t>895038429</t>
  </si>
  <si>
    <t>Слепцова Надежда Александровна</t>
  </si>
  <si>
    <t>Слепцова Н.А.</t>
  </si>
  <si>
    <t>814913667</t>
  </si>
  <si>
    <t>Слепцова Надежда Аркадьевна</t>
  </si>
  <si>
    <t>Слепцова Н.А./дтн</t>
  </si>
  <si>
    <t>572064757</t>
  </si>
  <si>
    <t>Слепцова Надежда Гаврильевна</t>
  </si>
  <si>
    <t>Слепцова Н.Г.</t>
  </si>
  <si>
    <t>727111</t>
  </si>
  <si>
    <t>Слепцова Наталья Васильевна</t>
  </si>
  <si>
    <t>Слепцова Н.В.</t>
  </si>
  <si>
    <t>732533</t>
  </si>
  <si>
    <t>Слепцова Наталья Михайловна</t>
  </si>
  <si>
    <t>Слепцова Н.М./кмн/Доцент</t>
  </si>
  <si>
    <t>895039038</t>
  </si>
  <si>
    <t>Слепцова Ньургустана Михайловна</t>
  </si>
  <si>
    <t>Слепцова Н.М.</t>
  </si>
  <si>
    <t>895039878</t>
  </si>
  <si>
    <t>Слепцова Сардана Ивановна</t>
  </si>
  <si>
    <t>Слепцова С.И.</t>
  </si>
  <si>
    <t>727082</t>
  </si>
  <si>
    <t>Слепцова Снежана Спиридоновна</t>
  </si>
  <si>
    <t>Слепцова С.С./дмн</t>
  </si>
  <si>
    <t>413505195</t>
  </si>
  <si>
    <t>Слободчиков Егор Гаврильевич</t>
  </si>
  <si>
    <t>Слободчиков Е.Г.</t>
  </si>
  <si>
    <t>727140</t>
  </si>
  <si>
    <t>Смагулова Светлана Афанасьевна</t>
  </si>
  <si>
    <t>Смагулова С.А./кфмн</t>
  </si>
  <si>
    <t>727182</t>
  </si>
  <si>
    <t>Собакин Александр Александрович</t>
  </si>
  <si>
    <t>Собакин А.А./ктн/Доцент</t>
  </si>
  <si>
    <t>895039576</t>
  </si>
  <si>
    <t>Собакин Петр Иннокентьевич</t>
  </si>
  <si>
    <t>Собакин П.И./дбн</t>
  </si>
  <si>
    <t>727188</t>
  </si>
  <si>
    <t>Собакина Ирина Владимировна</t>
  </si>
  <si>
    <t>Собакина И.В./кфилн/Доцент</t>
  </si>
  <si>
    <t>727190</t>
  </si>
  <si>
    <t>Собакина Мария Гаврииловна</t>
  </si>
  <si>
    <t>Собакина М.Г.</t>
  </si>
  <si>
    <t>727192</t>
  </si>
  <si>
    <t>Собакина Татьяна Гаврииловна</t>
  </si>
  <si>
    <t>Собакина Т.Г.</t>
  </si>
  <si>
    <t>895039982</t>
  </si>
  <si>
    <t>Соколов Евгений Павлович</t>
  </si>
  <si>
    <t>Соколов Е.П.</t>
  </si>
  <si>
    <t>453502872</t>
  </si>
  <si>
    <t>Соколов Кирилл Олегович</t>
  </si>
  <si>
    <t>Соколов К.О.</t>
  </si>
  <si>
    <t>727223</t>
  </si>
  <si>
    <t>Соколова Марина Дмитриевна</t>
  </si>
  <si>
    <t>Соколова М.Д./дтн</t>
  </si>
  <si>
    <t>Сокольникова Л.Г./ктн</t>
  </si>
  <si>
    <t>895036538</t>
  </si>
  <si>
    <t>Сокольникова Юлия Александровна</t>
  </si>
  <si>
    <t>Сокольникова Ю.А.</t>
  </si>
  <si>
    <t>727240</t>
  </si>
  <si>
    <t>Сокорутова Людмила Владимировна</t>
  </si>
  <si>
    <t>Сокорутова Л.В./кпн/Доцент</t>
  </si>
  <si>
    <t>727246</t>
  </si>
  <si>
    <t>Солдатов Сергей Николаевич</t>
  </si>
  <si>
    <t>Солдатов С.Н./Доцент</t>
  </si>
  <si>
    <t>727250</t>
  </si>
  <si>
    <t>Солдатова Виктория Юрьевна</t>
  </si>
  <si>
    <t>Солдатова В.Ю./кбн/Доцент</t>
  </si>
  <si>
    <t>895040130</t>
  </si>
  <si>
    <t>Солдатова Сардана Нюргустановна</t>
  </si>
  <si>
    <t>Солдатова С.Н.</t>
  </si>
  <si>
    <t>727263</t>
  </si>
  <si>
    <t>Соловьев Владимир Степанович</t>
  </si>
  <si>
    <t>Соловьев В.С./кфмн/Доцент</t>
  </si>
  <si>
    <t>436825778</t>
  </si>
  <si>
    <t>Соловьев Дмитрий Егорович</t>
  </si>
  <si>
    <t>Соловьев Д.Е./ктн</t>
  </si>
  <si>
    <t>732091</t>
  </si>
  <si>
    <t>Соловьева Анна Петровна</t>
  </si>
  <si>
    <t>Соловьева А.П./кэн/Доцент</t>
  </si>
  <si>
    <t>895039633</t>
  </si>
  <si>
    <t>Соловьева Варвара Александровна</t>
  </si>
  <si>
    <t>Соловьева В.А.</t>
  </si>
  <si>
    <t>724269</t>
  </si>
  <si>
    <t>Соловьева Марианна Иннокентьевна</t>
  </si>
  <si>
    <t xml:space="preserve">Соловьева М.И./кбн/Доцент/Зам. дек/дир. по НИР </t>
  </si>
  <si>
    <t>727317</t>
  </si>
  <si>
    <t>Соловьева М.И./кмн/Доцент</t>
  </si>
  <si>
    <t>727318</t>
  </si>
  <si>
    <t>Соловьева Мария Сергеевна</t>
  </si>
  <si>
    <t>Соловьева М.С.</t>
  </si>
  <si>
    <t>727324</t>
  </si>
  <si>
    <t>Соловьева Наталия Михайловна</t>
  </si>
  <si>
    <t>Соловьева Н.М./кпн/Доцент</t>
  </si>
  <si>
    <t>895038011</t>
  </si>
  <si>
    <t>Соловьева Римма Алексеевна</t>
  </si>
  <si>
    <t>Соловьева Р.А./кпн/Доцент</t>
  </si>
  <si>
    <t>136724604</t>
  </si>
  <si>
    <t>Соловьева Татьяна Константиновна</t>
  </si>
  <si>
    <t>Соловьева Т.К.</t>
  </si>
  <si>
    <t>895038000</t>
  </si>
  <si>
    <t>Соловьева Туйаара Максимовна</t>
  </si>
  <si>
    <t>Соловьева Т.М.</t>
  </si>
  <si>
    <t>895037466</t>
  </si>
  <si>
    <t>Соловьева Юлия Алексеевна</t>
  </si>
  <si>
    <t>Соловьева Ю.А.</t>
  </si>
  <si>
    <t>737220457</t>
  </si>
  <si>
    <t>Соломонов Михаил Прокопьевич</t>
  </si>
  <si>
    <t>Соломонов М.П./кэн/Доцент</t>
  </si>
  <si>
    <t>895040302</t>
  </si>
  <si>
    <t>Сон Ирина Михайловна</t>
  </si>
  <si>
    <t>Сон И.М.</t>
  </si>
  <si>
    <t>730604</t>
  </si>
  <si>
    <t>Соров Лев Кириллович</t>
  </si>
  <si>
    <t>Соров Л.К.</t>
  </si>
  <si>
    <t>727375</t>
  </si>
  <si>
    <t>Сорова Ирина Николаевна</t>
  </si>
  <si>
    <t>Сорова И.Н./кфилн/Доцент</t>
  </si>
  <si>
    <t>636015750</t>
  </si>
  <si>
    <t>Сорочинский Максим Анатольевич</t>
  </si>
  <si>
    <t>Сорочинский М.А./кпн/Доцент</t>
  </si>
  <si>
    <t>727396</t>
  </si>
  <si>
    <t>Сосина Светлана Степановна</t>
  </si>
  <si>
    <t>Сосина С.С./кмн/Доцент</t>
  </si>
  <si>
    <t>727428</t>
  </si>
  <si>
    <t>Софронеев Леонид Григорьевич</t>
  </si>
  <si>
    <t>Софронеев Л.Г.</t>
  </si>
  <si>
    <t>601946464</t>
  </si>
  <si>
    <t>Софронеев Святослав Андреевич</t>
  </si>
  <si>
    <t>Софронеев С.А.</t>
  </si>
  <si>
    <t>727435</t>
  </si>
  <si>
    <t>Софронеева Саргылана Анатольевна</t>
  </si>
  <si>
    <t xml:space="preserve">Софронеева С.А./Зам. дек/дир. по УР </t>
  </si>
  <si>
    <t>731421</t>
  </si>
  <si>
    <t>Софронов Петр Афанасьевич</t>
  </si>
  <si>
    <t>Софронов П.А.</t>
  </si>
  <si>
    <t>727447</t>
  </si>
  <si>
    <t>Софронов Родион Павлович</t>
  </si>
  <si>
    <t>Софронов Р.П./кпн/Доцент</t>
  </si>
  <si>
    <t>732439</t>
  </si>
  <si>
    <t>Софронова Алена Ивановна</t>
  </si>
  <si>
    <t>Софронова А.И.</t>
  </si>
  <si>
    <t>458052328</t>
  </si>
  <si>
    <t>Софронова Анна Николаевна</t>
  </si>
  <si>
    <t>Софронова А.Н.</t>
  </si>
  <si>
    <t>895039744</t>
  </si>
  <si>
    <t>Софронова Татьяна Семеновна</t>
  </si>
  <si>
    <t>Софронова Т.С.</t>
  </si>
  <si>
    <t>715383</t>
  </si>
  <si>
    <t>Спектор Лилия Александровна</t>
  </si>
  <si>
    <t>Спектор Л.А./кфилн/Доцент</t>
  </si>
  <si>
    <t>718871</t>
  </si>
  <si>
    <t>Спиридонова Майя Егоровна</t>
  </si>
  <si>
    <t>Спиридонова М.Е.</t>
  </si>
  <si>
    <t>895040430</t>
  </si>
  <si>
    <t>Спиридонова Марфа Ивановна</t>
  </si>
  <si>
    <t>Спиридонова М.И.</t>
  </si>
  <si>
    <t>225197297</t>
  </si>
  <si>
    <t>Спиридонова Нарыйа Руслановна</t>
  </si>
  <si>
    <t>Спиридонова Н.Р.</t>
  </si>
  <si>
    <t>350530828</t>
  </si>
  <si>
    <t>Спиридонова Розалия Филипповна</t>
  </si>
  <si>
    <t>Спиридонова Р.Ф.</t>
  </si>
  <si>
    <t>895039027</t>
  </si>
  <si>
    <t>Стародубов Михаил Николаевич</t>
  </si>
  <si>
    <t>Стародубов М.Н.</t>
  </si>
  <si>
    <t>727587</t>
  </si>
  <si>
    <t>Стародубцев Сергей Анатольевич</t>
  </si>
  <si>
    <t>Стародубцев С.А./дфмн</t>
  </si>
  <si>
    <t>727589</t>
  </si>
  <si>
    <t>Старостин Виктор Георгиевич</t>
  </si>
  <si>
    <t>Старостин В.Г./кмн/Доцент</t>
  </si>
  <si>
    <t>895039596</t>
  </si>
  <si>
    <t>Старостин Николай Павлович</t>
  </si>
  <si>
    <t>Старостин Н.П./дтн</t>
  </si>
  <si>
    <t>727604</t>
  </si>
  <si>
    <t>Старостина Анна Софроновна</t>
  </si>
  <si>
    <t xml:space="preserve">Старостина А.С./Зам. дек/дир. по ВР </t>
  </si>
  <si>
    <t>727611</t>
  </si>
  <si>
    <t>Старостина Любовь Дмитриевна</t>
  </si>
  <si>
    <t>Старостина Л.Д.</t>
  </si>
  <si>
    <t>727633</t>
  </si>
  <si>
    <t>Степанов Александр Егорович</t>
  </si>
  <si>
    <t>Степанов А.Е.</t>
  </si>
  <si>
    <t>147534774</t>
  </si>
  <si>
    <t>Степанов Алексей Алексеевич</t>
  </si>
  <si>
    <t>Степанов А.А.</t>
  </si>
  <si>
    <t>895040520</t>
  </si>
  <si>
    <t>Степанов Захар Петрович</t>
  </si>
  <si>
    <t>Степанов З.П.</t>
  </si>
  <si>
    <t>895039666</t>
  </si>
  <si>
    <t>Степанов Иван Васильевич</t>
  </si>
  <si>
    <t>Степанов И.В.</t>
  </si>
  <si>
    <t>727661</t>
  </si>
  <si>
    <t>Степанов Петр Акимович</t>
  </si>
  <si>
    <t>Степанов П.А./дпн/Профессор</t>
  </si>
  <si>
    <t>895040505</t>
  </si>
  <si>
    <t>Степанова Алена Владимировна</t>
  </si>
  <si>
    <t>Степанова А.В.</t>
  </si>
  <si>
    <t>727685</t>
  </si>
  <si>
    <t>Степанова Альбина Афанасьевна</t>
  </si>
  <si>
    <t>Степанова А.А./кюн</t>
  </si>
  <si>
    <t>727707</t>
  </si>
  <si>
    <t>Степанова Галина Касьяновна</t>
  </si>
  <si>
    <t>Степанова Г.К./дмн/Профессор</t>
  </si>
  <si>
    <t>895037646</t>
  </si>
  <si>
    <t>Степанова Диана Афанасьевна</t>
  </si>
  <si>
    <t>Степанова Д.А./кэн</t>
  </si>
  <si>
    <t>453493034</t>
  </si>
  <si>
    <t>Степанова Елена Николаевна</t>
  </si>
  <si>
    <t>Степанова Е.Н.</t>
  </si>
  <si>
    <t>727718</t>
  </si>
  <si>
    <t>Степанова Зинаида Борисовна</t>
  </si>
  <si>
    <t>Степанова З.Б.</t>
  </si>
  <si>
    <t>727720</t>
  </si>
  <si>
    <t>Степанова Лена Анатольевна</t>
  </si>
  <si>
    <t>Степанова Л.А./кмн/Доцент</t>
  </si>
  <si>
    <t>601944563</t>
  </si>
  <si>
    <t>Степанова Лена Юриевна</t>
  </si>
  <si>
    <t>Степанова Л.Ю.</t>
  </si>
  <si>
    <t>727722</t>
  </si>
  <si>
    <t>Степанова Любовь Владимировна</t>
  </si>
  <si>
    <t>Степанова Л.В./кпн/Доцент</t>
  </si>
  <si>
    <t>895039950</t>
  </si>
  <si>
    <t>Степанова Людмила Афанасьевна</t>
  </si>
  <si>
    <t>Степанова Л.А.</t>
  </si>
  <si>
    <t>727787</t>
  </si>
  <si>
    <t>Степанова Людмила Валерьевна</t>
  </si>
  <si>
    <t>Степанова Л.В./кпн/Доцент/И.о. зав. кафедрой</t>
  </si>
  <si>
    <t>480208080</t>
  </si>
  <si>
    <t>Степанова Марина Артуровна</t>
  </si>
  <si>
    <t>Степанова М.А.</t>
  </si>
  <si>
    <t>895036553</t>
  </si>
  <si>
    <t>Степанова Нарияна Васильевна</t>
  </si>
  <si>
    <t>Степанова Н.В.</t>
  </si>
  <si>
    <t>496880739</t>
  </si>
  <si>
    <t>Степанова Саргылана Кирилловна</t>
  </si>
  <si>
    <t>Степанова С.К.</t>
  </si>
  <si>
    <t>727767</t>
  </si>
  <si>
    <t>Степанова Сахайя Васильевна</t>
  </si>
  <si>
    <t>Степанова С.В./кин/Доцент</t>
  </si>
  <si>
    <t>727765</t>
  </si>
  <si>
    <t>Степанова Светлана Иннокентьевна</t>
  </si>
  <si>
    <t>Степанова С.И./Доцент</t>
  </si>
  <si>
    <t>727778</t>
  </si>
  <si>
    <t>Степанова Татьяна Иннокентьевна</t>
  </si>
  <si>
    <t>Степанова Т.И./кэн</t>
  </si>
  <si>
    <t>412835777</t>
  </si>
  <si>
    <t>Стешенко Ирина Георгиевна</t>
  </si>
  <si>
    <t>Стешенко И.Г.</t>
  </si>
  <si>
    <t>727805</t>
  </si>
  <si>
    <t>Стрекаловская Алена Анатольевна</t>
  </si>
  <si>
    <t>Стрекаловская А.А./кмн/Доцент</t>
  </si>
  <si>
    <t>895040459</t>
  </si>
  <si>
    <t>Стрекаловская Аяна Афанасьевна</t>
  </si>
  <si>
    <t>Стрекаловская А.А.</t>
  </si>
  <si>
    <t>248086636</t>
  </si>
  <si>
    <t>Строкова Валерия Валерьевна</t>
  </si>
  <si>
    <t>Строкова В.В.</t>
  </si>
  <si>
    <t>387891361</t>
  </si>
  <si>
    <t>Стручков Валентин Гаврильевич</t>
  </si>
  <si>
    <t>Стручков В.Г.</t>
  </si>
  <si>
    <t>895040334</t>
  </si>
  <si>
    <t>Стручкова Анна Александровна</t>
  </si>
  <si>
    <t>Стручкова А.А.</t>
  </si>
  <si>
    <t>895036847</t>
  </si>
  <si>
    <t>Стручкова Анна Михайловна</t>
  </si>
  <si>
    <t>Стручкова А.М.</t>
  </si>
  <si>
    <t>672932889</t>
  </si>
  <si>
    <t>Стручкова Аэлита Алексеевна</t>
  </si>
  <si>
    <t>727868</t>
  </si>
  <si>
    <t>Стручкова Наталья Анатольевна</t>
  </si>
  <si>
    <t>Стручкова Н.А./кин</t>
  </si>
  <si>
    <t>730227</t>
  </si>
  <si>
    <t>Стручкова Татьяна Семеновна</t>
  </si>
  <si>
    <t>Стручкова Т.С./ктн/Доцент/Пред. УМК</t>
  </si>
  <si>
    <t>895038587</t>
  </si>
  <si>
    <t>Студеникин Феликс Рикардович</t>
  </si>
  <si>
    <t>Студеникин Ф.Р./кфмн</t>
  </si>
  <si>
    <t>722092892</t>
  </si>
  <si>
    <t>Сулейманов Александр Альбертович</t>
  </si>
  <si>
    <t>Сулейманов А.А.</t>
  </si>
  <si>
    <t>895038390</t>
  </si>
  <si>
    <t>Сунхалыров Алексей Алексеевич</t>
  </si>
  <si>
    <t>Сунхалыров А.А.</t>
  </si>
  <si>
    <t>895039894</t>
  </si>
  <si>
    <t>Суслов Константин Витальевич</t>
  </si>
  <si>
    <t>Суслов К.В./дтн</t>
  </si>
  <si>
    <t>453504367</t>
  </si>
  <si>
    <t>Сутакова Эльза Михайловна</t>
  </si>
  <si>
    <t xml:space="preserve">Сутакова Э.М./Зам. дек/дир. по УР </t>
  </si>
  <si>
    <t>719785</t>
  </si>
  <si>
    <t>Сухарь Марина Александровна</t>
  </si>
  <si>
    <t>Сухарь М.А.</t>
  </si>
  <si>
    <t>895038888</t>
  </si>
  <si>
    <t>Сухомясова Татьяна Ивановна</t>
  </si>
  <si>
    <t>Сухомясова Т.И.</t>
  </si>
  <si>
    <t>727981</t>
  </si>
  <si>
    <t>Сыдыкова Любовь Ахмедовна</t>
  </si>
  <si>
    <t>Сыдыкова Л.А./кмн</t>
  </si>
  <si>
    <t>727985</t>
  </si>
  <si>
    <t>Сыроватская Лидия Андреевна</t>
  </si>
  <si>
    <t>Сыроватская Л.А.</t>
  </si>
  <si>
    <t>727987</t>
  </si>
  <si>
    <t>Сыроватский Афанасий Афанасьевич</t>
  </si>
  <si>
    <t>Сыроватский А.А./ктн/Доцент</t>
  </si>
  <si>
    <t>727999</t>
  </si>
  <si>
    <t>Сыромятникова Айталина Степановна</t>
  </si>
  <si>
    <t>Сыромятникова А.С./кфмн/Профессор</t>
  </si>
  <si>
    <t>602872320</t>
  </si>
  <si>
    <t>Сычевский Андрей Викторович</t>
  </si>
  <si>
    <t>Сычевский В.В.</t>
  </si>
  <si>
    <t>841205425</t>
  </si>
  <si>
    <t>Таппахов Алексей Алексеевич</t>
  </si>
  <si>
    <t>Таппахов А.А./кмн/Доцент</t>
  </si>
  <si>
    <t>728104</t>
  </si>
  <si>
    <t>Тарабукин Георгий Алексеевич</t>
  </si>
  <si>
    <t>Тарабукин А.А.</t>
  </si>
  <si>
    <t>728106</t>
  </si>
  <si>
    <t>Тарабукина Айталина Алексеевна</t>
  </si>
  <si>
    <t>Тарабукина А.А.</t>
  </si>
  <si>
    <t>728109</t>
  </si>
  <si>
    <t>Тарабукина Ирина Егоровна</t>
  </si>
  <si>
    <t>Тарабукина И.Е.</t>
  </si>
  <si>
    <t>453218273</t>
  </si>
  <si>
    <t>Тарабукина Лена Дмитриевна</t>
  </si>
  <si>
    <t>Тарабукина Л.Д.</t>
  </si>
  <si>
    <t>728111</t>
  </si>
  <si>
    <t>Тарабукина Любовь Васильевна</t>
  </si>
  <si>
    <t>Тарабукина Л.В./кмн/Доцент</t>
  </si>
  <si>
    <t>728112</t>
  </si>
  <si>
    <t>Тарабукина Марфа Васильевна</t>
  </si>
  <si>
    <t>Тарабукина М.В./кфилн</t>
  </si>
  <si>
    <t>265506770</t>
  </si>
  <si>
    <t>Тарабукина Сардана Макаровна</t>
  </si>
  <si>
    <t>Тарабукина С.М./кфармн/Доцент</t>
  </si>
  <si>
    <t>728123</t>
  </si>
  <si>
    <t>Тарасов Ариан Егорович</t>
  </si>
  <si>
    <t>Тарасов А.Е./кпн</t>
  </si>
  <si>
    <t>728130</t>
  </si>
  <si>
    <t>Тарасов Петр Петрович</t>
  </si>
  <si>
    <t>Тарасов П.П./Доцент</t>
  </si>
  <si>
    <t>728140</t>
  </si>
  <si>
    <t>Тарасова Галина Ивановна</t>
  </si>
  <si>
    <t>Тарасова Г.И./кфмн/Доцент</t>
  </si>
  <si>
    <t>347321925</t>
  </si>
  <si>
    <t>Тарасова Лидия Андреевна</t>
  </si>
  <si>
    <t>Тарасова Л.А./кмн/Доцент</t>
  </si>
  <si>
    <t>728149</t>
  </si>
  <si>
    <t>Тарасова Надежда Михайловна</t>
  </si>
  <si>
    <t>Тарасова Н.М.</t>
  </si>
  <si>
    <t>895040360</t>
  </si>
  <si>
    <t>Тарасова Оксана Викторовна</t>
  </si>
  <si>
    <t>Тарасова О.В./дпн</t>
  </si>
  <si>
    <t>895038051</t>
  </si>
  <si>
    <t>Тарасова Прасковья Николаевна</t>
  </si>
  <si>
    <t>Тарасова П.Н.</t>
  </si>
  <si>
    <t>1904958</t>
  </si>
  <si>
    <t>Тарский Василий Васильевич</t>
  </si>
  <si>
    <t>Тарский В.В./Доцент</t>
  </si>
  <si>
    <t>895036451</t>
  </si>
  <si>
    <t>Татаринов Дмитрий Михайлович</t>
  </si>
  <si>
    <t>Татаринов Д.М.</t>
  </si>
  <si>
    <t>895038050</t>
  </si>
  <si>
    <t>Татаринова Наталия Викторовна</t>
  </si>
  <si>
    <t>Татаринова Н.В.</t>
  </si>
  <si>
    <t>728203</t>
  </si>
  <si>
    <t>Татаринова Татьяна Дмитриевна</t>
  </si>
  <si>
    <t>Татаринова Т.Д./кбн</t>
  </si>
  <si>
    <t>895036880</t>
  </si>
  <si>
    <t>Татарникова Полина Александровна</t>
  </si>
  <si>
    <t>Татарникова П.А.</t>
  </si>
  <si>
    <t>Терпугова Ирина Валерьевна</t>
  </si>
  <si>
    <t>Терпугова И.В.</t>
  </si>
  <si>
    <t>728252</t>
  </si>
  <si>
    <t>Тесцов Сергей Валентинович</t>
  </si>
  <si>
    <t>Тесцов С.В./кфилн/Доцент</t>
  </si>
  <si>
    <t>728271</t>
  </si>
  <si>
    <t>Тимофеев Айал Михайлович</t>
  </si>
  <si>
    <t>Тимофеев А.М./дфмн/Профессор</t>
  </si>
  <si>
    <t>785978802</t>
  </si>
  <si>
    <t>Тимофеев Артем Леонидович</t>
  </si>
  <si>
    <t>Тимофеев А.Л./кмн</t>
  </si>
  <si>
    <t>895036601</t>
  </si>
  <si>
    <t>Тимофеев Владимир Дмитриевич</t>
  </si>
  <si>
    <t>Тимофеев В.Д./ктн/Доцент</t>
  </si>
  <si>
    <t>728288</t>
  </si>
  <si>
    <t>Тимофеев Леонид Федорович</t>
  </si>
  <si>
    <t>Тимофеев Л.Ф./дмн/Профессор</t>
  </si>
  <si>
    <t>731916</t>
  </si>
  <si>
    <t>Тимофеев Николай Гаврильевич</t>
  </si>
  <si>
    <t>Тимофеев Н.Г./ктн</t>
  </si>
  <si>
    <t>895040174</t>
  </si>
  <si>
    <t>Тимофеева Алёна Павловна</t>
  </si>
  <si>
    <t>Тимофеева А.П./кпн</t>
  </si>
  <si>
    <t>895035691</t>
  </si>
  <si>
    <t>Тимофеева Екатерина Николаевна</t>
  </si>
  <si>
    <t>Тимофеева Е.Н./Доцент</t>
  </si>
  <si>
    <t>715522</t>
  </si>
  <si>
    <t>Тимофеева Кюннэ Николаевна</t>
  </si>
  <si>
    <t>Тимофеева К.Н./кпн/Доцент</t>
  </si>
  <si>
    <t>630550108</t>
  </si>
  <si>
    <t>Тимофеева Мария Григорьевна</t>
  </si>
  <si>
    <t>Тимофеева М.Г.</t>
  </si>
  <si>
    <t>728336</t>
  </si>
  <si>
    <t>Тимофеева Татьяна Семеновна</t>
  </si>
  <si>
    <t>Тимофеева Т.С./кфмн/Доцент</t>
  </si>
  <si>
    <t>895040055</t>
  </si>
  <si>
    <t>Титов Спартак Петрович</t>
  </si>
  <si>
    <t>Титов С.П.</t>
  </si>
  <si>
    <t>728359</t>
  </si>
  <si>
    <t>Титова Лена Егоровна</t>
  </si>
  <si>
    <t>Титова Л.Е./Пред. УМК</t>
  </si>
  <si>
    <t>895039349</t>
  </si>
  <si>
    <t>Титова Ульяна Валерьевна</t>
  </si>
  <si>
    <t>Титова У.В.</t>
  </si>
  <si>
    <t>568051944</t>
  </si>
  <si>
    <t>Тихонов Алексей Николаевич</t>
  </si>
  <si>
    <t>Тихонов А.Н./кбн</t>
  </si>
  <si>
    <t>895039599</t>
  </si>
  <si>
    <t>Тихонов Роман Семенович</t>
  </si>
  <si>
    <t>Тихонов Р.С.</t>
  </si>
  <si>
    <t>10292692</t>
  </si>
  <si>
    <t>Тихонова Майя Ивановна</t>
  </si>
  <si>
    <t>Тихонова М.И.</t>
  </si>
  <si>
    <t>728392</t>
  </si>
  <si>
    <t>Тихонова Ольга Александровна</t>
  </si>
  <si>
    <t>Тихонова О.А./кфмн/Доцент</t>
  </si>
  <si>
    <t>728418</t>
  </si>
  <si>
    <t>Тобохов Александр Васильевич</t>
  </si>
  <si>
    <t>Тобохов А.В./дмн</t>
  </si>
  <si>
    <t>895039895</t>
  </si>
  <si>
    <t>Тозе Флавиен Аристид Альфред</t>
  </si>
  <si>
    <t>Тозе Ф.А.</t>
  </si>
  <si>
    <t>690476664</t>
  </si>
  <si>
    <t>Толстоухова Лоридана Игнатиевна</t>
  </si>
  <si>
    <t>Толстоухова Л.И.</t>
  </si>
  <si>
    <t>728454</t>
  </si>
  <si>
    <t>Толстых Геннадий Владимирович</t>
  </si>
  <si>
    <t>Толстых Г.В./дин/Профессор</t>
  </si>
  <si>
    <t>728461</t>
  </si>
  <si>
    <t>Толстякова Мария Николаевна</t>
  </si>
  <si>
    <t>Толстякова М.Н./кпн/Доцент</t>
  </si>
  <si>
    <t>895038513</t>
  </si>
  <si>
    <t>Томская Наталья Руслановна</t>
  </si>
  <si>
    <t>Томская Н.Р.</t>
  </si>
  <si>
    <t>732090</t>
  </si>
  <si>
    <t>Томская Татьяна Юрьевна</t>
  </si>
  <si>
    <t>Томская Т.Ю.</t>
  </si>
  <si>
    <t>732431</t>
  </si>
  <si>
    <t>Томтосов Афанасий Артурович</t>
  </si>
  <si>
    <t>Томтосов А.А.</t>
  </si>
  <si>
    <t>895040406</t>
  </si>
  <si>
    <t>Торопов Петр Константинович</t>
  </si>
  <si>
    <t>Торопов П.К.</t>
  </si>
  <si>
    <t>895039336</t>
  </si>
  <si>
    <t>Торотоева Айыына Михайловна</t>
  </si>
  <si>
    <t>Торотоева А.М.</t>
  </si>
  <si>
    <t>895039621</t>
  </si>
  <si>
    <t>Торохова Татьяна Дмитриевна</t>
  </si>
  <si>
    <t>Торохова Т.Д.</t>
  </si>
  <si>
    <t>728509</t>
  </si>
  <si>
    <t>Тотонова Елена Егоровна</t>
  </si>
  <si>
    <t>Тотонова Е.Е./кгн/Доцент</t>
  </si>
  <si>
    <t>884059486</t>
  </si>
  <si>
    <t>Тотонова Наталья Павловна</t>
  </si>
  <si>
    <t>Тотонова П.П.</t>
  </si>
  <si>
    <t>728521</t>
  </si>
  <si>
    <t>Третьяков Максим Феликсович</t>
  </si>
  <si>
    <t>Третьяков М.Ф.</t>
  </si>
  <si>
    <t>728531</t>
  </si>
  <si>
    <t>Третьякова Наталья Викторовна</t>
  </si>
  <si>
    <t>Третьякова Н.В.</t>
  </si>
  <si>
    <t>728532</t>
  </si>
  <si>
    <t>Третьякова Ольга Геннадьевна</t>
  </si>
  <si>
    <t>Третьякова О.Г./Пред. УМК</t>
  </si>
  <si>
    <t>895040064</t>
  </si>
  <si>
    <t>Трифонов Владимир Александрович</t>
  </si>
  <si>
    <t>Трифонов В.А./дбн</t>
  </si>
  <si>
    <t>608760733</t>
  </si>
  <si>
    <t>Троева Елена Ивановна</t>
  </si>
  <si>
    <t>Троева Е.И./кбн</t>
  </si>
  <si>
    <t>728557</t>
  </si>
  <si>
    <t>Тролукова Айталина Николаевна</t>
  </si>
  <si>
    <t>Тролукова А.Н./кмн/Доцент</t>
  </si>
  <si>
    <t>728577</t>
  </si>
  <si>
    <t>Трофимцев Юрий Иванович</t>
  </si>
  <si>
    <t>Трофимцев Ю.И./дтн/Профессор</t>
  </si>
  <si>
    <t>728612</t>
  </si>
  <si>
    <t>Туласынова Надежда Юрьевна</t>
  </si>
  <si>
    <t>Туласынова Н.Ю./кпн/Доцент</t>
  </si>
  <si>
    <t>895039966</t>
  </si>
  <si>
    <t>Туприна Пелагея Ивановна</t>
  </si>
  <si>
    <t>Туприна П.И.</t>
  </si>
  <si>
    <t>728633</t>
  </si>
  <si>
    <t>Турантаев Гаврил Гаврильевич</t>
  </si>
  <si>
    <t>Турантаев Г.Г./ктн/Доцент</t>
  </si>
  <si>
    <t>895039993</t>
  </si>
  <si>
    <t>Турантаева Мария Васильевна</t>
  </si>
  <si>
    <t>Турантаева М.В.</t>
  </si>
  <si>
    <t>728641</t>
  </si>
  <si>
    <t>Туркебаева Лена Кимовна</t>
  </si>
  <si>
    <t>Туркебаева Л.К./кбн/Доцент</t>
  </si>
  <si>
    <t>895038619</t>
  </si>
  <si>
    <t>Туякова Айман Кайржановна</t>
  </si>
  <si>
    <t>Туякова А.К./ктн</t>
  </si>
  <si>
    <t>895039623</t>
  </si>
  <si>
    <t>Тымырова Татьяна Александровна</t>
  </si>
  <si>
    <t>Тымырова Т.А.</t>
  </si>
  <si>
    <t>55126436</t>
  </si>
  <si>
    <t>Тюляхова Лилия Иннокентьевна</t>
  </si>
  <si>
    <t>Тюляхова Л.И.</t>
  </si>
  <si>
    <t>862913754</t>
  </si>
  <si>
    <t>Тяптиргянова Виктория Матвеевна</t>
  </si>
  <si>
    <t>Тяптиргянова В.М./кмн/Доцент</t>
  </si>
  <si>
    <t>728685</t>
  </si>
  <si>
    <t>Тяптиргянова Татьяна Матвеевна</t>
  </si>
  <si>
    <t>Тяптиргянова Т.М./дмн/Профессор</t>
  </si>
  <si>
    <t>895039785</t>
  </si>
  <si>
    <t>Уарова Александра Владимировна</t>
  </si>
  <si>
    <t>Уарова А.В.</t>
  </si>
  <si>
    <t>895039606</t>
  </si>
  <si>
    <t>Уваров Валерий Анатольевич</t>
  </si>
  <si>
    <t>Уваров В.А./дтн</t>
  </si>
  <si>
    <t>756110385</t>
  </si>
  <si>
    <t>Уваров Семен Петрович</t>
  </si>
  <si>
    <t>Уваров С.П.</t>
  </si>
  <si>
    <t>895039720</t>
  </si>
  <si>
    <t>Уваровский Александр Семенович</t>
  </si>
  <si>
    <t>Уваровский А.С.</t>
  </si>
  <si>
    <t>728723</t>
  </si>
  <si>
    <t>Уйгуров Василий Васильевич</t>
  </si>
  <si>
    <t>Уйгуров В.В.</t>
  </si>
  <si>
    <t>895040271</t>
  </si>
  <si>
    <t>Умиткалиев Улан Умиткалиевич</t>
  </si>
  <si>
    <t>Умиткалиев У.У./кин</t>
  </si>
  <si>
    <t>кандидат исторических наук</t>
  </si>
  <si>
    <t>750656077</t>
  </si>
  <si>
    <t>Устинова Александра Иннокентьевна</t>
  </si>
  <si>
    <t>Устинова А.И.</t>
  </si>
  <si>
    <t>732422</t>
  </si>
  <si>
    <t>Устинова Юлия Игнатьевна</t>
  </si>
  <si>
    <t>Устинова Ю.И./кэн/Доцент</t>
  </si>
  <si>
    <t>710007477</t>
  </si>
  <si>
    <t>Ушканова Раиса Дмитриевна</t>
  </si>
  <si>
    <t>Ушканова Р.Д./кфн/Доцент</t>
  </si>
  <si>
    <t>728801</t>
  </si>
  <si>
    <t>Ушкарева Ольга Антоновна</t>
  </si>
  <si>
    <t>Ушкарева О.А./кмн/Доцент</t>
  </si>
  <si>
    <t>728807</t>
  </si>
  <si>
    <t>Ушницкая Виктория Вильямовна</t>
  </si>
  <si>
    <t>Ушницкая В.В./кпн/Доцент</t>
  </si>
  <si>
    <t>728813</t>
  </si>
  <si>
    <t>Ушницкая Лидия Елисеевна</t>
  </si>
  <si>
    <t>Ушницкая Л.Е./кэн/Доцент</t>
  </si>
  <si>
    <t>728827</t>
  </si>
  <si>
    <t>Ушницкий Иван Николаевич</t>
  </si>
  <si>
    <t>Ушницкий И.Н.</t>
  </si>
  <si>
    <t>728826</t>
  </si>
  <si>
    <t>Ушницкий Иннокентий Дмитриевич</t>
  </si>
  <si>
    <t>Ушницкий И.Д./дмн</t>
  </si>
  <si>
    <t>728828</t>
  </si>
  <si>
    <t>Ушницкий Рум Румович</t>
  </si>
  <si>
    <t>Ушницкий Р.Р./кюн</t>
  </si>
  <si>
    <t>895039977</t>
  </si>
  <si>
    <t>Федоров Алексей Петрович</t>
  </si>
  <si>
    <t>Федоров А.П.</t>
  </si>
  <si>
    <t>895037352</t>
  </si>
  <si>
    <t>Фёдоров Артём Владимирович</t>
  </si>
  <si>
    <t>Фёдоров А.В.</t>
  </si>
  <si>
    <t>569711409</t>
  </si>
  <si>
    <t>Федоров Артур Григорьевич</t>
  </si>
  <si>
    <t>Федоров А.Г./ктн/Доцент</t>
  </si>
  <si>
    <t>728906</t>
  </si>
  <si>
    <t>Федоров Афанасий Афанасьевич</t>
  </si>
  <si>
    <t>Федоров А.А./Доцент</t>
  </si>
  <si>
    <t>895039701</t>
  </si>
  <si>
    <t>Федоров Владислав Борисович</t>
  </si>
  <si>
    <t>Федоров В.Б.</t>
  </si>
  <si>
    <t>730861</t>
  </si>
  <si>
    <t>Федоров Вячеслав Николаевич</t>
  </si>
  <si>
    <t>Федоров В.Н./ктн/Доцент</t>
  </si>
  <si>
    <t>354383415</t>
  </si>
  <si>
    <t>Федоров Гавриил Михайлович</t>
  </si>
  <si>
    <t>Федоров Г.М.</t>
  </si>
  <si>
    <t>895039734</t>
  </si>
  <si>
    <t>Федоров Дмитрий Фомич</t>
  </si>
  <si>
    <t>Федоров Д.Ф.</t>
  </si>
  <si>
    <t>895040136</t>
  </si>
  <si>
    <t>Федоров Иван Иванович</t>
  </si>
  <si>
    <t>Федоров И.И.</t>
  </si>
  <si>
    <t>728932</t>
  </si>
  <si>
    <t>Федоров Константин Анатольевич</t>
  </si>
  <si>
    <t>Федоров К.А.</t>
  </si>
  <si>
    <t>895035705</t>
  </si>
  <si>
    <t>Федоров Святослав Игоревич</t>
  </si>
  <si>
    <t>Федоров С.И.</t>
  </si>
  <si>
    <t>490275345</t>
  </si>
  <si>
    <t>Федоров Сергей Егорович</t>
  </si>
  <si>
    <t>Федоров С.Е./кбн</t>
  </si>
  <si>
    <t>730602</t>
  </si>
  <si>
    <t>Федоров Юрий Юрьевич</t>
  </si>
  <si>
    <t>Федоров Ю.Ю./кэн/Доцент</t>
  </si>
  <si>
    <t>728981</t>
  </si>
  <si>
    <t>Федорова Аида Ивановна</t>
  </si>
  <si>
    <t>Федорова А.И./кмн/Доцент</t>
  </si>
  <si>
    <t>728973</t>
  </si>
  <si>
    <t>Федорова Александра Васильевна</t>
  </si>
  <si>
    <t>Федорова А.В./Доцент</t>
  </si>
  <si>
    <t>728969</t>
  </si>
  <si>
    <t>Федорова Александра Яковлевна</t>
  </si>
  <si>
    <t>Федорова А.Я.</t>
  </si>
  <si>
    <t>895038705</t>
  </si>
  <si>
    <t>Федорова Анна Александровна</t>
  </si>
  <si>
    <t>Федорова А.А.</t>
  </si>
  <si>
    <t>728873</t>
  </si>
  <si>
    <t>Федорова Анна Ивановна</t>
  </si>
  <si>
    <t>Федорова А.И./Доцент</t>
  </si>
  <si>
    <t>895039771</t>
  </si>
  <si>
    <t>Федорова Анна Петровна</t>
  </si>
  <si>
    <t>Федорова А.П.</t>
  </si>
  <si>
    <t>730654</t>
  </si>
  <si>
    <t>Фёдорова Аэлита Арнольдовна</t>
  </si>
  <si>
    <t>Фёдорова А.А.</t>
  </si>
  <si>
    <t>895039059</t>
  </si>
  <si>
    <t>Федорова Галина Анатольевна</t>
  </si>
  <si>
    <t>Федорова Г.А.</t>
  </si>
  <si>
    <t>715742</t>
  </si>
  <si>
    <t>Федорова Елена Николаевна</t>
  </si>
  <si>
    <t>Федорова Е.Н.</t>
  </si>
  <si>
    <t>732442</t>
  </si>
  <si>
    <t>Федорова Елена Петровна</t>
  </si>
  <si>
    <t>Федорова Е.П.</t>
  </si>
  <si>
    <t>729003</t>
  </si>
  <si>
    <t>Федорова Клавдия Ивановна</t>
  </si>
  <si>
    <t>Федорова К.И./кфилн/Доцент</t>
  </si>
  <si>
    <t>750725320</t>
  </si>
  <si>
    <t>Федорова Кристина Николаевна</t>
  </si>
  <si>
    <t>Федорова К.Н.</t>
  </si>
  <si>
    <t>729008</t>
  </si>
  <si>
    <t>Федорова Лариса Лукинична</t>
  </si>
  <si>
    <t>Федорова Л.Л./ктн/Доцент</t>
  </si>
  <si>
    <t>895040233</t>
  </si>
  <si>
    <t>Федорова Любовь Андреевна</t>
  </si>
  <si>
    <t>Федорова Л.А.</t>
  </si>
  <si>
    <t>895040496</t>
  </si>
  <si>
    <t>Федорова Любовь Афанасьевна</t>
  </si>
  <si>
    <t>729023</t>
  </si>
  <si>
    <t>Федорова Марианна Макаровна</t>
  </si>
  <si>
    <t>Федорова М.М.</t>
  </si>
  <si>
    <t>895040166</t>
  </si>
  <si>
    <t>Федорова Марианна Сергеевна</t>
  </si>
  <si>
    <t>Федорова М.С.</t>
  </si>
  <si>
    <t>895036406</t>
  </si>
  <si>
    <t>Федорова Марианна Ясоновна</t>
  </si>
  <si>
    <t>Федорова М.Я.</t>
  </si>
  <si>
    <t>828724849</t>
  </si>
  <si>
    <t>Федорова Мария Анатольевна</t>
  </si>
  <si>
    <t>Федорова М.А.</t>
  </si>
  <si>
    <t>895039946</t>
  </si>
  <si>
    <t>Федорова Надежда Семеновна</t>
  </si>
  <si>
    <t>Федорова Н.С.</t>
  </si>
  <si>
    <t>755436690</t>
  </si>
  <si>
    <t>Федорова Надежда Тимофеевна</t>
  </si>
  <si>
    <t>Федорова Н.Т./Доцент</t>
  </si>
  <si>
    <t>729030</t>
  </si>
  <si>
    <t>Федорова Нюргуяна Аркадьевна</t>
  </si>
  <si>
    <t>Федорова Н.А./Доцент</t>
  </si>
  <si>
    <t>895036879</t>
  </si>
  <si>
    <t>Федорова Ольга Анатольевна</t>
  </si>
  <si>
    <t>Федорова О.А.</t>
  </si>
  <si>
    <t>895038703</t>
  </si>
  <si>
    <t>Федорова Саргылана Александровна</t>
  </si>
  <si>
    <t>Федорова С.А.</t>
  </si>
  <si>
    <t>729064</t>
  </si>
  <si>
    <t>Федорова Сардана Николаевна</t>
  </si>
  <si>
    <t>Федорова С.Н.</t>
  </si>
  <si>
    <t>729072</t>
  </si>
  <si>
    <t>Федорова Татьяна Николаевна</t>
  </si>
  <si>
    <t>Федорова Т.Н.</t>
  </si>
  <si>
    <t>452767363</t>
  </si>
  <si>
    <t>Федорова Туйаара Алексеевна</t>
  </si>
  <si>
    <t>Федорова Т.А./кпн/Доцент</t>
  </si>
  <si>
    <t>729083</t>
  </si>
  <si>
    <t>Федосеева Валентина Ивановна</t>
  </si>
  <si>
    <t>Федосеева В.И./Доцент</t>
  </si>
  <si>
    <t>349779877</t>
  </si>
  <si>
    <t>Федотов Андрей Андреевич</t>
  </si>
  <si>
    <t>Федотов А.А.</t>
  </si>
  <si>
    <t>454137323</t>
  </si>
  <si>
    <t>Федотов Петр Анатольевич</t>
  </si>
  <si>
    <t>Федотов П.А.</t>
  </si>
  <si>
    <t>452758161</t>
  </si>
  <si>
    <t>Федотова Дарья Спиридоновна</t>
  </si>
  <si>
    <t>Федотова Д.С.</t>
  </si>
  <si>
    <t>729107</t>
  </si>
  <si>
    <t>Федотова Марина Алексеевна</t>
  </si>
  <si>
    <t>Федотова М.А./ктн/Доцент</t>
  </si>
  <si>
    <t>729122</t>
  </si>
  <si>
    <t>Федулова Саргылана Николаевна</t>
  </si>
  <si>
    <t>Федулова С.Н./кюн/Доцент</t>
  </si>
  <si>
    <t>858646127</t>
  </si>
  <si>
    <t>Фентон Донна Мария</t>
  </si>
  <si>
    <t>Фентон Д..</t>
  </si>
  <si>
    <t>895040487</t>
  </si>
  <si>
    <t>Филин Даниил Константинович</t>
  </si>
  <si>
    <t>Филин Д.К.</t>
  </si>
  <si>
    <t>729151</t>
  </si>
  <si>
    <t>Филиппов Василий Романович</t>
  </si>
  <si>
    <t>Филиппов В.Р./Доцент</t>
  </si>
  <si>
    <t>729161</t>
  </si>
  <si>
    <t>Филиппов Гаврил Гаврильевич</t>
  </si>
  <si>
    <t>Филиппов Г.Г./дфилн/Профессор</t>
  </si>
  <si>
    <t>729165</t>
  </si>
  <si>
    <t>Филиппов Дмитрий Васильевич</t>
  </si>
  <si>
    <t>Филиппов Д.В./кэн</t>
  </si>
  <si>
    <t>223447282</t>
  </si>
  <si>
    <t>Филиппов Семен Эдуардович</t>
  </si>
  <si>
    <t>Филиппов С.Э.</t>
  </si>
  <si>
    <t>895040185</t>
  </si>
  <si>
    <t>Филиппов Станислав Семёнович</t>
  </si>
  <si>
    <t>Филиппов С.С.</t>
  </si>
  <si>
    <t>895040187</t>
  </si>
  <si>
    <t>Филиппова Алена Игоревна</t>
  </si>
  <si>
    <t>Филиппова А.И.</t>
  </si>
  <si>
    <t>97362358</t>
  </si>
  <si>
    <t>Филиппова Варвара Васильевна</t>
  </si>
  <si>
    <t>Филиппова В.В.</t>
  </si>
  <si>
    <t>729196</t>
  </si>
  <si>
    <t>Филиппова Виктория Викторовна</t>
  </si>
  <si>
    <t>Филиппова В.В./кин</t>
  </si>
  <si>
    <t>825968994</t>
  </si>
  <si>
    <t>Филиппова Дария Николаевна</t>
  </si>
  <si>
    <t>Филиппова Д.Н.</t>
  </si>
  <si>
    <t>729222</t>
  </si>
  <si>
    <t>Филиппова Майя Петровна</t>
  </si>
  <si>
    <t>Филиппова М.П./кпн/Доцент</t>
  </si>
  <si>
    <t>895038332</t>
  </si>
  <si>
    <t>Филиппова Надежда Анатольевна</t>
  </si>
  <si>
    <t>Филиппова Н.А./дтн/Профессор</t>
  </si>
  <si>
    <t>729238</t>
  </si>
  <si>
    <t>Филиппова Роза Дмитриевна</t>
  </si>
  <si>
    <t>Филиппова Р.Д./дмн</t>
  </si>
  <si>
    <t>454172921</t>
  </si>
  <si>
    <t>Филиппова Саргылана Васильевна</t>
  </si>
  <si>
    <t>Филиппова С.В./Доцент</t>
  </si>
  <si>
    <t>895039188</t>
  </si>
  <si>
    <t>Филиппова Юлия Анатольевна</t>
  </si>
  <si>
    <t>Филиппова Ю.А.</t>
  </si>
  <si>
    <t>612462404</t>
  </si>
  <si>
    <t>Филлипов Олег Егорович</t>
  </si>
  <si>
    <t>Филлипов О.Е./кпн</t>
  </si>
  <si>
    <t>895036918</t>
  </si>
  <si>
    <t>Фотекова Татьяна Анатольевна</t>
  </si>
  <si>
    <t>Фотекова Т.А./дпсхн/Профессор</t>
  </si>
  <si>
    <t>Доктор психологических наук</t>
  </si>
  <si>
    <t>дпсхн</t>
  </si>
  <si>
    <t>729284</t>
  </si>
  <si>
    <t>Фридовский Валерий Юрьевич</t>
  </si>
  <si>
    <t>Фридовский В.Ю.</t>
  </si>
  <si>
    <t>Доктор геолого–минералогических наук</t>
  </si>
  <si>
    <t>729286</t>
  </si>
  <si>
    <t>Фролов Григорий Григорьевич</t>
  </si>
  <si>
    <t>Фролов Г.Г.</t>
  </si>
  <si>
    <t>895040047</t>
  </si>
  <si>
    <t>Фролова Ольга Андреевна</t>
  </si>
  <si>
    <t>Фролова О.А.</t>
  </si>
  <si>
    <t>729314</t>
  </si>
  <si>
    <t>Хазанкович Юлия Геннадьевна</t>
  </si>
  <si>
    <t>Хазанкович Ю.Г./дфилн/Профессор</t>
  </si>
  <si>
    <t>895040289</t>
  </si>
  <si>
    <t>Халиуллин Данис Фаритович</t>
  </si>
  <si>
    <t>Халиуллин Д.Ф.</t>
  </si>
  <si>
    <t>409949790</t>
  </si>
  <si>
    <t>Хамраева Елизавета Александровна</t>
  </si>
  <si>
    <t>Хамраева Е.А./дпн</t>
  </si>
  <si>
    <t>729346</t>
  </si>
  <si>
    <t>Ханды Мария Васильевна</t>
  </si>
  <si>
    <t>Ханды М.В./дмн/Профессор</t>
  </si>
  <si>
    <t>895039031</t>
  </si>
  <si>
    <t>Харарбахова Матрена Аркадьевна</t>
  </si>
  <si>
    <t>Харарбахова М.А.</t>
  </si>
  <si>
    <t>895039584</t>
  </si>
  <si>
    <t>Харлампьева Мария Ивановна</t>
  </si>
  <si>
    <t>Харлампьева М.И.</t>
  </si>
  <si>
    <t>729379</t>
  </si>
  <si>
    <t>Харлампьева Прасковья Ивановна</t>
  </si>
  <si>
    <t>Харлампьева П.И.</t>
  </si>
  <si>
    <t>729392</t>
  </si>
  <si>
    <t>Хафизов Марсель Радифович</t>
  </si>
  <si>
    <t>Хафизов М.Р.</t>
  </si>
  <si>
    <t>729395</t>
  </si>
  <si>
    <t>Хачиров Сергей Владимирович</t>
  </si>
  <si>
    <t>Хачиров С.В./кпн/Доцент</t>
  </si>
  <si>
    <t>895040063</t>
  </si>
  <si>
    <t>Хван Ву Сок</t>
  </si>
  <si>
    <t>Хван В.С.</t>
  </si>
  <si>
    <t>729415</t>
  </si>
  <si>
    <t>Хлуднев Александр Михайлович</t>
  </si>
  <si>
    <t>Хлуднев А.М./дфмн/Профессор</t>
  </si>
  <si>
    <t>895038645</t>
  </si>
  <si>
    <t>Холмогорова Варвара Александровна</t>
  </si>
  <si>
    <t>Холмогорова В.А.</t>
  </si>
  <si>
    <t>873798070</t>
  </si>
  <si>
    <t>Холмогорова Вилена Евгеньевна</t>
  </si>
  <si>
    <t>Холмогорова В.Е.</t>
  </si>
  <si>
    <t>729433</t>
  </si>
  <si>
    <t>Холмогорова Софья Владимировна</t>
  </si>
  <si>
    <t>Холмогорова С.В.</t>
  </si>
  <si>
    <t>895040157</t>
  </si>
  <si>
    <t>Хомподоева Инга Валерьяновна</t>
  </si>
  <si>
    <t>Хомподоева И.В.</t>
  </si>
  <si>
    <t>349548184</t>
  </si>
  <si>
    <t>Хомподоева Мария Васильевна</t>
  </si>
  <si>
    <t>Хомподоева М.В./кпн/Доцент</t>
  </si>
  <si>
    <t>729441</t>
  </si>
  <si>
    <t>Хомудаев Вадим Викторович</t>
  </si>
  <si>
    <t>Хомудаев В.В.</t>
  </si>
  <si>
    <t>729452</t>
  </si>
  <si>
    <t>Хорунов Алексей Николаевич</t>
  </si>
  <si>
    <t>Хорунов А.Н./кмн/Доцент</t>
  </si>
  <si>
    <t>729462</t>
  </si>
  <si>
    <t>Хохолов Валерий Брониславович</t>
  </si>
  <si>
    <t>Хохолов В.Б./кфмн/Доцент</t>
  </si>
  <si>
    <t>729463</t>
  </si>
  <si>
    <t>Хохолов Юрий Аркадьевич</t>
  </si>
  <si>
    <t>Хохолов Ю.А./дтн</t>
  </si>
  <si>
    <t>720254</t>
  </si>
  <si>
    <t>Хохолова Ирена Семеновна</t>
  </si>
  <si>
    <t>Хохолова И.С./кфилн/Доцент</t>
  </si>
  <si>
    <t>357752718</t>
  </si>
  <si>
    <t>Хоютанов Александр Михайлович</t>
  </si>
  <si>
    <t>Хоютанов А.М.</t>
  </si>
  <si>
    <t>866656051</t>
  </si>
  <si>
    <t>Хоютанов Евгений Александрович</t>
  </si>
  <si>
    <t>Хоютанов Е.А./ктн/Доцент</t>
  </si>
  <si>
    <t>729471</t>
  </si>
  <si>
    <t>Христофоров Иван Иванович</t>
  </si>
  <si>
    <t>Христофоров И.И./ктн/Доцент</t>
  </si>
  <si>
    <t>729472</t>
  </si>
  <si>
    <t>Христофоров Пантелеймон Пантелеймонович</t>
  </si>
  <si>
    <t>Христофоров П.П.</t>
  </si>
  <si>
    <t>895039702</t>
  </si>
  <si>
    <t>Христофорова Любовь Викторовна</t>
  </si>
  <si>
    <t>Христофорова Л.В.</t>
  </si>
  <si>
    <t>895040239</t>
  </si>
  <si>
    <t>Худаев Александр Борисович</t>
  </si>
  <si>
    <t>Худаев А.Б.</t>
  </si>
  <si>
    <t>895039914</t>
  </si>
  <si>
    <t>Худайназарова Ксения Адихамжоновна</t>
  </si>
  <si>
    <t>Худайназарова К.А.</t>
  </si>
  <si>
    <t>895040066</t>
  </si>
  <si>
    <t>Хулянь Джан</t>
  </si>
  <si>
    <t>Хулянь Д..</t>
  </si>
  <si>
    <t>895036965</t>
  </si>
  <si>
    <t xml:space="preserve">Ци Хунвэй </t>
  </si>
  <si>
    <t>Ци Х..</t>
  </si>
  <si>
    <t>729516</t>
  </si>
  <si>
    <t>Цой Тамара Владимировна</t>
  </si>
  <si>
    <t>Цой Т.В.</t>
  </si>
  <si>
    <t>895040167</t>
  </si>
  <si>
    <t>Цыбикова Дарима Цыденовна</t>
  </si>
  <si>
    <t>Цыбикова Д.Ц.</t>
  </si>
  <si>
    <t>895037904</t>
  </si>
  <si>
    <t>Цыганкова Наталья Леонидовна</t>
  </si>
  <si>
    <t>Цыганкова Н.Л.</t>
  </si>
  <si>
    <t>895039614</t>
  </si>
  <si>
    <t>Цыпандин Николай Гаврильевич</t>
  </si>
  <si>
    <t>Цыпандин Н.Г.</t>
  </si>
  <si>
    <t>895038158</t>
  </si>
  <si>
    <t>Часовенко Софья Валерьевна</t>
  </si>
  <si>
    <t>Часовенко С.В.</t>
  </si>
  <si>
    <t>Чаунина Н.В./кфилн</t>
  </si>
  <si>
    <t>729552</t>
  </si>
  <si>
    <t>Чахов Александр Александрович</t>
  </si>
  <si>
    <t>Чахов А.А./кмн/Доцент</t>
  </si>
  <si>
    <t>729553</t>
  </si>
  <si>
    <t>Чахов Дмитрий Константинович</t>
  </si>
  <si>
    <t>Чахов Д.К./ктн</t>
  </si>
  <si>
    <t>895037554</t>
  </si>
  <si>
    <t>Чеботаренко Екатерина Игоревна</t>
  </si>
  <si>
    <t>Чеботаренко Е.И.</t>
  </si>
  <si>
    <t>895036856</t>
  </si>
  <si>
    <t>Чекурова Анастасия Юрьевна</t>
  </si>
  <si>
    <t>Чекурова А.Ю.</t>
  </si>
  <si>
    <t>824093089</t>
  </si>
  <si>
    <t>Чемезова Бранзуля Андреевна</t>
  </si>
  <si>
    <t>Чемезова Б.А.</t>
  </si>
  <si>
    <t>435248168</t>
  </si>
  <si>
    <t>Черемкин Станислав Николаевич</t>
  </si>
  <si>
    <t>Черемкин С.Н./кмн/Доцент</t>
  </si>
  <si>
    <t>895036983</t>
  </si>
  <si>
    <t>Черемкина Саргылана Юрьевна</t>
  </si>
  <si>
    <t>Черемкина С.Ю.</t>
  </si>
  <si>
    <t>895037439</t>
  </si>
  <si>
    <t>Черепанова Александра Александровна</t>
  </si>
  <si>
    <t>Черепанова А.А.</t>
  </si>
  <si>
    <t>680387585</t>
  </si>
  <si>
    <t>Черепанова Александра Михайловна</t>
  </si>
  <si>
    <t>Черепанова А.М.</t>
  </si>
  <si>
    <t>729642</t>
  </si>
  <si>
    <t>Черкашин Илья Афанасьевич</t>
  </si>
  <si>
    <t>Черкашин И.А./дпн/Профессор</t>
  </si>
  <si>
    <t>895040453</t>
  </si>
  <si>
    <t>Черная Ольга Владимировна</t>
  </si>
  <si>
    <t>Черная О.В.</t>
  </si>
  <si>
    <t>206600386</t>
  </si>
  <si>
    <t>Чернова Елена Петровна</t>
  </si>
  <si>
    <t>Чернова Е.П.</t>
  </si>
  <si>
    <t>895037735</t>
  </si>
  <si>
    <t>Черняев Александр Петрович</t>
  </si>
  <si>
    <t>Черняев А.П./дфмн</t>
  </si>
  <si>
    <t>14680762</t>
  </si>
  <si>
    <t>Черосов Михаил Михайлович</t>
  </si>
  <si>
    <t>Черосов М.М./дбн</t>
  </si>
  <si>
    <t>729703</t>
  </si>
  <si>
    <t>Чжан Татьяна Рудольфовна</t>
  </si>
  <si>
    <t>Чжан Т.Р.</t>
  </si>
  <si>
    <t>729710</t>
  </si>
  <si>
    <t>Чибыева Людмила Григорьевна</t>
  </si>
  <si>
    <t>Чибыева Л.Г./дмн/Профессор</t>
  </si>
  <si>
    <t>729722</t>
  </si>
  <si>
    <t>Чиннова Наталья Викторовна</t>
  </si>
  <si>
    <t>Чиннова Н.В.</t>
  </si>
  <si>
    <t>895037905</t>
  </si>
  <si>
    <t>Чириков Антон Владимирович</t>
  </si>
  <si>
    <t>Чириков А.В.</t>
  </si>
  <si>
    <t>46036902</t>
  </si>
  <si>
    <t>Чирикова Надежда Константиновна</t>
  </si>
  <si>
    <t>Чирикова Н.К./дфармн/Профессор</t>
  </si>
  <si>
    <t>895040536</t>
  </si>
  <si>
    <t>Чирков Александр Александрович</t>
  </si>
  <si>
    <t>Чирков А.А.</t>
  </si>
  <si>
    <t>729737</t>
  </si>
  <si>
    <t>Чиркоева Дария Ивановна</t>
  </si>
  <si>
    <t>Чиркоева Д.И./кфилн</t>
  </si>
  <si>
    <t>895039347</t>
  </si>
  <si>
    <t>Чиркоева Сайыына Ивановна</t>
  </si>
  <si>
    <t>Чиркоева С.И.</t>
  </si>
  <si>
    <t>895037549</t>
  </si>
  <si>
    <t>Чиряева Карина Степановна</t>
  </si>
  <si>
    <t>Чиряева К.С.</t>
  </si>
  <si>
    <t>729743</t>
  </si>
  <si>
    <t>Чиряева Наталья Гавриловна</t>
  </si>
  <si>
    <t>Чиряева Н.Г./Доцент</t>
  </si>
  <si>
    <t>895039260</t>
  </si>
  <si>
    <t>Чистофорова Наталья Васильевна</t>
  </si>
  <si>
    <t>Чистофорова Н.В./ктн</t>
  </si>
  <si>
    <t>895040514</t>
  </si>
  <si>
    <t>Чичигинарова Валентина Николаевна</t>
  </si>
  <si>
    <t>Чичигинарова В.Н.</t>
  </si>
  <si>
    <t>730640</t>
  </si>
  <si>
    <t>Чоросова Ольга Марковна</t>
  </si>
  <si>
    <t>Чоросова О.М./дпн/Профессор</t>
  </si>
  <si>
    <t>494683729</t>
  </si>
  <si>
    <t>Чугунова Саргылана Афанасьевна</t>
  </si>
  <si>
    <t>Чугунова С.А./кмн/Доцент</t>
  </si>
  <si>
    <t>895039830</t>
  </si>
  <si>
    <t>Чукрова Александра Игнатьевна</t>
  </si>
  <si>
    <t>Чукрова А.И.</t>
  </si>
  <si>
    <t>768232848</t>
  </si>
  <si>
    <t>Чучалин Владимир Сергеевич</t>
  </si>
  <si>
    <t>Чучалин В.С./дфармн/Профессор</t>
  </si>
  <si>
    <t>Шабо К.Я.</t>
  </si>
  <si>
    <t>729830</t>
  </si>
  <si>
    <t>Шадрин Василий Юрьевич</t>
  </si>
  <si>
    <t>Шадрин В.Ю./кфмн/Доцент</t>
  </si>
  <si>
    <t>732527</t>
  </si>
  <si>
    <t>Шадрин Виктор Павлович</t>
  </si>
  <si>
    <t>Шадрин В.П./кмн/Доцент</t>
  </si>
  <si>
    <t>895036922</t>
  </si>
  <si>
    <t>Шадрин Владимир Владиславович</t>
  </si>
  <si>
    <t>Шадрин В.В.</t>
  </si>
  <si>
    <t>729831</t>
  </si>
  <si>
    <t>Шадрин Вячеслав Иванович</t>
  </si>
  <si>
    <t>Шадрин В.И.</t>
  </si>
  <si>
    <t>729839</t>
  </si>
  <si>
    <t>Шадрина Елена Георгиевна</t>
  </si>
  <si>
    <t>Шадрина Е.Г./дбн</t>
  </si>
  <si>
    <t>729843</t>
  </si>
  <si>
    <t>Шадрина Софья Николаевна</t>
  </si>
  <si>
    <t>Шадрина С.Н./кпн/Доцент</t>
  </si>
  <si>
    <t>895040276</t>
  </si>
  <si>
    <t>Шамаев Виктор Эдуардович</t>
  </si>
  <si>
    <t>Шамаев В.Э.</t>
  </si>
  <si>
    <t>729862</t>
  </si>
  <si>
    <t>Шамаева Айталина Афанасьевна</t>
  </si>
  <si>
    <t xml:space="preserve">Шамаева А.А./Зам. дек/дир. по УР </t>
  </si>
  <si>
    <t>729867</t>
  </si>
  <si>
    <t>Шамаева Виктория Спиридоновна</t>
  </si>
  <si>
    <t>Шамаева В.С./Доцент</t>
  </si>
  <si>
    <t>729874</t>
  </si>
  <si>
    <t>Шамаева Степанида Харитоновна</t>
  </si>
  <si>
    <t>Шамаева С.Х./дбн</t>
  </si>
  <si>
    <t>895040513</t>
  </si>
  <si>
    <t>Шамуратов Самат Ахатбаевич</t>
  </si>
  <si>
    <t>Шамуратов С.А.</t>
  </si>
  <si>
    <t>895040096</t>
  </si>
  <si>
    <t>Шараборина Гея Федоровна</t>
  </si>
  <si>
    <t>Шараборина Г.Ф.</t>
  </si>
  <si>
    <t>729898</t>
  </si>
  <si>
    <t>Шарин Евгений Федорович</t>
  </si>
  <si>
    <t>Шарин Е.Ф./кфмн/Доцент</t>
  </si>
  <si>
    <t>729897</t>
  </si>
  <si>
    <t>Шарин Егор Петрович</t>
  </si>
  <si>
    <t>Шарин Е.П./кфмн/Доцент</t>
  </si>
  <si>
    <t>895040361</t>
  </si>
  <si>
    <t>Шарина Анастасия Петровна</t>
  </si>
  <si>
    <t>Шарина А.П.</t>
  </si>
  <si>
    <t>729907</t>
  </si>
  <si>
    <t>Шарина Сардана Ивановна</t>
  </si>
  <si>
    <t>Шарина С.И./кфилн/Доцент</t>
  </si>
  <si>
    <t>Шахмалова И.Ж.</t>
  </si>
  <si>
    <t>729923</t>
  </si>
  <si>
    <t>Шахурдин Василий Дмитриевич</t>
  </si>
  <si>
    <t>Шахурдин В.Д./кпн/Доцент</t>
  </si>
  <si>
    <t>895037458</t>
  </si>
  <si>
    <t>Швецов Алексей Владиславович</t>
  </si>
  <si>
    <t>Швецов А.В./ктн/Доцент</t>
  </si>
  <si>
    <t>895040537</t>
  </si>
  <si>
    <t>Шеломова Наталья Федоровна</t>
  </si>
  <si>
    <t>Шеломова Н.Ф.</t>
  </si>
  <si>
    <t>350821978</t>
  </si>
  <si>
    <t>Шелоховская Лариса Васильевна</t>
  </si>
  <si>
    <t>Шелоховская Л.В./кбн/Доцент</t>
  </si>
  <si>
    <t>169898406</t>
  </si>
  <si>
    <t>Шемякин Евгений Владимирович</t>
  </si>
  <si>
    <t>Шемякин Е.В.</t>
  </si>
  <si>
    <t>895037893</t>
  </si>
  <si>
    <t>Шемякина Светлана Сергеевна</t>
  </si>
  <si>
    <t>Шемякина С.С./Доцент</t>
  </si>
  <si>
    <t>729969</t>
  </si>
  <si>
    <t>Шепелев Виктор Васильевич</t>
  </si>
  <si>
    <t>Шепелев В.В./дгмн</t>
  </si>
  <si>
    <t>729976</t>
  </si>
  <si>
    <t>Шепелева Яна Петровна</t>
  </si>
  <si>
    <t>Шепелева Я.П./Доцент</t>
  </si>
  <si>
    <t>895038374</t>
  </si>
  <si>
    <t>Шергин Георгий Николаевич</t>
  </si>
  <si>
    <t>Шергин Г.Н.</t>
  </si>
  <si>
    <t>9139471</t>
  </si>
  <si>
    <t>Шибина Александра Валерьевна</t>
  </si>
  <si>
    <t>Шибина А.В./кюн/Доцент</t>
  </si>
  <si>
    <t>895040425</t>
  </si>
  <si>
    <t>Шипилов Сергей Эдуардович</t>
  </si>
  <si>
    <t>Шипилов С.Э./дфмн</t>
  </si>
  <si>
    <t>730029</t>
  </si>
  <si>
    <t>Ширко Олег Игоревич</t>
  </si>
  <si>
    <t>Ширко О.И./кмн</t>
  </si>
  <si>
    <t>730044</t>
  </si>
  <si>
    <t>Шиц Елена Юрьевна</t>
  </si>
  <si>
    <t>Шиц Е.Ю./дтн</t>
  </si>
  <si>
    <t>895040246</t>
  </si>
  <si>
    <t>Шишигин Иван Ильич</t>
  </si>
  <si>
    <t>Шишигин И.И.</t>
  </si>
  <si>
    <t>895040028</t>
  </si>
  <si>
    <t>Шишигин Федор Александрович</t>
  </si>
  <si>
    <t>Шишигин Ф.А.</t>
  </si>
  <si>
    <t>636934166</t>
  </si>
  <si>
    <t>Шишкина Светлана Кирилловна</t>
  </si>
  <si>
    <t xml:space="preserve">Шишкина С.К./Зам. дек/дир. по ВР </t>
  </si>
  <si>
    <t>723824</t>
  </si>
  <si>
    <t>Шкатуляк Анна Валентиновна</t>
  </si>
  <si>
    <t>Шкатуляк А.В./кфилн/Доцент</t>
  </si>
  <si>
    <t>346232153</t>
  </si>
  <si>
    <t>Шкляр Ксения Ивановна</t>
  </si>
  <si>
    <t>Шкляр К.И.</t>
  </si>
  <si>
    <t>730081</t>
  </si>
  <si>
    <t>Шкурко Наталья Сергеевна</t>
  </si>
  <si>
    <t>Шкурко Н.С./кфн/Доцент</t>
  </si>
  <si>
    <t>Шпиллер Т.В.</t>
  </si>
  <si>
    <t>730106</t>
  </si>
  <si>
    <t>Шубин Григорий Владимирович</t>
  </si>
  <si>
    <t>Шубин Г.В./ктн/Доцент</t>
  </si>
  <si>
    <t>730126</t>
  </si>
  <si>
    <t>Щелчкова Марина Владимировна</t>
  </si>
  <si>
    <t>Щелчкова М.В./кбн/Доцент</t>
  </si>
  <si>
    <t>756649112</t>
  </si>
  <si>
    <t>Щукин Георгий Юрьевич</t>
  </si>
  <si>
    <t>Щукин Г.Ю.</t>
  </si>
  <si>
    <t>224972559</t>
  </si>
  <si>
    <t>Эверстов Владимир Васильевич</t>
  </si>
  <si>
    <t>Эверстов В.В.</t>
  </si>
  <si>
    <t>895039643</t>
  </si>
  <si>
    <t>Эверстова Аида Николаевна</t>
  </si>
  <si>
    <t>Эверстова А.Н.</t>
  </si>
  <si>
    <t>895037808</t>
  </si>
  <si>
    <t>Эверстова Алевтина Васильевна</t>
  </si>
  <si>
    <t>Эверстова А.В./кмн</t>
  </si>
  <si>
    <t>453898417</t>
  </si>
  <si>
    <t>Эверстова Анастасия Аркадьевна</t>
  </si>
  <si>
    <t>Эверстова А.А./Доцент</t>
  </si>
  <si>
    <t>730162</t>
  </si>
  <si>
    <t>Эверстова Валентина Николаевна</t>
  </si>
  <si>
    <t>Эверстова В.Н./кпн/Доцент</t>
  </si>
  <si>
    <t>730166</t>
  </si>
  <si>
    <t>Эверстова Галина Васильевна</t>
  </si>
  <si>
    <t>Эверстова Г.В.</t>
  </si>
  <si>
    <t>895039160</t>
  </si>
  <si>
    <t>Эляков Александр Львович</t>
  </si>
  <si>
    <t>Эляков А.Л.</t>
  </si>
  <si>
    <t>895039934</t>
  </si>
  <si>
    <t>Элякова Вера Николаевна</t>
  </si>
  <si>
    <t>Элякова В.Н.</t>
  </si>
  <si>
    <t>730193</t>
  </si>
  <si>
    <t>Элякова Изабелла Дамдиновна</t>
  </si>
  <si>
    <t>Элякова И.Д./дэн/Профессор</t>
  </si>
  <si>
    <t>895040236</t>
  </si>
  <si>
    <t>Ю Сидор Маркович</t>
  </si>
  <si>
    <t>Ю С.М.</t>
  </si>
  <si>
    <t>730209</t>
  </si>
  <si>
    <t>Юдина Ирина Александровна</t>
  </si>
  <si>
    <t>Юдина И.А./кпн</t>
  </si>
  <si>
    <t>634159124</t>
  </si>
  <si>
    <t>Ябловская Любовь Николаевна</t>
  </si>
  <si>
    <t>Ябловская Л.Н.</t>
  </si>
  <si>
    <t>730247</t>
  </si>
  <si>
    <t>Ядреева Александра Петровна</t>
  </si>
  <si>
    <t>Ядреева А.П.</t>
  </si>
  <si>
    <t>895035443</t>
  </si>
  <si>
    <t>Ядреева Ксения Дмитриевна</t>
  </si>
  <si>
    <t>Ядреева К.Д.</t>
  </si>
  <si>
    <t>895035380</t>
  </si>
  <si>
    <t>Ядреева Лидия Дмитриевна</t>
  </si>
  <si>
    <t>Ядреева Л.Д.</t>
  </si>
  <si>
    <t>895038381</t>
  </si>
  <si>
    <t>Ядрихинская Варвара Константиновна</t>
  </si>
  <si>
    <t>Ядрихинская В.К./кбн</t>
  </si>
  <si>
    <t>730250</t>
  </si>
  <si>
    <t>Ядрихинская Вера Николаевна</t>
  </si>
  <si>
    <t>Ядрихинская В.Н./кмн/Доцент</t>
  </si>
  <si>
    <t>730253</t>
  </si>
  <si>
    <t>Ядрихинская Евгения Ефимовна</t>
  </si>
  <si>
    <t>Ядрихинская Е.Е.</t>
  </si>
  <si>
    <t>895040158</t>
  </si>
  <si>
    <t>Ядрихинская Мария Борисовна</t>
  </si>
  <si>
    <t>Ядрихинская М.Б.</t>
  </si>
  <si>
    <t>707992376</t>
  </si>
  <si>
    <t>Ядрихинский Иван Васильевич</t>
  </si>
  <si>
    <t>Ядрихинский И.В./кгн/Доцент</t>
  </si>
  <si>
    <t>357669994</t>
  </si>
  <si>
    <t>Яковлев Айтал Игоревич</t>
  </si>
  <si>
    <t>Яковлев А.И./кин/Доцент</t>
  </si>
  <si>
    <t>730274</t>
  </si>
  <si>
    <t>Яковлев Алексей Аммосович</t>
  </si>
  <si>
    <t>Яковлев А.А.</t>
  </si>
  <si>
    <t>730283</t>
  </si>
  <si>
    <t>Яковлев Борис Васильевич</t>
  </si>
  <si>
    <t>Яковлев Б.В./дфмн/Профессор</t>
  </si>
  <si>
    <t>730289</t>
  </si>
  <si>
    <t>Яковлев Вадим Гаврильевич</t>
  </si>
  <si>
    <t>Яковлев В.Г.</t>
  </si>
  <si>
    <t>91747423</t>
  </si>
  <si>
    <t>Яковлев Валерий Александрович</t>
  </si>
  <si>
    <t>Яковлев В.А.</t>
  </si>
  <si>
    <t>730302</t>
  </si>
  <si>
    <t>Яковлев Макар Макарович</t>
  </si>
  <si>
    <t>Яковлев М.М./кюн/Профессор</t>
  </si>
  <si>
    <t>730305</t>
  </si>
  <si>
    <t>Яковлев Николай Афанасьевич</t>
  </si>
  <si>
    <t>Яковлев Н.А./кпн</t>
  </si>
  <si>
    <t>731599</t>
  </si>
  <si>
    <t>Яковлев Николай Михайлович</t>
  </si>
  <si>
    <t>Яковлев Н.М./кюн/Доцент</t>
  </si>
  <si>
    <t>730341</t>
  </si>
  <si>
    <t>Яковлева Александра Васильевна</t>
  </si>
  <si>
    <t>Яковлева А.В./Доцент</t>
  </si>
  <si>
    <t>895038471</t>
  </si>
  <si>
    <t>Яковлева Алена Сергеевна</t>
  </si>
  <si>
    <t>Яковлева А.С.</t>
  </si>
  <si>
    <t>730331</t>
  </si>
  <si>
    <t>Яковлева Анастасия Николаевна</t>
  </si>
  <si>
    <t>Яковлева А.Н./дпн/Профессор</t>
  </si>
  <si>
    <t>895040165</t>
  </si>
  <si>
    <t>Яковлева Анна Иннокентьевна</t>
  </si>
  <si>
    <t>Яковлева А.И.</t>
  </si>
  <si>
    <t>730368</t>
  </si>
  <si>
    <t>Яковлева Евдокия Павловна</t>
  </si>
  <si>
    <t>Яковлева Е.П./кфн/Доцент</t>
  </si>
  <si>
    <t>895037318</t>
  </si>
  <si>
    <t>Яковлева Зоя Афанасьевна</t>
  </si>
  <si>
    <t>Яковлева З.А.</t>
  </si>
  <si>
    <t>15495227</t>
  </si>
  <si>
    <t>Яковлева Капитолина Максимовна</t>
  </si>
  <si>
    <t xml:space="preserve">Яковлева К.М./кин/Доцент/Зам. дек/дир. по НИР </t>
  </si>
  <si>
    <t>Яковлева Л.А.</t>
  </si>
  <si>
    <t>731401</t>
  </si>
  <si>
    <t>Яковлева Мария Владимировна</t>
  </si>
  <si>
    <t>Яковлева М.В./кмн/Доцент</t>
  </si>
  <si>
    <t>730401</t>
  </si>
  <si>
    <t>Яковлева Оксана Спартаковна</t>
  </si>
  <si>
    <t>Яковлева О.С.</t>
  </si>
  <si>
    <t>826871725</t>
  </si>
  <si>
    <t>Яковлева Саргылана Степановна</t>
  </si>
  <si>
    <t>Яковлева С.С.</t>
  </si>
  <si>
    <t>682395855</t>
  </si>
  <si>
    <t>Яковлева Татьяна Афанасьевна</t>
  </si>
  <si>
    <t>Яковлева Т.А./кюн/Доцент</t>
  </si>
  <si>
    <t>730428</t>
  </si>
  <si>
    <t>Якушева Елена Геннадьевна</t>
  </si>
  <si>
    <t>Якушева Е.Г./Доцент</t>
  </si>
  <si>
    <t>895035562</t>
  </si>
  <si>
    <t>Якушева Ирина Семеновна</t>
  </si>
  <si>
    <t>Якушева И.С.</t>
  </si>
  <si>
    <t>725814</t>
  </si>
  <si>
    <t>Якушева Нина Аркадьевна</t>
  </si>
  <si>
    <t>Якушева Н.А./ктн/Доцент</t>
  </si>
  <si>
    <t>827438600</t>
  </si>
  <si>
    <t>Ямщикова Саргылана Ивановна</t>
  </si>
  <si>
    <t>Ямщикова С.И.</t>
  </si>
  <si>
    <t>Листы</t>
  </si>
  <si>
    <t>Не менять</t>
  </si>
  <si>
    <t>если столбец выделен красное на черном нельзя менять только можно копировать строки</t>
  </si>
  <si>
    <t>source</t>
  </si>
  <si>
    <t>НЕ МЕНЯТЬ это ВЫГРУЗКА</t>
  </si>
  <si>
    <t>лист из данных Нагрузки где приходит информация, о группе,дисциплине, количестве студентов - подгруппа входит в название дисциплины, преподавателе, его вообще не меняйте</t>
  </si>
  <si>
    <t>data</t>
  </si>
  <si>
    <t>расписание которое будет загружено в ММИС,  формируя расписание только в данном шаблоне сразу готовите печатный вариант</t>
  </si>
  <si>
    <t>группа</t>
  </si>
  <si>
    <t xml:space="preserve"> - группы должны быть только из source</t>
  </si>
  <si>
    <t xml:space="preserve"> - самый важный элемен только из source по нему будет вся связка из таблицы prepod</t>
  </si>
  <si>
    <t>преподаватель</t>
  </si>
  <si>
    <t xml:space="preserve"> - преподаватели должны быть только из source</t>
  </si>
  <si>
    <t>дисциплина</t>
  </si>
  <si>
    <t xml:space="preserve"> - дисциплины должны быть только из source</t>
  </si>
  <si>
    <t>обязательно</t>
  </si>
  <si>
    <t>если столбец выделен желтое на красном означает обязательно по заполнению</t>
  </si>
  <si>
    <t xml:space="preserve"> -  НеделяС и НеделяПо  это значения от 1 до 54  (смотрите лист calendar)</t>
  </si>
  <si>
    <t>dict</t>
  </si>
  <si>
    <t>справочник для использования возможности "проверки" вам нужно самим создать его или же вручную писать дни недели</t>
  </si>
  <si>
    <t>calendar</t>
  </si>
  <si>
    <t>нужен для определения недель можете также использовать для "проверки"</t>
  </si>
  <si>
    <t>prepod</t>
  </si>
  <si>
    <t>выгрузка всех преподавателей СВФУ с степениями, званиями и должностями закрепленных в нагрузке на 2024-2025 учебный год поэтому вам нужно сначала всех добавить через https://www.s-vfu.ru/user/bd/nag/ может только у кого есть роль зав.кафедры, хотя по умолчанию надо всех преподавателей СВФУ сразу включить</t>
  </si>
  <si>
    <t>можете сами оформлять</t>
  </si>
  <si>
    <t>печатный вариант сборки</t>
  </si>
  <si>
    <t>config</t>
  </si>
  <si>
    <t>меняете для печати</t>
  </si>
  <si>
    <t>нужен для печатного варианта - так как печатный вариант делается только на 3 группы, если у вас формат A3  и делать на 4 то надо создавать еще поле и переносить формулы выгрузка по фильтру УЧП</t>
  </si>
  <si>
    <t>auditory</t>
  </si>
  <si>
    <t>Справочник аудиторий</t>
  </si>
  <si>
    <t>не должно содержать moodle должно быть быть использовано ключевое слово ДО и обязательно заполнена ссылка</t>
  </si>
  <si>
    <t>Сентябрь</t>
  </si>
  <si>
    <t>Неделя</t>
  </si>
  <si>
    <t>Четность</t>
  </si>
  <si>
    <t>Пн</t>
  </si>
  <si>
    <t>Вт</t>
  </si>
  <si>
    <t>Ср</t>
  </si>
  <si>
    <t>Чт</t>
  </si>
  <si>
    <t>Пт</t>
  </si>
  <si>
    <t>Сб</t>
  </si>
  <si>
    <t>Вс</t>
  </si>
  <si>
    <t xml:space="preserve"> </t>
  </si>
  <si>
    <t>Октябрь</t>
  </si>
  <si>
    <t>Ноябрь</t>
  </si>
  <si>
    <t>Декабрь</t>
  </si>
  <si>
    <t>Январь</t>
  </si>
  <si>
    <t>Февраль</t>
  </si>
  <si>
    <t xml:space="preserve">Март </t>
  </si>
  <si>
    <t xml:space="preserve">Апрель </t>
  </si>
  <si>
    <t>Май</t>
  </si>
  <si>
    <t>Июнь</t>
  </si>
  <si>
    <t>КоличествоМест</t>
  </si>
  <si>
    <t>КодКафедры</t>
  </si>
  <si>
    <t>УЛК(НТИ) 16</t>
  </si>
  <si>
    <t>183</t>
  </si>
  <si>
    <t>УЛК(НТИ) 201</t>
  </si>
  <si>
    <t>180</t>
  </si>
  <si>
    <t>УЛК(НТИ) 205</t>
  </si>
  <si>
    <t>УЛК(НТИ) 206</t>
  </si>
  <si>
    <t>УЛК(НТИ) 207</t>
  </si>
  <si>
    <t>УЛК(НТИ) 208</t>
  </si>
  <si>
    <t>УЛК(НТИ) 401</t>
  </si>
  <si>
    <t>УАК 502</t>
  </si>
  <si>
    <t>29</t>
  </si>
  <si>
    <t>УАК 512</t>
  </si>
  <si>
    <t>23</t>
  </si>
  <si>
    <t>УАК 303</t>
  </si>
  <si>
    <t>35</t>
  </si>
  <si>
    <t>УАК 306</t>
  </si>
  <si>
    <t>43</t>
  </si>
  <si>
    <t>УАК 310</t>
  </si>
  <si>
    <t>УАК 311</t>
  </si>
  <si>
    <t>УАК 10</t>
  </si>
  <si>
    <t>186</t>
  </si>
  <si>
    <t>УАК 12</t>
  </si>
  <si>
    <t>УАК 503</t>
  </si>
  <si>
    <t>УАК 505</t>
  </si>
  <si>
    <t>УАК 507</t>
  </si>
  <si>
    <t>50</t>
  </si>
  <si>
    <t>УАК 508</t>
  </si>
  <si>
    <t>УАК 510</t>
  </si>
  <si>
    <t>УЛК(НТИ) 301</t>
  </si>
  <si>
    <t>185</t>
  </si>
  <si>
    <t>УЛК(НТИ) 303</t>
  </si>
  <si>
    <t>УЛК(НТИ) 305</t>
  </si>
  <si>
    <t>УЛК(НТИ) 306</t>
  </si>
  <si>
    <t>УЛК(НТИ) 504</t>
  </si>
  <si>
    <t>182</t>
  </si>
  <si>
    <t>УЛК(НТИ) 506</t>
  </si>
  <si>
    <t>УЛК(НТИ) 507</t>
  </si>
  <si>
    <t>УЛК(НТИ) 403</t>
  </si>
  <si>
    <t>19</t>
  </si>
  <si>
    <t>184</t>
  </si>
  <si>
    <t>УЛК(НТИ) 404</t>
  </si>
  <si>
    <t>УЛК(НТИ) 405</t>
  </si>
  <si>
    <t>37</t>
  </si>
  <si>
    <t>УЛК(НТИ) 406</t>
  </si>
  <si>
    <t>31</t>
  </si>
  <si>
    <t>УЛК(НТИ) 408</t>
  </si>
  <si>
    <t>УЛК(НТИ) 410</t>
  </si>
  <si>
    <t>УЛК(НТИ) 501</t>
  </si>
  <si>
    <t>УЛК(НТИ) 505</t>
  </si>
  <si>
    <t>УАК А005</t>
  </si>
  <si>
    <t>174</t>
  </si>
  <si>
    <t>УАК А009</t>
  </si>
  <si>
    <t>УАК А402</t>
  </si>
  <si>
    <t>УАК А403</t>
  </si>
  <si>
    <t>УАК А406</t>
  </si>
  <si>
    <t>44</t>
  </si>
  <si>
    <t>УАК А407</t>
  </si>
  <si>
    <t>УАК А408</t>
  </si>
  <si>
    <t>УАК А409</t>
  </si>
  <si>
    <t>УАК А412</t>
  </si>
  <si>
    <t>УАК А506</t>
  </si>
  <si>
    <t>УЛК(НТИ) 105</t>
  </si>
  <si>
    <t>181</t>
  </si>
  <si>
    <t>УЛК(НТИ) 106</t>
  </si>
  <si>
    <t>УЛК(НТИ) 107</t>
  </si>
  <si>
    <t>УЛК(НТИ) 108</t>
  </si>
  <si>
    <t>УЛК(НТИ) 1</t>
  </si>
  <si>
    <t>УЛК(НТИ) Большой зал</t>
  </si>
  <si>
    <t>СК "Богатырь" Малый зал</t>
  </si>
  <si>
    <t>СК "Богатырь" Большой зал</t>
  </si>
  <si>
    <t>УЛК(НТИ) 402</t>
  </si>
  <si>
    <t>УАК 511</t>
  </si>
  <si>
    <t>УЛК(НТИ) 200</t>
  </si>
  <si>
    <t>УЛК(НТИ) 403а</t>
  </si>
  <si>
    <t>УЛК(НТИ) 503а</t>
  </si>
  <si>
    <t>УЛК(НТИ) 502</t>
  </si>
  <si>
    <t>УАК А302</t>
  </si>
  <si>
    <t>УАК 506а</t>
  </si>
  <si>
    <t>179</t>
  </si>
  <si>
    <t>УЛК(НТИ) 203А</t>
  </si>
  <si>
    <t>УАК 202а</t>
  </si>
  <si>
    <t>УАК 202б</t>
  </si>
  <si>
    <t>УАК 203а</t>
  </si>
  <si>
    <t>УАК 203б</t>
  </si>
  <si>
    <t>УАК 209а</t>
  </si>
  <si>
    <t>УАК 209б</t>
  </si>
  <si>
    <t>УАК 211</t>
  </si>
  <si>
    <t>УАК 212</t>
  </si>
  <si>
    <t>УАК 213</t>
  </si>
  <si>
    <t>2008</t>
  </si>
  <si>
    <t>УАК 304</t>
  </si>
  <si>
    <t>УАК 305</t>
  </si>
  <si>
    <t>УАК 308</t>
  </si>
  <si>
    <t>УАК 309</t>
  </si>
  <si>
    <t>УАК 312</t>
  </si>
  <si>
    <t>УАК 404</t>
  </si>
  <si>
    <t>УАК 405</t>
  </si>
  <si>
    <t>УАК 501</t>
  </si>
  <si>
    <t>УАК 504</t>
  </si>
  <si>
    <t>УАК 509</t>
  </si>
  <si>
    <t>УЛК(НТИ) 104</t>
  </si>
  <si>
    <t>УЛК(НТИ) 110</t>
  </si>
  <si>
    <t>УЛК(НТИ) 202</t>
  </si>
  <si>
    <t>УЛК(НТИ) 204</t>
  </si>
  <si>
    <t>УЛК(НТИ) 210</t>
  </si>
  <si>
    <t>УЛК(НТИ) 304</t>
  </si>
  <si>
    <t>УЛК(НТИ) 310</t>
  </si>
  <si>
    <t>УЛК(НТИ) 407а</t>
  </si>
  <si>
    <t>УЛК(НТИ) 407б</t>
  </si>
  <si>
    <t>УЛК(НТИ) Малый зал</t>
  </si>
  <si>
    <t>Наименование дисциплины</t>
  </si>
  <si>
    <t>Вид уч.занятия (Лекц./практ./сем./ лаб.</t>
  </si>
  <si>
    <t>Ф.И.О. Преподавателя, уч.степень, уч.звание/должность</t>
  </si>
  <si>
    <t>Учебный корпус,       Ауд.</t>
  </si>
  <si>
    <t>номерлиста</t>
  </si>
  <si>
    <t>08:00-09:35</t>
  </si>
  <si>
    <t>09:50-11:25</t>
  </si>
  <si>
    <t>11:40-13:15</t>
  </si>
  <si>
    <t>14:00-15:35</t>
  </si>
  <si>
    <t>15:50-17:25</t>
  </si>
  <si>
    <t>17:40-19:15</t>
  </si>
  <si>
    <t>Прак**</t>
  </si>
  <si>
    <t>УЛК(НТИ)511</t>
  </si>
  <si>
    <t>ПО-24</t>
  </si>
  <si>
    <t>ЗФ-24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</si>
</sst>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* #,##0\ &quot;₽&quot;_-;\-* #,##0\ &quot;₽&quot;_-;_-* &quot;-&quot;\ &quot;₽&quot;_-;_-@_-"/>
    <numFmt numFmtId="41" formatCode="_-* #,##0_-;\-* #,##0_-;_-* &quot;-&quot;_-;_-@_-"/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\ _₽_-;\-* #,##0.00\ _₽_-;_-* &quot;-&quot;??\ _₽_-;_-@_-"/>
    <numFmt numFmtId="165" formatCode="_-* #,##0.00\ &quot;lei&quot;_-;\-* #,##0.00\ &quot;lei&quot;_-;_-* &quot;-&quot;??\ &quot;lei&quot;_-;_-@_-"/>
    <numFmt numFmtId="166" formatCode="_-* #,##0\ &quot;lei&quot;_-;\-* #,##0\ &quot;lei&quot;_-;_-* &quot;-&quot;\ &quot;lei&quot;_-;_-@_-"/>
    <numFmt numFmtId="167" formatCode="#,##0\ _₽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yr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sz val="9"/>
      <color rgb="FF595959"/>
      <name val="Arial"/>
      <family val="2"/>
    </font>
    <font>
      <b/>
      <sz val="11"/>
      <color theme="1"/>
      <name val="Times New Roman"/>
      <family val="1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color indexed="8"/>
      <name val="Tahoma"/>
      <family val="2"/>
    </font>
    <font>
      <sz val="8.25"/>
      <color indexed="8"/>
      <name val="Tahoma"/>
      <family val="2"/>
    </font>
    <font>
      <b/>
      <sz val="11"/>
      <name val="Times New Roman"/>
      <family val="1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10"/>
      <color indexed="12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10"/>
      <color rgb="FF111111"/>
      <name val="Arial Unicode MS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75">
    <xf numFmtId="0" fontId="0" fillId="0" borderId="0"/>
    <xf numFmtId="0" fontId="41" fillId="10" borderId="0" applyNumberFormat="0" applyBorder="0" applyAlignment="0" applyProtection="0"/>
    <xf numFmtId="0" fontId="41" fillId="14" borderId="0" applyNumberFormat="0" applyBorder="0" applyAlignment="0" applyProtection="0"/>
    <xf numFmtId="0" fontId="41" fillId="18" borderId="0" applyNumberFormat="0" applyBorder="0" applyAlignment="0" applyProtection="0"/>
    <xf numFmtId="0" fontId="41" fillId="22" borderId="0" applyNumberFormat="0" applyBorder="0" applyAlignment="0" applyProtection="0"/>
    <xf numFmtId="0" fontId="41" fillId="26" borderId="0" applyNumberFormat="0" applyBorder="0" applyAlignment="0" applyProtection="0"/>
    <xf numFmtId="0" fontId="41" fillId="30" borderId="0" applyNumberFormat="0" applyBorder="0" applyAlignment="0" applyProtection="0"/>
    <xf numFmtId="0" fontId="41" fillId="11" borderId="0" applyNumberFormat="0" applyBorder="0" applyAlignment="0" applyProtection="0"/>
    <xf numFmtId="0" fontId="41" fillId="15" borderId="0" applyNumberFormat="0" applyBorder="0" applyAlignment="0" applyProtection="0"/>
    <xf numFmtId="0" fontId="41" fillId="19" borderId="0" applyNumberFormat="0" applyBorder="0" applyAlignment="0" applyProtection="0"/>
    <xf numFmtId="0" fontId="41" fillId="23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12" borderId="0" applyNumberFormat="0" applyBorder="0" applyAlignment="0" applyProtection="0"/>
    <xf numFmtId="0" fontId="41" fillId="16" borderId="0" applyNumberFormat="0" applyBorder="0" applyAlignment="0" applyProtection="0"/>
    <xf numFmtId="0" fontId="41" fillId="20" borderId="0" applyNumberFormat="0" applyBorder="0" applyAlignment="0" applyProtection="0"/>
    <xf numFmtId="0" fontId="41" fillId="24" borderId="0" applyNumberFormat="0" applyBorder="0" applyAlignment="0" applyProtection="0"/>
    <xf numFmtId="0" fontId="41" fillId="28" borderId="0" applyNumberFormat="0" applyBorder="0" applyAlignment="0" applyProtection="0"/>
    <xf numFmtId="0" fontId="41" fillId="32" borderId="0" applyNumberFormat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6" fillId="0" borderId="0"/>
    <xf numFmtId="0" fontId="23" fillId="0" borderId="0" applyNumberFormat="0" applyFill="0" applyBorder="0">
      <protection locked="0"/>
    </xf>
    <xf numFmtId="0" fontId="41" fillId="0" borderId="0"/>
    <xf numFmtId="9" fontId="3" fillId="0" borderId="0" applyFont="0" applyFill="0" applyBorder="0" applyAlignment="0" applyProtection="0"/>
    <xf numFmtId="0" fontId="38" fillId="9" borderId="0" applyNumberFormat="0" applyBorder="0" applyAlignment="0" applyProtection="0"/>
    <xf numFmtId="0" fontId="38" fillId="13" borderId="0" applyNumberFormat="0" applyBorder="0" applyAlignment="0" applyProtection="0"/>
    <xf numFmtId="0" fontId="38" fillId="17" borderId="0" applyNumberFormat="0" applyBorder="0" applyAlignment="0" applyProtection="0"/>
    <xf numFmtId="0" fontId="38" fillId="21" borderId="0" applyNumberFormat="0" applyBorder="0" applyAlignment="0" applyProtection="0"/>
    <xf numFmtId="0" fontId="38" fillId="25" borderId="0" applyNumberFormat="0" applyBorder="0" applyAlignment="0" applyProtection="0"/>
    <xf numFmtId="0" fontId="38" fillId="29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25" fillId="0" borderId="0" applyNumberFormat="0" applyFill="0" applyBorder="0">
      <protection locked="0"/>
    </xf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6" fillId="0" borderId="9" applyNumberFormat="0" applyFill="0" applyAlignment="0" applyProtection="0"/>
    <xf numFmtId="0" fontId="4" fillId="7" borderId="7" applyNumberFormat="0" applyAlignment="0" applyProtection="0"/>
    <xf numFmtId="0" fontId="26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" fillId="0" borderId="0"/>
    <xf numFmtId="0" fontId="7" fillId="0" borderId="0"/>
    <xf numFmtId="0" fontId="18" fillId="0" borderId="0"/>
    <xf numFmtId="0" fontId="3" fillId="0" borderId="0"/>
    <xf numFmtId="0" fontId="41" fillId="0" borderId="0"/>
    <xf numFmtId="0" fontId="16" fillId="0" borderId="0"/>
    <xf numFmtId="0" fontId="17" fillId="0" borderId="0"/>
    <xf numFmtId="0" fontId="18" fillId="0" borderId="0"/>
    <xf numFmtId="0" fontId="41" fillId="0" borderId="0"/>
    <xf numFmtId="0" fontId="14" fillId="0" borderId="0"/>
    <xf numFmtId="0" fontId="19" fillId="0" borderId="0"/>
    <xf numFmtId="0" fontId="41" fillId="0" borderId="0"/>
    <xf numFmtId="0" fontId="41" fillId="0" borderId="0"/>
    <xf numFmtId="0" fontId="17" fillId="0" borderId="0"/>
    <xf numFmtId="0" fontId="21" fillId="0" borderId="0"/>
    <xf numFmtId="0" fontId="41" fillId="0" borderId="0"/>
    <xf numFmtId="0" fontId="3" fillId="0" borderId="0"/>
    <xf numFmtId="0" fontId="39" fillId="0" borderId="0" applyNumberFormat="0" applyFill="0" applyBorder="0" applyAlignment="0" applyProtection="0"/>
    <xf numFmtId="0" fontId="31" fillId="3" borderId="0" applyNumberFormat="0" applyBorder="0" applyAlignment="0" applyProtection="0"/>
    <xf numFmtId="0" fontId="37" fillId="0" borderId="0" applyNumberFormat="0" applyFill="0" applyBorder="0" applyAlignment="0" applyProtection="0"/>
    <xf numFmtId="0" fontId="3" fillId="8" borderId="8" applyNumberFormat="0" applyFont="0" applyAlignment="0" applyProtection="0"/>
    <xf numFmtId="9" fontId="3" fillId="0" borderId="0" applyFont="0" applyFill="0" applyBorder="0" applyAlignment="0" applyProtection="0"/>
    <xf numFmtId="0" fontId="36" fillId="0" borderId="6" applyNumberFormat="0" applyFill="0" applyAlignment="0" applyProtection="0"/>
    <xf numFmtId="0" fontId="5" fillId="0" borderId="0" applyNumberFormat="0" applyFill="0" applyBorder="0" applyAlignment="0" applyProtection="0"/>
    <xf numFmtId="41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0" fillId="2" borderId="0" applyNumberFormat="0" applyBorder="0" applyAlignment="0" applyProtection="0"/>
  </cellStyleXfs>
  <cellXfs count="83">
    <xf numFmtId="0" fontId="0" fillId="0" borderId="0" xfId="0"/>
    <xf numFmtId="49" fontId="0" fillId="0" borderId="0" xfId="25" applyNumberFormat="1" applyFont="1"/>
    <xf numFmtId="0" fontId="4" fillId="33" borderId="10" xfId="25" applyFont="1" applyFill="1" applyBorder="1"/>
    <xf numFmtId="0" fontId="0" fillId="0" borderId="11" xfId="25" applyFont="1" applyBorder="1"/>
    <xf numFmtId="0" fontId="0" fillId="0" borderId="10" xfId="25" applyFont="1" applyBorder="1"/>
    <xf numFmtId="0" fontId="0" fillId="0" borderId="12" xfId="25" applyFont="1" applyBorder="1"/>
    <xf numFmtId="0" fontId="41" fillId="0" borderId="0" xfId="62" applyFont="1"/>
    <xf numFmtId="0" fontId="11" fillId="0" borderId="13" xfId="51" applyFont="1" applyFill="1" applyBorder="1" applyAlignment="1">
      <alignment vertical="center" wrapText="1"/>
    </xf>
    <xf numFmtId="0" fontId="11" fillId="0" borderId="14" xfId="51" applyFont="1" applyFill="1" applyBorder="1" applyAlignment="1">
      <alignment horizontal="center" vertical="center" wrapText="1"/>
    </xf>
    <xf numFmtId="0" fontId="9" fillId="34" borderId="0" xfId="51" applyFont="1" applyFill="1" applyAlignment="1">
      <alignment vertical="center"/>
    </xf>
    <xf numFmtId="0" fontId="6" fillId="34" borderId="0" xfId="51" applyFont="1" applyFill="1"/>
    <xf numFmtId="0" fontId="10" fillId="0" borderId="15" xfId="51" applyFont="1" applyFill="1" applyBorder="1" applyAlignment="1">
      <alignment horizontal="center" vertical="center" wrapText="1"/>
    </xf>
    <xf numFmtId="0" fontId="10" fillId="0" borderId="16" xfId="51" applyFont="1" applyFill="1" applyBorder="1" applyAlignment="1">
      <alignment horizontal="center" vertical="center" wrapText="1"/>
    </xf>
    <xf numFmtId="0" fontId="10" fillId="0" borderId="17" xfId="51" applyFont="1" applyFill="1" applyBorder="1" applyAlignment="1">
      <alignment horizontal="center" vertical="center" wrapText="1"/>
    </xf>
    <xf numFmtId="0" fontId="8" fillId="35" borderId="18" xfId="51" applyFont="1" applyFill="1" applyBorder="1" applyAlignment="1">
      <alignment horizontal="center" vertical="center" wrapText="1"/>
    </xf>
    <xf numFmtId="0" fontId="10" fillId="35" borderId="19" xfId="51" applyFont="1" applyFill="1" applyBorder="1" applyAlignment="1">
      <alignment horizontal="center" vertical="center"/>
    </xf>
    <xf numFmtId="0" fontId="15" fillId="36" borderId="20" xfId="62" applyFont="1" applyFill="1" applyBorder="1"/>
    <xf numFmtId="0" fontId="15" fillId="0" borderId="0" xfId="62" applyFont="1"/>
    <xf numFmtId="0" fontId="20" fillId="0" borderId="20" xfId="51" applyFont="1" applyFill="1" applyBorder="1" applyAlignment="1">
      <alignment vertical="center"/>
    </xf>
    <xf numFmtId="0" fontId="12" fillId="35" borderId="21" xfId="51" applyFont="1" applyFill="1" applyBorder="1" applyAlignment="1">
      <alignment horizontal="center" vertical="center"/>
    </xf>
    <xf numFmtId="0" fontId="0" fillId="37" borderId="0" xfId="25" applyFont="1" applyFill="1"/>
    <xf numFmtId="0" fontId="5" fillId="37" borderId="0" xfId="25" applyFont="1" applyFill="1"/>
    <xf numFmtId="0" fontId="22" fillId="37" borderId="10" xfId="25" applyFont="1" applyFill="1" applyBorder="1"/>
    <xf numFmtId="0" fontId="5" fillId="0" borderId="0" xfId="25" applyFont="1"/>
    <xf numFmtId="0" fontId="22" fillId="33" borderId="12" xfId="25" applyFont="1" applyFill="1" applyBorder="1"/>
    <xf numFmtId="0" fontId="5" fillId="38" borderId="0" xfId="25" applyFont="1" applyFill="1"/>
    <xf numFmtId="0" fontId="22" fillId="38" borderId="10" xfId="25" applyFont="1" applyFill="1" applyBorder="1"/>
    <xf numFmtId="0" fontId="22" fillId="38" borderId="11" xfId="25" applyFont="1" applyFill="1" applyBorder="1"/>
    <xf numFmtId="0" fontId="24" fillId="37" borderId="16" xfId="50" applyFont="1" applyFill="1" applyBorder="1" applyAlignment="1">
      <alignment horizontal="center" vertical="center"/>
    </xf>
    <xf numFmtId="0" fontId="24" fillId="37" borderId="23" xfId="50" applyFont="1" applyFill="1" applyBorder="1" applyAlignment="1">
      <alignment horizontal="center" vertical="center"/>
    </xf>
    <xf numFmtId="0" fontId="24" fillId="37" borderId="0" xfId="50" applyFont="1" applyFill="1" applyBorder="1" applyAlignment="1">
      <alignment horizontal="center" vertical="center"/>
    </xf>
    <xf numFmtId="0" fontId="0" fillId="0" borderId="0" xfId="25" applyFont="1" applyAlignment="1">
      <alignment wrapText="1"/>
    </xf>
    <xf numFmtId="1" fontId="0" fillId="0" borderId="0" xfId="25" applyNumberFormat="1" applyFont="1"/>
    <xf numFmtId="0" fontId="0" fillId="0" borderId="0" xfId="25" applyFont="1"/>
    <xf numFmtId="0" fontId="0" fillId="0" borderId="0" xfId="25" applyFont="1" applyAlignment="1">
      <alignment horizontal="center"/>
    </xf>
    <xf numFmtId="0" fontId="0" fillId="0" borderId="0" xfId="25" applyFont="1" applyFill="1" applyBorder="1"/>
    <xf numFmtId="0" fontId="0" fillId="0" borderId="24" xfId="25" applyFont="1" applyBorder="1"/>
    <xf numFmtId="0" fontId="0" fillId="0" borderId="25" xfId="25" applyFont="1" applyBorder="1"/>
    <xf numFmtId="0" fontId="0" fillId="0" borderId="18" xfId="25" applyFont="1" applyBorder="1"/>
    <xf numFmtId="0" fontId="5" fillId="38" borderId="26" xfId="25" applyFont="1" applyFill="1" applyBorder="1"/>
    <xf numFmtId="0" fontId="5" fillId="37" borderId="26" xfId="25" applyFont="1" applyFill="1" applyBorder="1"/>
    <xf numFmtId="0" fontId="0" fillId="0" borderId="27" xfId="25" applyFont="1" applyBorder="1"/>
    <xf numFmtId="0" fontId="0" fillId="0" borderId="28" xfId="25" applyFont="1" applyBorder="1"/>
    <xf numFmtId="0" fontId="0" fillId="0" borderId="29" xfId="25" applyFont="1" applyBorder="1"/>
    <xf numFmtId="0" fontId="5" fillId="38" borderId="30" xfId="25" applyFont="1" applyFill="1" applyBorder="1"/>
    <xf numFmtId="0" fontId="0" fillId="36" borderId="25" xfId="25" applyFont="1" applyFill="1" applyBorder="1"/>
    <xf numFmtId="167" fontId="5" fillId="37" borderId="0" xfId="25" applyNumberFormat="1" applyFont="1" applyFill="1"/>
    <xf numFmtId="167" fontId="0" fillId="0" borderId="0" xfId="25" applyNumberFormat="1" applyFont="1"/>
    <xf numFmtId="0" fontId="40" fillId="36" borderId="0" xfId="25" applyFont="1" applyFill="1" applyAlignment="1">
      <alignment wrapText="1"/>
    </xf>
    <xf numFmtId="0" fontId="0" fillId="0" borderId="0" xfId="25" applyFont="1" applyAlignment="1">
      <alignment vertical="center"/>
    </xf>
    <xf numFmtId="0" fontId="0" fillId="0" borderId="0" xfId="25" applyFont="1"/>
    <xf numFmtId="0" fontId="0" fillId="0" borderId="39" xfId="25" applyFont="1" applyBorder="1"/>
    <xf numFmtId="0" fontId="0" fillId="0" borderId="0" xfId="25" applyFont="1" applyFill="1" applyBorder="1" applyAlignment="1">
      <alignment wrapText="1"/>
    </xf>
    <xf numFmtId="0" fontId="42" fillId="0" borderId="0" xfId="25" applyFont="1" applyFill="1"/>
    <xf numFmtId="0" fontId="43" fillId="0" borderId="11" xfId="0" applyFont="1" applyBorder="1"/>
    <xf numFmtId="14" fontId="0" fillId="0" borderId="0" xfId="0" applyNumberFormat="1"/>
    <xf numFmtId="0" fontId="0" fillId="37" borderId="0" xfId="0" applyFill="1"/>
    <xf numFmtId="0" fontId="0" fillId="0" borderId="10" xfId="0" applyFont="1" applyBorder="1"/>
    <xf numFmtId="14" fontId="0" fillId="0" borderId="10" xfId="0" applyNumberFormat="1" applyFont="1" applyBorder="1"/>
    <xf numFmtId="0" fontId="2" fillId="0" borderId="0" xfId="25" applyFont="1" applyFill="1"/>
    <xf numFmtId="0" fontId="0" fillId="32" borderId="0" xfId="0" applyFill="1"/>
    <xf numFmtId="0" fontId="0" fillId="32" borderId="10" xfId="0" applyFont="1" applyFill="1" applyBorder="1"/>
    <xf numFmtId="0" fontId="13" fillId="35" borderId="33" xfId="51" applyFont="1" applyFill="1" applyBorder="1" applyAlignment="1">
      <alignment horizontal="center" vertical="center" textRotation="90"/>
    </xf>
    <xf numFmtId="0" fontId="13" fillId="35" borderId="34" xfId="51" applyFont="1" applyFill="1" applyBorder="1" applyAlignment="1">
      <alignment horizontal="center" vertical="center" textRotation="90"/>
    </xf>
    <xf numFmtId="0" fontId="13" fillId="35" borderId="19" xfId="51" applyFont="1" applyFill="1" applyBorder="1" applyAlignment="1">
      <alignment horizontal="center" vertical="center" textRotation="90"/>
    </xf>
    <xf numFmtId="0" fontId="20" fillId="0" borderId="31" xfId="51" applyFont="1" applyFill="1" applyBorder="1" applyAlignment="1">
      <alignment horizontal="center" vertical="center"/>
    </xf>
    <xf numFmtId="0" fontId="20" fillId="0" borderId="22" xfId="51" applyFont="1" applyFill="1" applyBorder="1" applyAlignment="1">
      <alignment horizontal="center" vertical="center"/>
    </xf>
    <xf numFmtId="0" fontId="20" fillId="0" borderId="32" xfId="51" applyFont="1" applyFill="1" applyBorder="1" applyAlignment="1">
      <alignment horizontal="center" vertical="center"/>
    </xf>
    <xf numFmtId="0" fontId="13" fillId="35" borderId="35" xfId="51" applyFont="1" applyFill="1" applyBorder="1" applyAlignment="1">
      <alignment horizontal="center" vertical="center" textRotation="90"/>
    </xf>
    <xf numFmtId="0" fontId="13" fillId="35" borderId="36" xfId="51" applyFont="1" applyFill="1" applyBorder="1" applyAlignment="1">
      <alignment horizontal="center" vertical="center" textRotation="90"/>
    </xf>
    <xf numFmtId="0" fontId="13" fillId="35" borderId="37" xfId="51" applyFont="1" applyFill="1" applyBorder="1" applyAlignment="1">
      <alignment horizontal="center" vertical="center" textRotation="90"/>
    </xf>
    <xf numFmtId="0" fontId="13" fillId="35" borderId="38" xfId="51" applyFont="1" applyFill="1" applyBorder="1" applyAlignment="1">
      <alignment horizontal="center" vertical="center" textRotation="90"/>
    </xf>
    <xf numFmtId="0" fontId="41" fillId="0" borderId="0" xfId="62"/>
    <xf numFmtId="0" fontId="0" fillId="0" borderId="0" xfId="62" applyFont="1"/>
    <xf numFmtId="0" fontId="1" fillId="0" borderId="0" xfId="0" applyFont="1" applyAlignment="1">
      <alignment vertical="center"/>
    </xf>
    <xf numFmtId="0" fontId="1" fillId="0" borderId="0" xfId="0" applyFont="1"/>
    <xf numFmtId="0" fontId="12" fillId="35" borderId="40" xfId="51" applyFont="1" applyFill="1" applyBorder="1" applyAlignment="1">
      <alignment horizontal="center" vertical="center"/>
    </xf>
    <xf numFmtId="0" fontId="12" fillId="35" borderId="22" xfId="51" applyFont="1" applyFill="1" applyBorder="1" applyAlignment="1">
      <alignment horizontal="center" vertical="center"/>
    </xf>
    <xf numFmtId="0" fontId="12" fillId="35" borderId="41" xfId="51" applyFont="1" applyFill="1" applyBorder="1" applyAlignment="1">
      <alignment horizontal="center" vertical="center"/>
    </xf>
    <xf numFmtId="0" fontId="41" fillId="0" borderId="0" xfId="51"/>
    <xf numFmtId="0" fontId="0" fillId="0" borderId="42" xfId="0" applyFont="1" applyBorder="1"/>
    <xf numFmtId="0" fontId="0" fillId="0" borderId="42" xfId="25" applyNumberFormat="1" applyFont="1" applyBorder="1" applyAlignment="1"/>
    <xf numFmtId="0" fontId="44" fillId="0" borderId="0" xfId="0" applyFont="1" applyAlignment="1">
      <alignment horizontal="left" vertical="center"/>
    </xf>
  </cellXfs>
  <cellStyles count="75">
    <cellStyle name="20% — акцент1 2" xfId="1"/>
    <cellStyle name="20% — акцент2 2" xfId="2"/>
    <cellStyle name="20% — акцент3 2" xfId="3"/>
    <cellStyle name="20% — акцент4 2" xfId="4"/>
    <cellStyle name="20% — акцент5 2" xfId="5"/>
    <cellStyle name="20% — акцент6 2" xfId="6"/>
    <cellStyle name="40% — акцент1 2" xfId="7"/>
    <cellStyle name="40% — акцент2 2" xfId="8"/>
    <cellStyle name="40% — акцент3 2" xfId="9"/>
    <cellStyle name="40% — акцент4 2" xfId="10"/>
    <cellStyle name="40% — акцент5 2" xfId="11"/>
    <cellStyle name="40% — акцент6 2" xfId="12"/>
    <cellStyle name="60% — акцент1 2" xfId="13"/>
    <cellStyle name="60% — акцент2 2" xfId="14"/>
    <cellStyle name="60% — акцент3 2" xfId="15"/>
    <cellStyle name="60% — акцент4 2" xfId="16"/>
    <cellStyle name="60% — акцент5 2" xfId="17"/>
    <cellStyle name="60% — акцент6 2" xfId="18"/>
    <cellStyle name="Comma" xfId="19"/>
    <cellStyle name="Comma [0]" xfId="20"/>
    <cellStyle name="Currency" xfId="21"/>
    <cellStyle name="Currency [0]" xfId="22"/>
    <cellStyle name="Excel Built-in Normal" xfId="23"/>
    <cellStyle name="Hyperlink_2015 Calendar" xfId="24"/>
    <cellStyle name="Normal" xfId="25"/>
    <cellStyle name="Percent" xfId="26"/>
    <cellStyle name="Акцент1 2" xfId="27"/>
    <cellStyle name="Акцент2 2" xfId="28"/>
    <cellStyle name="Акцент3 2" xfId="29"/>
    <cellStyle name="Акцент4 2" xfId="30"/>
    <cellStyle name="Акцент5 2" xfId="31"/>
    <cellStyle name="Акцент6 2" xfId="32"/>
    <cellStyle name="Ввод  2" xfId="33"/>
    <cellStyle name="Вывод 2" xfId="34"/>
    <cellStyle name="Вычисление 2" xfId="35"/>
    <cellStyle name="Гиперссылка 2" xfId="36"/>
    <cellStyle name="Денежный [0] 2" xfId="37"/>
    <cellStyle name="Денежный 2" xfId="38"/>
    <cellStyle name="Заголовок 1 2" xfId="39"/>
    <cellStyle name="Заголовок 2 2" xfId="40"/>
    <cellStyle name="Заголовок 3 2" xfId="41"/>
    <cellStyle name="Заголовок 4 2" xfId="42"/>
    <cellStyle name="Итог 2" xfId="43"/>
    <cellStyle name="Контрольная ячейка 2" xfId="44"/>
    <cellStyle name="Название 2" xfId="45"/>
    <cellStyle name="Нейтральный 2" xfId="46"/>
    <cellStyle name="Обычный" xfId="0" builtinId="0"/>
    <cellStyle name="Обычный 10" xfId="47"/>
    <cellStyle name="Обычный 2" xfId="48"/>
    <cellStyle name="Обычный 2 2" xfId="49"/>
    <cellStyle name="Обычный 2 3" xfId="50"/>
    <cellStyle name="Обычный 3" xfId="51"/>
    <cellStyle name="Обычный 3 2" xfId="52"/>
    <cellStyle name="Обычный 3 3" xfId="53"/>
    <cellStyle name="Обычный 3 4" xfId="54"/>
    <cellStyle name="Обычный 3 5" xfId="55"/>
    <cellStyle name="Обычный 4" xfId="56"/>
    <cellStyle name="Обычный 4 2" xfId="57"/>
    <cellStyle name="Обычный 4 3" xfId="58"/>
    <cellStyle name="Обычный 5" xfId="59"/>
    <cellStyle name="Обычный 6" xfId="60"/>
    <cellStyle name="Обычный 7" xfId="61"/>
    <cellStyle name="Обычный 8" xfId="62"/>
    <cellStyle name="Обычный 9" xfId="63"/>
    <cellStyle name="Открывавшаяся гиперссылка" xfId="64"/>
    <cellStyle name="Плохой 2" xfId="65"/>
    <cellStyle name="Пояснение 2" xfId="66"/>
    <cellStyle name="Примечание 2" xfId="67"/>
    <cellStyle name="Процентный 2" xfId="68"/>
    <cellStyle name="Связанная ячейка 2" xfId="69"/>
    <cellStyle name="Текст предупреждения 2" xfId="70"/>
    <cellStyle name="Финансовый [0] 2" xfId="71"/>
    <cellStyle name="Финансовый 2" xfId="72"/>
    <cellStyle name="Финансовый 3" xfId="73"/>
    <cellStyle name="Хороший 2" xfId="74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C1:V26" totalsRowShown="0">
  <autoFilter ref="C1:V26"/>
  <tableColumns count="20">
    <tableColumn id="1" name="Группа"/>
    <tableColumn id="2" name="Тип_недели"/>
    <tableColumn id="3" name="ТипЗанятий"/>
    <tableColumn id="4" name="День_недели"/>
    <tableColumn id="5" name="Пара"/>
    <tableColumn id="8" name="НеделяС"/>
    <tableColumn id="9" name="НеделяПо"/>
    <tableColumn id="10" name="Дисциплина" dataDxfId="0" dataCellStyle="Normal"/>
    <tableColumn id="18" name="КодПреподавателя"/>
    <tableColumn id="11" name="Преподаватель"/>
    <tableColumn id="12" name="Аудитория"/>
    <tableColumn id="13" name="ДатаСкакогочисла"/>
    <tableColumn id="14" name="СтудентовНаЗанятии"/>
    <tableColumn id="15" name="Тема"/>
    <tableColumn id="16" name="ссылка"/>
    <tableColumn id="17" name="Учебный_План"/>
    <tableColumn id="6" name="Столбец1"/>
    <tableColumn id="7" name="Столбец2"/>
    <tableColumn id="19" name="Столбец3"/>
    <tableColumn id="20" name="Столбец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I18" totalsRowShown="0">
  <autoFilter ref="A1:I18"/>
  <sortState ref="A2:F18">
    <sortCondition ref="B2:B18"/>
  </sortState>
  <tableColumns count="9">
    <tableColumn id="1" name="Код"/>
    <tableColumn id="2" name="ФИО"/>
    <tableColumn id="7" name="ФИОСокр"/>
    <tableColumn id="3" name="Звание"/>
    <tableColumn id="4" name="Степень"/>
    <tableColumn id="5" name="Сокращение"/>
    <tableColumn id="6" name="НазваниеДолжности"/>
    <tableColumn id="8" name="СокращённоеНазвание"/>
    <tableColumn id="9" name="Совместительств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5" sqref="A5"/>
    </sheetView>
  </sheetViews>
  <sheetFormatPr defaultColWidth="9.109375" defaultRowHeight="14.4"/>
  <cols>
    <col min="2" max="2" width="25.5546875" customWidth="1"/>
    <col min="3" max="3" width="23.6640625" customWidth="1"/>
    <col min="4" max="4" width="13.6640625" customWidth="1"/>
    <col min="5" max="5" width="16.33203125" customWidth="1"/>
  </cols>
  <sheetData>
    <row r="1" spans="1:5">
      <c r="A1" t="s">
        <v>7373</v>
      </c>
      <c r="B1" s="34" t="s">
        <v>18</v>
      </c>
      <c r="C1" s="33" t="s">
        <v>753</v>
      </c>
      <c r="D1" s="33" t="s">
        <v>23</v>
      </c>
      <c r="E1" s="33" t="s">
        <v>24</v>
      </c>
    </row>
    <row r="2" spans="1:5">
      <c r="A2">
        <v>11</v>
      </c>
      <c r="B2" s="3" t="s">
        <v>38</v>
      </c>
      <c r="C2" s="33">
        <v>10</v>
      </c>
      <c r="D2" s="32">
        <v>2</v>
      </c>
      <c r="E2" s="32">
        <v>16</v>
      </c>
    </row>
    <row r="3" spans="1:5">
      <c r="A3">
        <v>10</v>
      </c>
      <c r="B3" s="54" t="s">
        <v>107</v>
      </c>
      <c r="C3">
        <v>10</v>
      </c>
      <c r="D3">
        <v>2</v>
      </c>
      <c r="E3">
        <v>16</v>
      </c>
    </row>
    <row r="4" spans="1:5" ht="16.5" customHeight="1">
      <c r="A4">
        <v>3</v>
      </c>
      <c r="B4" t="s">
        <v>247</v>
      </c>
      <c r="C4">
        <v>10</v>
      </c>
      <c r="D4">
        <v>2</v>
      </c>
      <c r="E4">
        <v>16</v>
      </c>
    </row>
  </sheetData>
  <autoFilter ref="B1:E3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40"/>
  <sheetViews>
    <sheetView zoomScale="68" zoomScaleNormal="115" workbookViewId="0">
      <selection activeCell="I1" sqref="I1:T1048576"/>
    </sheetView>
  </sheetViews>
  <sheetFormatPr defaultColWidth="9.109375" defaultRowHeight="14.4"/>
  <cols>
    <col min="1" max="2" width="2.44140625" style="50" customWidth="1"/>
    <col min="5" max="5" width="49.33203125" customWidth="1"/>
    <col min="6" max="6" width="12.5546875" customWidth="1"/>
    <col min="7" max="7" width="17.88671875" customWidth="1"/>
    <col min="8" max="8" width="12.44140625" customWidth="1"/>
    <col min="9" max="20" width="3.6640625" customWidth="1"/>
  </cols>
  <sheetData>
    <row r="1" spans="1:22">
      <c r="C1" s="16"/>
      <c r="D1" s="18"/>
      <c r="E1" s="65" t="str">
        <f ca="1">CONCATENATE($A$2," (",$B$2,")")</f>
        <v>НТИ-Б-ЗФ-24 (10)</v>
      </c>
      <c r="F1" s="66"/>
      <c r="G1" s="66"/>
      <c r="H1" s="6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ht="66.599999999999994" thickBot="1">
      <c r="A2" s="50" t="str">
        <f ca="1">VLOOKUP(_xlfn.SHEET(),config!A:B,2,0)</f>
        <v>НТИ-Б-ЗФ-24</v>
      </c>
      <c r="B2" s="50">
        <f ca="1">VLOOKUP(_xlfn.SHEET(),config!A:C,3,0)</f>
        <v>10</v>
      </c>
      <c r="C2" s="14" t="s">
        <v>0</v>
      </c>
      <c r="D2" s="15" t="s">
        <v>1</v>
      </c>
      <c r="E2" s="11" t="s">
        <v>7369</v>
      </c>
      <c r="F2" s="12" t="s">
        <v>7370</v>
      </c>
      <c r="G2" s="12" t="s">
        <v>7371</v>
      </c>
      <c r="H2" s="13" t="s">
        <v>7372</v>
      </c>
      <c r="I2" s="72"/>
      <c r="J2" s="72"/>
      <c r="K2" s="72"/>
      <c r="L2" s="72"/>
      <c r="M2" s="72"/>
      <c r="N2" s="72"/>
      <c r="O2" s="72"/>
      <c r="P2" s="72"/>
      <c r="Q2" s="72"/>
      <c r="R2" s="6"/>
      <c r="S2" s="6"/>
      <c r="T2" s="6"/>
      <c r="U2" s="6"/>
      <c r="V2" s="6"/>
    </row>
    <row r="3" spans="1:22" ht="14.25" customHeight="1" thickBot="1">
      <c r="A3" s="50" t="s">
        <v>2</v>
      </c>
      <c r="B3" s="50">
        <v>1</v>
      </c>
      <c r="C3" s="62" t="s">
        <v>3</v>
      </c>
      <c r="D3" s="19" t="s">
        <v>7374</v>
      </c>
      <c r="E3" s="7" t="str">
        <f ca="1">IF(N3="",IFERROR(VLOOKUP($A$2&amp;A3&amp;B3,data!A:O,10,0),""),N3)</f>
        <v/>
      </c>
      <c r="F3" s="49" t="str">
        <f ca="1">IF(T3="",IFERROR(VLOOKUP($A$2&amp;A3&amp;B3,data!A:O,5,0),""),T3)</f>
        <v/>
      </c>
      <c r="G3" s="7" t="str">
        <f ca="1">IF(K3="",IFERROR(VLOOKUP($A$2&amp;A3&amp;B3,data!A:O,2,0),""),K3)</f>
        <v/>
      </c>
      <c r="H3" s="8" t="str">
        <f ca="1">IF(Q3="",IFERROR(VLOOKUP($A$2&amp;A3&amp;B3,data!A:O,13,0),""),Q3)</f>
        <v/>
      </c>
      <c r="I3" s="73" t="str">
        <f ca="1" xml:space="preserve"> IFERROR(VLOOKUP($A$2&amp;A3&amp;B3&amp;"1",data!W:AA,2,0),"")</f>
        <v/>
      </c>
      <c r="J3" s="74" t="str">
        <f ca="1" xml:space="preserve"> IFERROR(VLOOKUP($A$2&amp;A3&amp;B3&amp;"2",data!W:AA,2,0),"")</f>
        <v/>
      </c>
      <c r="K3" s="72" t="str">
        <f ca="1">IF(AND(LEN(I3)&gt;5,LEN(J3)&gt;5,SUBSTITUTE(I3,"*","")&lt;&gt;SUBSTITUTE(J3,"*","")),I3&amp;" | "&amp;J3,"")</f>
        <v/>
      </c>
      <c r="L3" s="72" t="s">
        <v>158</v>
      </c>
      <c r="M3" s="75" t="str">
        <f ca="1" xml:space="preserve"> IFERROR(VLOOKUP($A$2&amp;A3&amp;B3&amp;"2",data!W:AA,3,0),"")</f>
        <v/>
      </c>
      <c r="N3" s="72" t="str">
        <f ca="1">IF(AND(LEN(L3)&gt;5,LEN(M3)&gt;5,L3&lt;&gt;M3),L3&amp;" | "&amp;M3,"")</f>
        <v/>
      </c>
      <c r="O3" s="72" t="str">
        <f ca="1" xml:space="preserve"> IFERROR(VLOOKUP($A$2&amp;A3&amp;B3&amp;"1",data!W:AA,4,0),"")</f>
        <v/>
      </c>
      <c r="P3" s="72" t="str">
        <f ca="1" xml:space="preserve"> IFERROR(VLOOKUP($A$2&amp;A3&amp;B3&amp;"2",data!W:AA,4,0),"")</f>
        <v/>
      </c>
      <c r="Q3" s="72" t="str">
        <f ca="1">IF(AND(LEN(O3)&gt;2,LEN(P3)&gt;2,O3&lt;&gt;P3),O3&amp;" | "&amp;P3,"")</f>
        <v/>
      </c>
      <c r="R3" s="6" t="str">
        <f ca="1" xml:space="preserve"> IFERROR(VLOOKUP($A$2&amp;A3&amp;B3&amp;"1",data!W:AA,5,0),"")</f>
        <v/>
      </c>
      <c r="S3" s="6" t="str">
        <f ca="1" xml:space="preserve"> IFERROR(VLOOKUP($A$2&amp;A3&amp;B3&amp;"2",data!W:AA,5,0),"")</f>
        <v/>
      </c>
      <c r="T3" s="6" t="str">
        <f ca="1">IF(AND(LEN(R3)&gt;2,LEN(S3)&gt;2,R3&lt;&gt;S3),R3&amp;" / "&amp;S3,"")</f>
        <v/>
      </c>
      <c r="U3" s="6"/>
      <c r="V3" s="6"/>
    </row>
    <row r="4" spans="1:22" ht="15" thickBot="1">
      <c r="A4" s="50" t="s">
        <v>2</v>
      </c>
      <c r="B4" s="50">
        <v>2</v>
      </c>
      <c r="C4" s="63"/>
      <c r="D4" s="76" t="s">
        <v>7375</v>
      </c>
      <c r="E4" s="7" t="str">
        <f ca="1">IF(N4="",IFERROR(VLOOKUP($A$2&amp;A4&amp;B4,data!A:O,10,0),""),N4)</f>
        <v/>
      </c>
      <c r="F4" s="49" t="str">
        <f ca="1">IF(T4="",IFERROR(VLOOKUP($A$2&amp;A4&amp;B4,data!A:O,5,0),""),T4)</f>
        <v/>
      </c>
      <c r="G4" s="7" t="str">
        <f ca="1">IF(K4="",IFERROR(VLOOKUP($A$2&amp;A4&amp;B4,data!A:O,2,0),""),K4)</f>
        <v/>
      </c>
      <c r="H4" s="8" t="str">
        <f ca="1">IF(Q4="",IFERROR(VLOOKUP($A$2&amp;A4&amp;B4,data!A:O,13,0),""),Q4)</f>
        <v/>
      </c>
      <c r="I4" s="73" t="str">
        <f ca="1" xml:space="preserve"> IFERROR(VLOOKUP($A$2&amp;A4&amp;B4&amp;"1",data!W:AA,2,0),"")</f>
        <v/>
      </c>
      <c r="J4" s="74" t="str">
        <f ca="1" xml:space="preserve"> IFERROR(VLOOKUP($A$2&amp;A4&amp;B4&amp;"2",data!W:AA,2,0),"")</f>
        <v/>
      </c>
      <c r="K4" s="72" t="str">
        <f t="shared" ref="K4:K40" ca="1" si="0">IF(AND(LEN(I4)&gt;5,LEN(J4)&gt;5,SUBSTITUTE(I4,"*","")&lt;&gt;SUBSTITUTE(J4,"*","")),I4&amp;" | "&amp;J4,"")</f>
        <v/>
      </c>
      <c r="L4" s="72" t="s">
        <v>158</v>
      </c>
      <c r="M4" s="75" t="str">
        <f ca="1" xml:space="preserve"> IFERROR(VLOOKUP($A$2&amp;A4&amp;B4&amp;"2",data!W:AA,3,0),"")</f>
        <v/>
      </c>
      <c r="N4" s="72" t="str">
        <f t="shared" ref="N4:N38" ca="1" si="1">IF(AND(LEN(L4)&gt;5,LEN(M4)&gt;5,L4&lt;&gt;M4),L4&amp;" | "&amp;M4,"")</f>
        <v/>
      </c>
      <c r="O4" s="72" t="str">
        <f ca="1" xml:space="preserve"> IFERROR(VLOOKUP($A$2&amp;A4&amp;B4&amp;"1",data!W:AA,4,0),"")</f>
        <v/>
      </c>
      <c r="P4" s="72" t="str">
        <f ca="1" xml:space="preserve"> IFERROR(VLOOKUP($A$2&amp;A4&amp;B4&amp;"2",data!W:AA,4,0),"")</f>
        <v/>
      </c>
      <c r="Q4" s="72" t="str">
        <f t="shared" ref="Q4:Q40" ca="1" si="2">IF(AND(LEN(O4)&gt;2,LEN(P4)&gt;2,O4&lt;&gt;P4),O4&amp;" | "&amp;P4,"")</f>
        <v/>
      </c>
      <c r="R4" s="6" t="str">
        <f ca="1" xml:space="preserve"> IFERROR(VLOOKUP($A$2&amp;A4&amp;B4&amp;"1",data!W:AA,5,0),"")</f>
        <v/>
      </c>
      <c r="S4" s="6" t="str">
        <f ca="1" xml:space="preserve"> IFERROR(VLOOKUP($A$2&amp;A4&amp;B4&amp;"2",data!W:AA,5,0),"")</f>
        <v/>
      </c>
      <c r="T4" s="6" t="str">
        <f t="shared" ref="T4:T37" ca="1" si="3">IF(AND(LEN(R4)&gt;2,LEN(S4)&gt;2,R4&lt;&gt;S4),R4&amp;" / "&amp;S4,"")</f>
        <v/>
      </c>
      <c r="U4" s="6"/>
      <c r="V4" s="6"/>
    </row>
    <row r="5" spans="1:22" ht="15" thickBot="1">
      <c r="A5" s="50" t="s">
        <v>2</v>
      </c>
      <c r="B5" s="50">
        <v>3</v>
      </c>
      <c r="C5" s="63"/>
      <c r="D5" s="77" t="s">
        <v>7376</v>
      </c>
      <c r="E5" s="7" t="str">
        <f ca="1">IF(N5="",IFERROR(VLOOKUP($A$2&amp;A5&amp;B5,data!A:O,10,0),""),N5)</f>
        <v/>
      </c>
      <c r="F5" s="49" t="str">
        <f ca="1">IF(T5="",IFERROR(VLOOKUP($A$2&amp;A5&amp;B5,data!A:O,5,0),""),T5)</f>
        <v/>
      </c>
      <c r="G5" s="7" t="str">
        <f ca="1">IF(K5="",IFERROR(VLOOKUP($A$2&amp;A5&amp;B5,data!A:O,2,0),""),K5)</f>
        <v/>
      </c>
      <c r="H5" s="8" t="str">
        <f ca="1">IF(Q5="",IFERROR(VLOOKUP($A$2&amp;A5&amp;B5,data!A:O,13,0),""),Q5)</f>
        <v/>
      </c>
      <c r="I5" s="73" t="str">
        <f ca="1" xml:space="preserve"> IFERROR(VLOOKUP($A$2&amp;A5&amp;B5&amp;"1",data!W:AA,2,0),"")</f>
        <v/>
      </c>
      <c r="J5" s="74" t="str">
        <f ca="1" xml:space="preserve"> IFERROR(VLOOKUP($A$2&amp;A5&amp;B5&amp;"2",data!W:AA,2,0),"")</f>
        <v/>
      </c>
      <c r="K5" s="72" t="str">
        <f t="shared" ca="1" si="0"/>
        <v/>
      </c>
      <c r="L5" s="72" t="s">
        <v>158</v>
      </c>
      <c r="M5" s="75" t="str">
        <f ca="1" xml:space="preserve"> IFERROR(VLOOKUP($A$2&amp;A5&amp;B5&amp;"2",data!W:AA,3,0),"")</f>
        <v/>
      </c>
      <c r="N5" s="72" t="str">
        <f t="shared" ca="1" si="1"/>
        <v/>
      </c>
      <c r="O5" s="72" t="str">
        <f ca="1" xml:space="preserve"> IFERROR(VLOOKUP($A$2&amp;A5&amp;B5&amp;"1",data!W:AA,4,0),"")</f>
        <v/>
      </c>
      <c r="P5" s="72" t="str">
        <f ca="1" xml:space="preserve"> IFERROR(VLOOKUP($A$2&amp;A5&amp;B5&amp;"2",data!W:AA,4,0),"")</f>
        <v/>
      </c>
      <c r="Q5" s="72" t="str">
        <f t="shared" ca="1" si="2"/>
        <v/>
      </c>
      <c r="R5" s="6" t="str">
        <f ca="1" xml:space="preserve"> IFERROR(VLOOKUP($A$2&amp;A5&amp;B5&amp;"1",data!W:AA,5,0),"")</f>
        <v/>
      </c>
      <c r="S5" s="6" t="str">
        <f ca="1" xml:space="preserve"> IFERROR(VLOOKUP($A$2&amp;A5&amp;B5&amp;"2",data!W:AA,5,0),"")</f>
        <v/>
      </c>
      <c r="T5" s="6" t="str">
        <f t="shared" ca="1" si="3"/>
        <v/>
      </c>
      <c r="U5" s="6"/>
      <c r="V5" s="6"/>
    </row>
    <row r="6" spans="1:22" ht="33" customHeight="1" thickBot="1">
      <c r="A6" s="50" t="s">
        <v>2</v>
      </c>
      <c r="B6" s="35">
        <v>4</v>
      </c>
      <c r="C6" s="63"/>
      <c r="D6" s="77" t="s">
        <v>7377</v>
      </c>
      <c r="E6" s="7" t="str">
        <f ca="1">IF(N6="",IFERROR(VLOOKUP($A$2&amp;A6&amp;B6,data!A:O,10,0),""),N6)</f>
        <v/>
      </c>
      <c r="F6" s="49" t="str">
        <f ca="1">IF(T6="",IFERROR(VLOOKUP($A$2&amp;A6&amp;B6,data!A:O,5,0),""),T6)</f>
        <v/>
      </c>
      <c r="G6" s="7" t="str">
        <f ca="1">IF(K6="",IFERROR(VLOOKUP($A$2&amp;A6&amp;B6,data!A:O,2,0),""),K6)</f>
        <v/>
      </c>
      <c r="H6" s="8" t="str">
        <f ca="1">IF(Q6="",IFERROR(VLOOKUP($A$2&amp;A6&amp;B6,data!A:O,13,0),""),Q6)</f>
        <v/>
      </c>
      <c r="I6" s="73" t="str">
        <f ca="1" xml:space="preserve"> IFERROR(VLOOKUP($A$2&amp;A6&amp;B6&amp;"1",data!W:AA,2,0),"")</f>
        <v/>
      </c>
      <c r="J6" s="74" t="str">
        <f ca="1" xml:space="preserve"> IFERROR(VLOOKUP($A$2&amp;A6&amp;B6&amp;"2",data!W:AA,2,0),"")</f>
        <v/>
      </c>
      <c r="K6" s="72" t="str">
        <f t="shared" ca="1" si="0"/>
        <v/>
      </c>
      <c r="L6" s="72" t="s">
        <v>158</v>
      </c>
      <c r="M6" s="75" t="str">
        <f ca="1" xml:space="preserve"> IFERROR(VLOOKUP($A$2&amp;A6&amp;B6&amp;"2",data!W:AA,3,0),"")</f>
        <v/>
      </c>
      <c r="N6" s="72" t="str">
        <f t="shared" ca="1" si="1"/>
        <v/>
      </c>
      <c r="O6" s="72" t="str">
        <f ca="1" xml:space="preserve"> IFERROR(VLOOKUP($A$2&amp;A6&amp;B6&amp;"1",data!W:AA,4,0),"")</f>
        <v/>
      </c>
      <c r="P6" s="72" t="str">
        <f ca="1" xml:space="preserve"> IFERROR(VLOOKUP($A$2&amp;A6&amp;B6&amp;"2",data!W:AA,4,0),"")</f>
        <v/>
      </c>
      <c r="Q6" s="72" t="str">
        <f t="shared" ca="1" si="2"/>
        <v/>
      </c>
      <c r="R6" s="6" t="str">
        <f ca="1" xml:space="preserve"> IFERROR(VLOOKUP($A$2&amp;A6&amp;B6&amp;"1",data!W:AA,5,0),"")</f>
        <v/>
      </c>
      <c r="S6" s="6" t="str">
        <f ca="1" xml:space="preserve"> IFERROR(VLOOKUP($A$2&amp;A6&amp;B6&amp;"2",data!W:AA,5,0),"")</f>
        <v/>
      </c>
      <c r="T6" s="6" t="str">
        <f t="shared" ca="1" si="3"/>
        <v/>
      </c>
      <c r="U6" s="6"/>
      <c r="V6" s="6"/>
    </row>
    <row r="7" spans="1:22" ht="15" thickBot="1">
      <c r="A7" s="50" t="s">
        <v>2</v>
      </c>
      <c r="B7" s="35">
        <v>5</v>
      </c>
      <c r="C7" s="63"/>
      <c r="D7" s="77" t="s">
        <v>7378</v>
      </c>
      <c r="E7" s="7" t="str">
        <f ca="1">IF(N7="",IFERROR(VLOOKUP($A$2&amp;A7&amp;B7,data!A:O,10,0),""),N7)</f>
        <v/>
      </c>
      <c r="F7" s="49" t="str">
        <f ca="1">IF(T7="",IFERROR(VLOOKUP($A$2&amp;A7&amp;B7,data!A:O,5,0),""),T7)</f>
        <v/>
      </c>
      <c r="G7" s="7" t="str">
        <f ca="1">IF(K7="",IFERROR(VLOOKUP($A$2&amp;A7&amp;B7,data!A:O,2,0),""),K7)</f>
        <v/>
      </c>
      <c r="H7" s="8" t="str">
        <f ca="1">IF(Q7="",IFERROR(VLOOKUP($A$2&amp;A7&amp;B7,data!A:O,13,0),""),Q7)</f>
        <v/>
      </c>
      <c r="I7" s="73" t="str">
        <f ca="1" xml:space="preserve"> IFERROR(VLOOKUP($A$2&amp;A7&amp;B7&amp;"1",data!W:AA,2,0),"")</f>
        <v/>
      </c>
      <c r="J7" s="74" t="str">
        <f ca="1" xml:space="preserve"> IFERROR(VLOOKUP($A$2&amp;A7&amp;B7&amp;"2",data!W:AA,2,0),"")</f>
        <v/>
      </c>
      <c r="K7" s="72" t="str">
        <f t="shared" ca="1" si="0"/>
        <v/>
      </c>
      <c r="L7" s="72" t="s">
        <v>158</v>
      </c>
      <c r="M7" s="75" t="str">
        <f ca="1" xml:space="preserve"> IFERROR(VLOOKUP($A$2&amp;A7&amp;B7&amp;"2",data!W:AA,3,0),"")</f>
        <v/>
      </c>
      <c r="N7" s="72" t="str">
        <f t="shared" ca="1" si="1"/>
        <v/>
      </c>
      <c r="O7" s="72" t="str">
        <f ca="1" xml:space="preserve"> IFERROR(VLOOKUP($A$2&amp;A7&amp;B7&amp;"1",data!W:AA,4,0),"")</f>
        <v/>
      </c>
      <c r="P7" s="72" t="str">
        <f ca="1" xml:space="preserve"> IFERROR(VLOOKUP($A$2&amp;A7&amp;B7&amp;"2",data!W:AA,4,0),"")</f>
        <v/>
      </c>
      <c r="Q7" s="72" t="str">
        <f t="shared" ca="1" si="2"/>
        <v/>
      </c>
      <c r="R7" s="6" t="str">
        <f ca="1" xml:space="preserve"> IFERROR(VLOOKUP($A$2&amp;A7&amp;B7&amp;"1",data!W:AA,5,0),"")</f>
        <v/>
      </c>
      <c r="S7" s="6" t="str">
        <f ca="1" xml:space="preserve"> IFERROR(VLOOKUP($A$2&amp;A7&amp;B7&amp;"2",data!W:AA,5,0),"")</f>
        <v/>
      </c>
      <c r="T7" s="6" t="str">
        <f t="shared" ca="1" si="3"/>
        <v/>
      </c>
      <c r="U7" s="6"/>
      <c r="V7" s="6"/>
    </row>
    <row r="8" spans="1:22" ht="15" thickBot="1">
      <c r="A8" s="50" t="s">
        <v>2</v>
      </c>
      <c r="B8" s="35">
        <v>6</v>
      </c>
      <c r="C8" s="64"/>
      <c r="D8" s="78" t="s">
        <v>7379</v>
      </c>
      <c r="E8" s="7" t="str">
        <f ca="1">IF(N8="",IFERROR(VLOOKUP($A$2&amp;A8&amp;B8,data!A:O,10,0),""),N8)</f>
        <v/>
      </c>
      <c r="F8" s="49" t="str">
        <f ca="1">IF(T8="",IFERROR(VLOOKUP($A$2&amp;A8&amp;B8,data!A:O,5,0),""),T8)</f>
        <v/>
      </c>
      <c r="G8" s="7" t="str">
        <f ca="1">IF(K8="",IFERROR(VLOOKUP($A$2&amp;A8&amp;B8,data!A:O,2,0),""),K8)</f>
        <v/>
      </c>
      <c r="H8" s="8" t="str">
        <f ca="1">IF(Q8="",IFERROR(VLOOKUP($A$2&amp;A8&amp;B8,data!A:O,13,0),""),Q8)</f>
        <v/>
      </c>
      <c r="I8" s="73" t="str">
        <f ca="1" xml:space="preserve"> IFERROR(VLOOKUP($A$2&amp;A8&amp;B8&amp;"1",data!W:AA,2,0),"")</f>
        <v/>
      </c>
      <c r="J8" s="74" t="str">
        <f ca="1" xml:space="preserve"> IFERROR(VLOOKUP($A$2&amp;A8&amp;B8&amp;"2",data!W:AA,2,0),"")</f>
        <v/>
      </c>
      <c r="K8" s="72" t="str">
        <f t="shared" ca="1" si="0"/>
        <v/>
      </c>
      <c r="L8" s="72" t="s">
        <v>158</v>
      </c>
      <c r="M8" s="75" t="str">
        <f ca="1" xml:space="preserve"> IFERROR(VLOOKUP($A$2&amp;A8&amp;B8&amp;"2",data!W:AA,3,0),"")</f>
        <v/>
      </c>
      <c r="N8" s="72" t="str">
        <f t="shared" ca="1" si="1"/>
        <v/>
      </c>
      <c r="O8" s="72" t="str">
        <f ca="1" xml:space="preserve"> IFERROR(VLOOKUP($A$2&amp;A8&amp;B8&amp;"1",data!W:AA,4,0),"")</f>
        <v/>
      </c>
      <c r="P8" s="72" t="str">
        <f ca="1" xml:space="preserve"> IFERROR(VLOOKUP($A$2&amp;A8&amp;B8&amp;"2",data!W:AA,4,0),"")</f>
        <v/>
      </c>
      <c r="Q8" s="72" t="str">
        <f t="shared" ca="1" si="2"/>
        <v/>
      </c>
      <c r="R8" s="6" t="str">
        <f ca="1" xml:space="preserve"> IFERROR(VLOOKUP($A$2&amp;A8&amp;B8&amp;"1",data!W:AA,5,0),"")</f>
        <v/>
      </c>
      <c r="S8" s="6" t="str">
        <f ca="1" xml:space="preserve"> IFERROR(VLOOKUP($A$2&amp;A8&amp;B8&amp;"2",data!W:AA,5,0),"")</f>
        <v/>
      </c>
      <c r="T8" s="6" t="str">
        <f t="shared" ca="1" si="3"/>
        <v/>
      </c>
      <c r="U8" s="6"/>
      <c r="V8" s="6"/>
    </row>
    <row r="9" spans="1:22" ht="14.4" customHeight="1" thickBot="1">
      <c r="A9" s="50" t="s">
        <v>4</v>
      </c>
      <c r="B9" s="50">
        <v>1</v>
      </c>
      <c r="C9" s="63" t="s">
        <v>5</v>
      </c>
      <c r="D9" s="19" t="s">
        <v>7374</v>
      </c>
      <c r="E9" s="7" t="str">
        <f ca="1">IF(N9="",IFERROR(VLOOKUP($A$2&amp;A9&amp;B9,data!A:O,10,0),""),N9)</f>
        <v/>
      </c>
      <c r="F9" s="49" t="str">
        <f ca="1">IF(T9="",IFERROR(VLOOKUP($A$2&amp;A9&amp;B9,data!A:O,5,0),""),T9)</f>
        <v/>
      </c>
      <c r="G9" s="7" t="str">
        <f ca="1">IF(K9="",IFERROR(VLOOKUP($A$2&amp;A9&amp;B9,data!A:O,2,0),""),K9)</f>
        <v/>
      </c>
      <c r="H9" s="8" t="str">
        <f ca="1">IF(Q9="",IFERROR(VLOOKUP($A$2&amp;A9&amp;B9,data!A:O,13,0),""),Q9)</f>
        <v/>
      </c>
      <c r="I9" s="73" t="str">
        <f ca="1" xml:space="preserve"> IFERROR(VLOOKUP($A$2&amp;A9&amp;B9&amp;"1",data!W:AA,2,0),"")</f>
        <v/>
      </c>
      <c r="J9" s="74" t="str">
        <f ca="1" xml:space="preserve"> IFERROR(VLOOKUP($A$2&amp;A9&amp;B9&amp;"2",data!W:AA,2,0),"")</f>
        <v/>
      </c>
      <c r="K9" s="72" t="str">
        <f t="shared" ca="1" si="0"/>
        <v/>
      </c>
      <c r="L9" s="72" t="s">
        <v>158</v>
      </c>
      <c r="M9" s="75" t="str">
        <f ca="1" xml:space="preserve"> IFERROR(VLOOKUP($A$2&amp;A9&amp;B9&amp;"2",data!W:AA,3,0),"")</f>
        <v/>
      </c>
      <c r="N9" s="72" t="str">
        <f t="shared" ca="1" si="1"/>
        <v/>
      </c>
      <c r="O9" s="72" t="str">
        <f ca="1" xml:space="preserve"> IFERROR(VLOOKUP($A$2&amp;A9&amp;B9&amp;"1",data!W:AA,4,0),"")</f>
        <v/>
      </c>
      <c r="P9" s="72" t="str">
        <f ca="1" xml:space="preserve"> IFERROR(VLOOKUP($A$2&amp;A9&amp;B9&amp;"2",data!W:AA,4,0),"")</f>
        <v/>
      </c>
      <c r="Q9" s="72" t="str">
        <f t="shared" ca="1" si="2"/>
        <v/>
      </c>
      <c r="R9" s="6" t="str">
        <f ca="1" xml:space="preserve"> IFERROR(VLOOKUP($A$2&amp;A9&amp;B9&amp;"1",data!W:AA,5,0),"")</f>
        <v/>
      </c>
      <c r="S9" s="6" t="str">
        <f ca="1" xml:space="preserve"> IFERROR(VLOOKUP($A$2&amp;A9&amp;B9&amp;"2",data!W:AA,5,0),"")</f>
        <v/>
      </c>
      <c r="T9" s="6" t="str">
        <f t="shared" ca="1" si="3"/>
        <v/>
      </c>
      <c r="U9" s="6"/>
      <c r="V9" s="6"/>
    </row>
    <row r="10" spans="1:22" ht="27.75" customHeight="1" thickBot="1">
      <c r="A10" s="50" t="s">
        <v>4</v>
      </c>
      <c r="B10" s="50">
        <v>2</v>
      </c>
      <c r="C10" s="63"/>
      <c r="D10" s="76" t="s">
        <v>7375</v>
      </c>
      <c r="E10" s="7" t="str">
        <f ca="1">IF(N10="",IFERROR(VLOOKUP($A$2&amp;A10&amp;B10,data!A:O,10,0),""),N10)</f>
        <v/>
      </c>
      <c r="F10" s="49" t="str">
        <f ca="1">IF(T10="",IFERROR(VLOOKUP($A$2&amp;A10&amp;B10,data!A:O,5,0),""),T10)</f>
        <v/>
      </c>
      <c r="G10" s="7" t="str">
        <f ca="1">IF(K10="",IFERROR(VLOOKUP($A$2&amp;A10&amp;B10,data!A:O,2,0),""),K10)</f>
        <v/>
      </c>
      <c r="H10" s="8" t="str">
        <f ca="1">IF(Q10="",IFERROR(VLOOKUP($A$2&amp;A10&amp;B10,data!A:O,13,0),""),Q10)</f>
        <v/>
      </c>
      <c r="I10" s="73" t="str">
        <f ca="1" xml:space="preserve"> IFERROR(VLOOKUP($A$2&amp;A10&amp;B10&amp;"1",data!W:AA,2,0),"")</f>
        <v/>
      </c>
      <c r="J10" s="74" t="str">
        <f ca="1" xml:space="preserve"> IFERROR(VLOOKUP($A$2&amp;A10&amp;B10&amp;"2",data!W:AA,2,0),"")</f>
        <v/>
      </c>
      <c r="K10" s="72" t="str">
        <f t="shared" ca="1" si="0"/>
        <v/>
      </c>
      <c r="L10" s="72" t="s">
        <v>158</v>
      </c>
      <c r="M10" s="75" t="str">
        <f ca="1" xml:space="preserve"> IFERROR(VLOOKUP($A$2&amp;A10&amp;B10&amp;"2",data!W:AA,3,0),"")</f>
        <v/>
      </c>
      <c r="N10" s="72" t="str">
        <f t="shared" ca="1" si="1"/>
        <v/>
      </c>
      <c r="O10" s="72" t="str">
        <f ca="1" xml:space="preserve"> IFERROR(VLOOKUP($A$2&amp;A10&amp;B10&amp;"1",data!W:AA,4,0),"")</f>
        <v/>
      </c>
      <c r="P10" s="72" t="str">
        <f ca="1" xml:space="preserve"> IFERROR(VLOOKUP($A$2&amp;A10&amp;B10&amp;"2",data!W:AA,4,0),"")</f>
        <v/>
      </c>
      <c r="Q10" s="72" t="str">
        <f t="shared" ca="1" si="2"/>
        <v/>
      </c>
      <c r="R10" s="6" t="str">
        <f ca="1" xml:space="preserve"> IFERROR(VLOOKUP($A$2&amp;A10&amp;B10&amp;"1",data!W:AA,5,0),"")</f>
        <v/>
      </c>
      <c r="S10" s="6" t="str">
        <f ca="1" xml:space="preserve"> IFERROR(VLOOKUP($A$2&amp;A10&amp;B10&amp;"2",data!W:AA,5,0),"")</f>
        <v/>
      </c>
      <c r="T10" s="6" t="str">
        <f t="shared" ca="1" si="3"/>
        <v/>
      </c>
      <c r="U10" s="6"/>
      <c r="V10" s="6"/>
    </row>
    <row r="11" spans="1:22" ht="21" customHeight="1" thickBot="1">
      <c r="A11" s="50" t="s">
        <v>4</v>
      </c>
      <c r="B11" s="50">
        <v>3</v>
      </c>
      <c r="C11" s="63"/>
      <c r="D11" s="77" t="s">
        <v>7376</v>
      </c>
      <c r="E11" s="7" t="str">
        <f ca="1">IF(N11="",IFERROR(VLOOKUP($A$2&amp;A11&amp;B11,data!A:O,10,0),""),N11)</f>
        <v>Введение в языкознание</v>
      </c>
      <c r="F11" s="49" t="str">
        <f ca="1">IF(T11="",IFERROR(VLOOKUP($A$2&amp;A11&amp;B11,data!A:O,5,0),""),T11)</f>
        <v>Лек* / Прак**</v>
      </c>
      <c r="G11" s="7" t="str">
        <f ca="1">IF(K11="",IFERROR(VLOOKUP($A$2&amp;A11&amp;B11,data!A:O,2,0),""),K11)</f>
        <v>Ключникова Л.В.</v>
      </c>
      <c r="H11" s="8" t="str">
        <f ca="1">IF(Q11="",IFERROR(VLOOKUP($A$2&amp;A11&amp;B11,data!A:O,13,0),""),Q11)</f>
        <v>УЛК(НТИ)405</v>
      </c>
      <c r="I11" s="73" t="str">
        <f ca="1" xml:space="preserve"> IFERROR(VLOOKUP($A$2&amp;A11&amp;B11&amp;"1",data!W:AA,2,0),"")</f>
        <v>Ключникова Л.В.*</v>
      </c>
      <c r="J11" s="74" t="str">
        <f ca="1" xml:space="preserve"> IFERROR(VLOOKUP($A$2&amp;A11&amp;B11&amp;"2",data!W:AA,2,0),"")</f>
        <v>Ключникова Л.В.**</v>
      </c>
      <c r="K11" s="72" t="str">
        <f t="shared" ca="1" si="0"/>
        <v/>
      </c>
      <c r="L11" s="72" t="s">
        <v>158</v>
      </c>
      <c r="M11" s="75" t="str">
        <f ca="1" xml:space="preserve"> IFERROR(VLOOKUP($A$2&amp;A11&amp;B11&amp;"2",data!W:AA,3,0),"")</f>
        <v>Введение в языкознание</v>
      </c>
      <c r="N11" s="72" t="str">
        <f t="shared" ca="1" si="1"/>
        <v/>
      </c>
      <c r="O11" s="72" t="str">
        <f ca="1" xml:space="preserve"> IFERROR(VLOOKUP($A$2&amp;A11&amp;B11&amp;"1",data!W:AA,4,0),"")</f>
        <v>УЛК(НТИ)405</v>
      </c>
      <c r="P11" s="72" t="str">
        <f ca="1" xml:space="preserve"> IFERROR(VLOOKUP($A$2&amp;A11&amp;B11&amp;"2",data!W:AA,4,0),"")</f>
        <v>УЛК(НТИ)405</v>
      </c>
      <c r="Q11" s="72" t="str">
        <f t="shared" ca="1" si="2"/>
        <v/>
      </c>
      <c r="R11" s="6" t="str">
        <f ca="1" xml:space="preserve"> IFERROR(VLOOKUP($A$2&amp;A11&amp;B11&amp;"1",data!W:AA,5,0),"")</f>
        <v>Лек*</v>
      </c>
      <c r="S11" s="6" t="str">
        <f ca="1" xml:space="preserve"> IFERROR(VLOOKUP($A$2&amp;A11&amp;B11&amp;"2",data!W:AA,5,0),"")</f>
        <v>Прак**</v>
      </c>
      <c r="T11" s="6" t="str">
        <f t="shared" ca="1" si="3"/>
        <v>Лек* / Прак**</v>
      </c>
    </row>
    <row r="12" spans="1:22" ht="24.75" customHeight="1" thickBot="1">
      <c r="A12" s="50" t="s">
        <v>4</v>
      </c>
      <c r="B12" s="35">
        <v>4</v>
      </c>
      <c r="C12" s="63"/>
      <c r="D12" s="77" t="s">
        <v>7377</v>
      </c>
      <c r="E12" s="7" t="str">
        <f ca="1">IF(N12="",IFERROR(VLOOKUP($A$2&amp;A12&amp;B12,data!A:O,10,0),""),N12)</f>
        <v>Практический курс основного языка</v>
      </c>
      <c r="F12" s="49" t="str">
        <f ca="1">IF(T12="",IFERROR(VLOOKUP($A$2&amp;A12&amp;B12,data!A:O,5,0),""),T12)</f>
        <v>Пр</v>
      </c>
      <c r="G12" s="7" t="str">
        <f ca="1">IF(K12="",IFERROR(VLOOKUP($A$2&amp;A12&amp;B12,data!A:O,2,0),""),K12)</f>
        <v>Валиева А.В.</v>
      </c>
      <c r="H12" s="8" t="str">
        <f ca="1">IF(Q12="",IFERROR(VLOOKUP($A$2&amp;A12&amp;B12,data!A:O,13,0),""),Q12)</f>
        <v>УЛК(НТИ)408</v>
      </c>
      <c r="I12" s="73" t="str">
        <f ca="1" xml:space="preserve"> IFERROR(VLOOKUP($A$2&amp;A12&amp;B12&amp;"1",data!W:AA,2,0),"")</f>
        <v/>
      </c>
      <c r="J12" s="74" t="str">
        <f ca="1" xml:space="preserve"> IFERROR(VLOOKUP($A$2&amp;A12&amp;B12&amp;"2",data!W:AA,2,0),"")</f>
        <v/>
      </c>
      <c r="K12" s="72" t="str">
        <f t="shared" ca="1" si="0"/>
        <v/>
      </c>
      <c r="L12" s="72" t="s">
        <v>158</v>
      </c>
      <c r="M12" s="75" t="str">
        <f ca="1" xml:space="preserve"> IFERROR(VLOOKUP($A$2&amp;A12&amp;B12&amp;"2",data!W:AA,3,0),"")</f>
        <v/>
      </c>
      <c r="N12" s="72" t="str">
        <f t="shared" ca="1" si="1"/>
        <v/>
      </c>
      <c r="O12" s="72" t="str">
        <f ca="1" xml:space="preserve"> IFERROR(VLOOKUP($A$2&amp;A12&amp;B12&amp;"1",data!W:AA,4,0),"")</f>
        <v/>
      </c>
      <c r="P12" s="72" t="str">
        <f ca="1" xml:space="preserve"> IFERROR(VLOOKUP($A$2&amp;A12&amp;B12&amp;"2",data!W:AA,4,0),"")</f>
        <v/>
      </c>
      <c r="Q12" s="72" t="str">
        <f t="shared" ca="1" si="2"/>
        <v/>
      </c>
      <c r="R12" s="6" t="str">
        <f ca="1" xml:space="preserve"> IFERROR(VLOOKUP($A$2&amp;A12&amp;B12&amp;"1",data!W:AA,5,0),"")</f>
        <v/>
      </c>
      <c r="S12" s="6" t="str">
        <f ca="1" xml:space="preserve"> IFERROR(VLOOKUP($A$2&amp;A12&amp;B12&amp;"2",data!W:AA,5,0),"")</f>
        <v/>
      </c>
      <c r="T12" s="6" t="str">
        <f t="shared" ca="1" si="3"/>
        <v/>
      </c>
    </row>
    <row r="13" spans="1:22" ht="15" thickBot="1">
      <c r="A13" s="50" t="s">
        <v>4</v>
      </c>
      <c r="B13" s="35">
        <v>5</v>
      </c>
      <c r="C13" s="63"/>
      <c r="D13" s="77" t="s">
        <v>7378</v>
      </c>
      <c r="E13" s="7" t="str">
        <f ca="1">IF(N13="",IFERROR(VLOOKUP($A$2&amp;A13&amp;B13,data!A:O,10,0),""),N13)</f>
        <v/>
      </c>
      <c r="F13" s="49" t="str">
        <f ca="1">IF(T13="",IFERROR(VLOOKUP($A$2&amp;A13&amp;B13,data!A:O,5,0),""),T13)</f>
        <v/>
      </c>
      <c r="G13" s="7" t="str">
        <f ca="1">IF(K13="",IFERROR(VLOOKUP($A$2&amp;A13&amp;B13,data!A:O,2,0),""),K13)</f>
        <v/>
      </c>
      <c r="H13" s="8" t="str">
        <f ca="1">IF(Q13="",IFERROR(VLOOKUP($A$2&amp;A13&amp;B13,data!A:O,13,0),""),Q13)</f>
        <v/>
      </c>
      <c r="I13" s="73" t="str">
        <f ca="1" xml:space="preserve"> IFERROR(VLOOKUP($A$2&amp;A13&amp;B13&amp;"1",data!W:AA,2,0),"")</f>
        <v/>
      </c>
      <c r="J13" s="74" t="str">
        <f ca="1" xml:space="preserve"> IFERROR(VLOOKUP($A$2&amp;A13&amp;B13&amp;"2",data!W:AA,2,0),"")</f>
        <v/>
      </c>
      <c r="K13" s="72" t="str">
        <f t="shared" ca="1" si="0"/>
        <v/>
      </c>
      <c r="L13" s="72" t="s">
        <v>158</v>
      </c>
      <c r="M13" s="75" t="str">
        <f ca="1" xml:space="preserve"> IFERROR(VLOOKUP($A$2&amp;A13&amp;B13&amp;"2",data!W:AA,3,0),"")</f>
        <v/>
      </c>
      <c r="N13" s="72" t="str">
        <f t="shared" ca="1" si="1"/>
        <v/>
      </c>
      <c r="O13" s="72" t="str">
        <f ca="1" xml:space="preserve"> IFERROR(VLOOKUP($A$2&amp;A13&amp;B13&amp;"1",data!W:AA,4,0),"")</f>
        <v/>
      </c>
      <c r="P13" s="72" t="str">
        <f ca="1" xml:space="preserve"> IFERROR(VLOOKUP($A$2&amp;A13&amp;B13&amp;"2",data!W:AA,4,0),"")</f>
        <v/>
      </c>
      <c r="Q13" s="72" t="str">
        <f t="shared" ca="1" si="2"/>
        <v/>
      </c>
      <c r="R13" s="6" t="str">
        <f ca="1" xml:space="preserve"> IFERROR(VLOOKUP($A$2&amp;A13&amp;B13&amp;"1",data!W:AA,5,0),"")</f>
        <v/>
      </c>
      <c r="S13" s="6" t="str">
        <f ca="1" xml:space="preserve"> IFERROR(VLOOKUP($A$2&amp;A13&amp;B13&amp;"2",data!W:AA,5,0),"")</f>
        <v/>
      </c>
      <c r="T13" s="6" t="str">
        <f t="shared" ca="1" si="3"/>
        <v/>
      </c>
    </row>
    <row r="14" spans="1:22" ht="15" thickBot="1">
      <c r="A14" s="50" t="s">
        <v>4</v>
      </c>
      <c r="B14" s="35">
        <v>6</v>
      </c>
      <c r="C14" s="63"/>
      <c r="D14" s="78" t="s">
        <v>7379</v>
      </c>
      <c r="E14" s="7" t="str">
        <f ca="1">IF(N14="",IFERROR(VLOOKUP($A$2&amp;A14&amp;B14,data!A:O,10,0),""),N14)</f>
        <v/>
      </c>
      <c r="F14" s="49" t="str">
        <f ca="1">IF(T14="",IFERROR(VLOOKUP($A$2&amp;A14&amp;B14,data!A:O,5,0),""),T14)</f>
        <v/>
      </c>
      <c r="G14" s="7" t="str">
        <f ca="1">IF(K14="",IFERROR(VLOOKUP($A$2&amp;A14&amp;B14,data!A:O,2,0),""),K14)</f>
        <v/>
      </c>
      <c r="H14" s="8" t="str">
        <f ca="1">IF(Q14="",IFERROR(VLOOKUP($A$2&amp;A14&amp;B14,data!A:O,13,0),""),Q14)</f>
        <v/>
      </c>
      <c r="I14" s="73" t="str">
        <f ca="1" xml:space="preserve"> IFERROR(VLOOKUP($A$2&amp;A14&amp;B14&amp;"1",data!W:AA,2,0),"")</f>
        <v/>
      </c>
      <c r="J14" s="74" t="str">
        <f ca="1" xml:space="preserve"> IFERROR(VLOOKUP($A$2&amp;A14&amp;B14&amp;"2",data!W:AA,2,0),"")</f>
        <v/>
      </c>
      <c r="K14" s="72" t="str">
        <f t="shared" ca="1" si="0"/>
        <v/>
      </c>
      <c r="L14" s="72" t="s">
        <v>158</v>
      </c>
      <c r="M14" s="75" t="str">
        <f ca="1" xml:space="preserve"> IFERROR(VLOOKUP($A$2&amp;A14&amp;B14&amp;"2",data!W:AA,3,0),"")</f>
        <v/>
      </c>
      <c r="N14" s="72" t="str">
        <f t="shared" ca="1" si="1"/>
        <v/>
      </c>
      <c r="O14" s="72" t="str">
        <f ca="1" xml:space="preserve"> IFERROR(VLOOKUP($A$2&amp;A14&amp;B14&amp;"1",data!W:AA,4,0),"")</f>
        <v/>
      </c>
      <c r="P14" s="72" t="str">
        <f ca="1" xml:space="preserve"> IFERROR(VLOOKUP($A$2&amp;A14&amp;B14&amp;"2",data!W:AA,4,0),"")</f>
        <v/>
      </c>
      <c r="Q14" s="72" t="str">
        <f t="shared" ca="1" si="2"/>
        <v/>
      </c>
      <c r="R14" s="6" t="str">
        <f ca="1" xml:space="preserve"> IFERROR(VLOOKUP($A$2&amp;A14&amp;B14&amp;"1",data!W:AA,5,0),"")</f>
        <v/>
      </c>
      <c r="S14" s="6" t="str">
        <f ca="1" xml:space="preserve"> IFERROR(VLOOKUP($A$2&amp;A14&amp;B14&amp;"2",data!W:AA,5,0),"")</f>
        <v/>
      </c>
      <c r="T14" s="6" t="str">
        <f t="shared" ca="1" si="3"/>
        <v/>
      </c>
    </row>
    <row r="15" spans="1:22" ht="14.4" customHeight="1" thickBot="1">
      <c r="A15" s="50" t="s">
        <v>6</v>
      </c>
      <c r="B15" s="50">
        <v>1</v>
      </c>
      <c r="C15" s="68" t="s">
        <v>7</v>
      </c>
      <c r="D15" s="19" t="s">
        <v>7374</v>
      </c>
      <c r="E15" s="7" t="str">
        <f ca="1">IF(N15="",IFERROR(VLOOKUP($A$2&amp;A15&amp;B15,data!A:O,10,0),""),N15)</f>
        <v/>
      </c>
      <c r="F15" s="49" t="str">
        <f ca="1">IF(T15="",IFERROR(VLOOKUP($A$2&amp;A15&amp;B15,data!A:O,5,0),""),T15)</f>
        <v/>
      </c>
      <c r="G15" s="7" t="str">
        <f ca="1">IF(K15="",IFERROR(VLOOKUP($A$2&amp;A15&amp;B15,data!A:O,2,0),""),K15)</f>
        <v/>
      </c>
      <c r="H15" s="8" t="str">
        <f ca="1">IF(Q15="",IFERROR(VLOOKUP($A$2&amp;A15&amp;B15,data!A:O,13,0),""),Q15)</f>
        <v/>
      </c>
      <c r="I15" s="73" t="str">
        <f ca="1" xml:space="preserve"> IFERROR(VLOOKUP($A$2&amp;A15&amp;B15&amp;"1",data!W:AA,2,0),"")</f>
        <v/>
      </c>
      <c r="J15" s="74" t="str">
        <f ca="1" xml:space="preserve"> IFERROR(VLOOKUP($A$2&amp;A15&amp;B15&amp;"2",data!W:AA,2,0),"")</f>
        <v/>
      </c>
      <c r="K15" s="72" t="str">
        <f t="shared" ca="1" si="0"/>
        <v/>
      </c>
      <c r="L15" s="72" t="s">
        <v>158</v>
      </c>
      <c r="M15" s="75" t="str">
        <f ca="1" xml:space="preserve"> IFERROR(VLOOKUP($A$2&amp;A15&amp;B15&amp;"2",data!W:AA,3,0),"")</f>
        <v/>
      </c>
      <c r="N15" s="72" t="str">
        <f t="shared" ca="1" si="1"/>
        <v/>
      </c>
      <c r="O15" s="72" t="str">
        <f ca="1" xml:space="preserve"> IFERROR(VLOOKUP($A$2&amp;A15&amp;B15&amp;"1",data!W:AA,4,0),"")</f>
        <v/>
      </c>
      <c r="P15" s="72" t="str">
        <f ca="1" xml:space="preserve"> IFERROR(VLOOKUP($A$2&amp;A15&amp;B15&amp;"2",data!W:AA,4,0),"")</f>
        <v/>
      </c>
      <c r="Q15" s="72" t="str">
        <f t="shared" ca="1" si="2"/>
        <v/>
      </c>
      <c r="R15" s="6" t="str">
        <f ca="1" xml:space="preserve"> IFERROR(VLOOKUP($A$2&amp;A15&amp;B15&amp;"1",data!W:AA,5,0),"")</f>
        <v/>
      </c>
      <c r="S15" s="6" t="str">
        <f ca="1" xml:space="preserve"> IFERROR(VLOOKUP($A$2&amp;A15&amp;B15&amp;"2",data!W:AA,5,0),"")</f>
        <v/>
      </c>
      <c r="T15" s="6" t="str">
        <f t="shared" ca="1" si="3"/>
        <v/>
      </c>
    </row>
    <row r="16" spans="1:22" ht="15" thickBot="1">
      <c r="A16" s="50" t="s">
        <v>6</v>
      </c>
      <c r="B16" s="50">
        <v>2</v>
      </c>
      <c r="C16" s="69"/>
      <c r="D16" s="76" t="s">
        <v>7375</v>
      </c>
      <c r="E16" s="7" t="str">
        <f ca="1">IF(N16="",IFERROR(VLOOKUP($A$2&amp;A16&amp;B16,data!A:O,10,0),""),N16)</f>
        <v>Физическая культура и спорт</v>
      </c>
      <c r="F16" s="49" t="str">
        <f ca="1">IF(T16="",IFERROR(VLOOKUP($A$2&amp;A16&amp;B16,data!A:O,5,0),""),T16)</f>
        <v>Лек</v>
      </c>
      <c r="G16" s="7" t="str">
        <f ca="1">IF(K16="",IFERROR(VLOOKUP($A$2&amp;A16&amp;B16,data!A:O,2,0),""),K16)</f>
        <v>Погуляева И.А./кбн</v>
      </c>
      <c r="H16" s="8" t="str">
        <f ca="1">IF(Q16="",IFERROR(VLOOKUP($A$2&amp;A16&amp;B16,data!A:O,13,0),""),Q16)</f>
        <v>УЛК(НТИ)106</v>
      </c>
      <c r="I16" s="73" t="str">
        <f ca="1" xml:space="preserve"> IFERROR(VLOOKUP($A$2&amp;A16&amp;B16&amp;"1",data!W:AA,2,0),"")</f>
        <v/>
      </c>
      <c r="J16" s="74" t="str">
        <f ca="1" xml:space="preserve"> IFERROR(VLOOKUP($A$2&amp;A16&amp;B16&amp;"2",data!W:AA,2,0),"")</f>
        <v/>
      </c>
      <c r="K16" s="72" t="str">
        <f t="shared" ca="1" si="0"/>
        <v/>
      </c>
      <c r="L16" s="72" t="s">
        <v>158</v>
      </c>
      <c r="M16" s="75" t="str">
        <f ca="1" xml:space="preserve"> IFERROR(VLOOKUP($A$2&amp;A16&amp;B16&amp;"2",data!W:AA,3,0),"")</f>
        <v/>
      </c>
      <c r="N16" s="72" t="str">
        <f t="shared" ca="1" si="1"/>
        <v/>
      </c>
      <c r="O16" s="72" t="str">
        <f ca="1" xml:space="preserve"> IFERROR(VLOOKUP($A$2&amp;A16&amp;B16&amp;"1",data!W:AA,4,0),"")</f>
        <v/>
      </c>
      <c r="P16" s="72" t="str">
        <f ca="1" xml:space="preserve"> IFERROR(VLOOKUP($A$2&amp;A16&amp;B16&amp;"2",data!W:AA,4,0),"")</f>
        <v/>
      </c>
      <c r="Q16" s="72" t="str">
        <f t="shared" ca="1" si="2"/>
        <v/>
      </c>
      <c r="R16" s="6" t="str">
        <f ca="1" xml:space="preserve"> IFERROR(VLOOKUP($A$2&amp;A16&amp;B16&amp;"1",data!W:AA,5,0),"")</f>
        <v/>
      </c>
      <c r="S16" s="6" t="str">
        <f ca="1" xml:space="preserve"> IFERROR(VLOOKUP($A$2&amp;A16&amp;B16&amp;"2",data!W:AA,5,0),"")</f>
        <v/>
      </c>
      <c r="T16" s="6" t="str">
        <f t="shared" ca="1" si="3"/>
        <v/>
      </c>
    </row>
    <row r="17" spans="1:20" ht="15" thickBot="1">
      <c r="A17" s="50" t="s">
        <v>6</v>
      </c>
      <c r="B17" s="50">
        <v>3</v>
      </c>
      <c r="C17" s="69"/>
      <c r="D17" s="77" t="s">
        <v>7376</v>
      </c>
      <c r="E17" s="7" t="str">
        <f ca="1">IF(N17="",IFERROR(VLOOKUP($A$2&amp;A17&amp;B17,data!A:O,10,0),""),N17)</f>
        <v>История России</v>
      </c>
      <c r="F17" s="49" t="str">
        <f ca="1">IF(T17="",IFERROR(VLOOKUP($A$2&amp;A17&amp;B17,data!A:O,5,0),""),T17)</f>
        <v>Лек</v>
      </c>
      <c r="G17" s="7" t="str">
        <f ca="1">IF(K17="",IFERROR(VLOOKUP($A$2&amp;A17&amp;B17,data!A:O,2,0),""),K17)</f>
        <v>Ахмедов Т.А.</v>
      </c>
      <c r="H17" s="8" t="str">
        <f ca="1">IF(Q17="",IFERROR(VLOOKUP($A$2&amp;A17&amp;B17,data!A:O,13,0),""),Q17)</f>
        <v>УЛК(НТИ)308</v>
      </c>
      <c r="I17" s="73" t="str">
        <f ca="1" xml:space="preserve"> IFERROR(VLOOKUP($A$2&amp;A17&amp;B17&amp;"1",data!W:AA,2,0),"")</f>
        <v/>
      </c>
      <c r="J17" s="74" t="str">
        <f ca="1" xml:space="preserve"> IFERROR(VLOOKUP($A$2&amp;A17&amp;B17&amp;"2",data!W:AA,2,0),"")</f>
        <v/>
      </c>
      <c r="K17" s="72" t="str">
        <f t="shared" ca="1" si="0"/>
        <v/>
      </c>
      <c r="L17" s="72" t="s">
        <v>158</v>
      </c>
      <c r="M17" s="75" t="str">
        <f ca="1" xml:space="preserve"> IFERROR(VLOOKUP($A$2&amp;A17&amp;B17&amp;"2",data!W:AA,3,0),"")</f>
        <v/>
      </c>
      <c r="N17" s="72" t="str">
        <f t="shared" ca="1" si="1"/>
        <v/>
      </c>
      <c r="O17" s="72" t="str">
        <f ca="1" xml:space="preserve"> IFERROR(VLOOKUP($A$2&amp;A17&amp;B17&amp;"1",data!W:AA,4,0),"")</f>
        <v/>
      </c>
      <c r="P17" s="72" t="str">
        <f ca="1" xml:space="preserve"> IFERROR(VLOOKUP($A$2&amp;A17&amp;B17&amp;"2",data!W:AA,4,0),"")</f>
        <v/>
      </c>
      <c r="Q17" s="72" t="str">
        <f t="shared" ca="1" si="2"/>
        <v/>
      </c>
      <c r="R17" s="6" t="str">
        <f ca="1" xml:space="preserve"> IFERROR(VLOOKUP($A$2&amp;A17&amp;B17&amp;"1",data!W:AA,5,0),"")</f>
        <v/>
      </c>
      <c r="S17" s="6" t="str">
        <f ca="1" xml:space="preserve"> IFERROR(VLOOKUP($A$2&amp;A17&amp;B17&amp;"2",data!W:AA,5,0),"")</f>
        <v/>
      </c>
      <c r="T17" s="6" t="str">
        <f t="shared" ca="1" si="3"/>
        <v/>
      </c>
    </row>
    <row r="18" spans="1:20" ht="15" thickBot="1">
      <c r="A18" s="50" t="s">
        <v>6</v>
      </c>
      <c r="B18" s="35">
        <v>4</v>
      </c>
      <c r="C18" s="69"/>
      <c r="D18" s="77" t="s">
        <v>7377</v>
      </c>
      <c r="E18" s="7" t="str">
        <f ca="1">IF(N18="",IFERROR(VLOOKUP($A$2&amp;A18&amp;B18,data!A:O,10,0),""),N18)</f>
        <v/>
      </c>
      <c r="F18" s="49" t="str">
        <f ca="1">IF(T18="",IFERROR(VLOOKUP($A$2&amp;A18&amp;B18,data!A:O,5,0),""),T18)</f>
        <v/>
      </c>
      <c r="G18" s="7" t="str">
        <f ca="1">IF(K18="",IFERROR(VLOOKUP($A$2&amp;A18&amp;B18,data!A:O,2,0),""),K18)</f>
        <v/>
      </c>
      <c r="H18" s="8" t="str">
        <f ca="1">IF(Q18="",IFERROR(VLOOKUP($A$2&amp;A18&amp;B18,data!A:O,13,0),""),Q18)</f>
        <v/>
      </c>
      <c r="I18" s="73" t="str">
        <f ca="1" xml:space="preserve"> IFERROR(VLOOKUP($A$2&amp;A18&amp;B18&amp;"1",data!W:AA,2,0),"")</f>
        <v/>
      </c>
      <c r="J18" s="74" t="str">
        <f ca="1" xml:space="preserve"> IFERROR(VLOOKUP($A$2&amp;A18&amp;B18&amp;"2",data!W:AA,2,0),"")</f>
        <v/>
      </c>
      <c r="K18" s="72" t="str">
        <f t="shared" ca="1" si="0"/>
        <v/>
      </c>
      <c r="L18" s="72" t="s">
        <v>158</v>
      </c>
      <c r="M18" s="75" t="str">
        <f ca="1" xml:space="preserve"> IFERROR(VLOOKUP($A$2&amp;A18&amp;B18&amp;"2",data!W:AA,3,0),"")</f>
        <v/>
      </c>
      <c r="N18" s="72" t="str">
        <f t="shared" ca="1" si="1"/>
        <v/>
      </c>
      <c r="O18" s="72" t="str">
        <f ca="1" xml:space="preserve"> IFERROR(VLOOKUP($A$2&amp;A18&amp;B18&amp;"1",data!W:AA,4,0),"")</f>
        <v/>
      </c>
      <c r="P18" s="72" t="str">
        <f ca="1" xml:space="preserve"> IFERROR(VLOOKUP($A$2&amp;A18&amp;B18&amp;"2",data!W:AA,4,0),"")</f>
        <v/>
      </c>
      <c r="Q18" s="72" t="str">
        <f t="shared" ca="1" si="2"/>
        <v/>
      </c>
      <c r="R18" s="6" t="str">
        <f ca="1" xml:space="preserve"> IFERROR(VLOOKUP($A$2&amp;A18&amp;B18&amp;"1",data!W:AA,5,0),"")</f>
        <v/>
      </c>
      <c r="S18" s="6" t="str">
        <f ca="1" xml:space="preserve"> IFERROR(VLOOKUP($A$2&amp;A18&amp;B18&amp;"2",data!W:AA,5,0),"")</f>
        <v/>
      </c>
      <c r="T18" s="6" t="str">
        <f t="shared" ca="1" si="3"/>
        <v/>
      </c>
    </row>
    <row r="19" spans="1:20" ht="15" thickBot="1">
      <c r="A19" s="50" t="s">
        <v>6</v>
      </c>
      <c r="B19" s="35">
        <v>5</v>
      </c>
      <c r="C19" s="69"/>
      <c r="D19" s="77" t="s">
        <v>7378</v>
      </c>
      <c r="E19" s="7" t="str">
        <f ca="1">IF(N19="",IFERROR(VLOOKUP($A$2&amp;A19&amp;B19,data!A:O,10,0),""),N19)</f>
        <v/>
      </c>
      <c r="F19" s="49" t="str">
        <f ca="1">IF(T19="",IFERROR(VLOOKUP($A$2&amp;A19&amp;B19,data!A:O,5,0),""),T19)</f>
        <v/>
      </c>
      <c r="G19" s="7" t="str">
        <f ca="1">IF(K19="",IFERROR(VLOOKUP($A$2&amp;A19&amp;B19,data!A:O,2,0),""),K19)</f>
        <v/>
      </c>
      <c r="H19" s="8" t="str">
        <f ca="1">IF(Q19="",IFERROR(VLOOKUP($A$2&amp;A19&amp;B19,data!A:O,13,0),""),Q19)</f>
        <v/>
      </c>
      <c r="I19" s="73" t="str">
        <f ca="1" xml:space="preserve"> IFERROR(VLOOKUP($A$2&amp;A19&amp;B19&amp;"1",data!W:AA,2,0),"")</f>
        <v/>
      </c>
      <c r="J19" s="74" t="str">
        <f ca="1" xml:space="preserve"> IFERROR(VLOOKUP($A$2&amp;A19&amp;B19&amp;"2",data!W:AA,2,0),"")</f>
        <v/>
      </c>
      <c r="K19" s="72" t="str">
        <f t="shared" ca="1" si="0"/>
        <v/>
      </c>
      <c r="L19" s="72" t="s">
        <v>158</v>
      </c>
      <c r="M19" s="75" t="str">
        <f ca="1" xml:space="preserve"> IFERROR(VLOOKUP($A$2&amp;A19&amp;B19&amp;"2",data!W:AA,3,0),"")</f>
        <v/>
      </c>
      <c r="N19" s="72" t="str">
        <f t="shared" ca="1" si="1"/>
        <v/>
      </c>
      <c r="O19" s="72" t="str">
        <f ca="1" xml:space="preserve"> IFERROR(VLOOKUP($A$2&amp;A19&amp;B19&amp;"1",data!W:AA,4,0),"")</f>
        <v/>
      </c>
      <c r="P19" s="72" t="str">
        <f ca="1" xml:space="preserve"> IFERROR(VLOOKUP($A$2&amp;A19&amp;B19&amp;"2",data!W:AA,4,0),"")</f>
        <v/>
      </c>
      <c r="Q19" s="72" t="str">
        <f t="shared" ca="1" si="2"/>
        <v/>
      </c>
      <c r="R19" s="6" t="str">
        <f ca="1" xml:space="preserve"> IFERROR(VLOOKUP($A$2&amp;A19&amp;B19&amp;"1",data!W:AA,5,0),"")</f>
        <v/>
      </c>
      <c r="S19" s="6" t="str">
        <f ca="1" xml:space="preserve"> IFERROR(VLOOKUP($A$2&amp;A19&amp;B19&amp;"2",data!W:AA,5,0),"")</f>
        <v/>
      </c>
      <c r="T19" s="6" t="str">
        <f t="shared" ca="1" si="3"/>
        <v/>
      </c>
    </row>
    <row r="20" spans="1:20" ht="15" thickBot="1">
      <c r="A20" s="50" t="s">
        <v>6</v>
      </c>
      <c r="B20" s="35">
        <v>6</v>
      </c>
      <c r="C20" s="70"/>
      <c r="D20" s="78" t="s">
        <v>7379</v>
      </c>
      <c r="E20" s="7" t="str">
        <f ca="1">IF(N20="",IFERROR(VLOOKUP($A$2&amp;A20&amp;B20,data!A:O,10,0),""),N20)</f>
        <v/>
      </c>
      <c r="F20" s="49" t="str">
        <f ca="1">IF(T20="",IFERROR(VLOOKUP($A$2&amp;A20&amp;B20,data!A:O,5,0),""),T20)</f>
        <v/>
      </c>
      <c r="G20" s="7" t="str">
        <f ca="1">IF(K20="",IFERROR(VLOOKUP($A$2&amp;A20&amp;B20,data!A:O,2,0),""),K20)</f>
        <v/>
      </c>
      <c r="H20" s="8" t="str">
        <f ca="1">IF(Q20="",IFERROR(VLOOKUP($A$2&amp;A20&amp;B20,data!A:O,13,0),""),Q20)</f>
        <v/>
      </c>
      <c r="I20" s="73" t="str">
        <f ca="1" xml:space="preserve"> IFERROR(VLOOKUP($A$2&amp;A20&amp;B20&amp;"1",data!W:AA,2,0),"")</f>
        <v/>
      </c>
      <c r="J20" s="74" t="str">
        <f ca="1" xml:space="preserve"> IFERROR(VLOOKUP($A$2&amp;A20&amp;B20&amp;"2",data!W:AA,2,0),"")</f>
        <v/>
      </c>
      <c r="K20" s="72" t="str">
        <f t="shared" ca="1" si="0"/>
        <v/>
      </c>
      <c r="L20" s="72" t="s">
        <v>158</v>
      </c>
      <c r="M20" s="75" t="str">
        <f ca="1" xml:space="preserve"> IFERROR(VLOOKUP($A$2&amp;A20&amp;B20&amp;"2",data!W:AA,3,0),"")</f>
        <v/>
      </c>
      <c r="N20" s="72" t="str">
        <f t="shared" ca="1" si="1"/>
        <v/>
      </c>
      <c r="O20" s="72" t="str">
        <f ca="1" xml:space="preserve"> IFERROR(VLOOKUP($A$2&amp;A20&amp;B20&amp;"1",data!W:AA,4,0),"")</f>
        <v/>
      </c>
      <c r="P20" s="72" t="str">
        <f ca="1" xml:space="preserve"> IFERROR(VLOOKUP($A$2&amp;A20&amp;B20&amp;"2",data!W:AA,4,0),"")</f>
        <v/>
      </c>
      <c r="Q20" s="72" t="str">
        <f t="shared" ca="1" si="2"/>
        <v/>
      </c>
      <c r="R20" s="6" t="str">
        <f ca="1" xml:space="preserve"> IFERROR(VLOOKUP($A$2&amp;A20&amp;B20&amp;"1",data!W:AA,5,0),"")</f>
        <v/>
      </c>
      <c r="S20" s="6" t="str">
        <f ca="1" xml:space="preserve"> IFERROR(VLOOKUP($A$2&amp;A20&amp;B20&amp;"2",data!W:AA,5,0),"")</f>
        <v/>
      </c>
      <c r="T20" s="6" t="str">
        <f t="shared" ca="1" si="3"/>
        <v/>
      </c>
    </row>
    <row r="21" spans="1:20" ht="14.4" customHeight="1" thickBot="1">
      <c r="A21" s="50" t="s">
        <v>8</v>
      </c>
      <c r="B21" s="50">
        <v>1</v>
      </c>
      <c r="C21" s="62" t="s">
        <v>9</v>
      </c>
      <c r="D21" s="19" t="s">
        <v>7374</v>
      </c>
      <c r="E21" s="7" t="str">
        <f ca="1">IF(N21="",IFERROR(VLOOKUP($A$2&amp;A21&amp;B21,data!A:O,10,0),""),N21)</f>
        <v>Основной язык (теоретический курс)</v>
      </c>
      <c r="F21" s="49" t="str">
        <f ca="1">IF(T21="",IFERROR(VLOOKUP($A$2&amp;A21&amp;B21,data!A:O,5,0),""),T21)</f>
        <v>Пр</v>
      </c>
      <c r="G21" s="7" t="str">
        <f ca="1">IF(K21="",IFERROR(VLOOKUP($A$2&amp;A21&amp;B21,data!A:O,2,0),""),K21)</f>
        <v>Ключникова Л.В.</v>
      </c>
      <c r="H21" s="8" t="str">
        <f ca="1">IF(Q21="",IFERROR(VLOOKUP($A$2&amp;A21&amp;B21,data!A:O,13,0),""),Q21)</f>
        <v>УЛК(НТИ)405</v>
      </c>
      <c r="I21" s="73" t="str">
        <f ca="1" xml:space="preserve"> IFERROR(VLOOKUP($A$2&amp;A21&amp;B21&amp;"1",data!W:AA,2,0),"")</f>
        <v/>
      </c>
      <c r="J21" s="74" t="str">
        <f ca="1" xml:space="preserve"> IFERROR(VLOOKUP($A$2&amp;A21&amp;B21&amp;"2",data!W:AA,2,0),"")</f>
        <v/>
      </c>
      <c r="K21" s="72" t="str">
        <f t="shared" ca="1" si="0"/>
        <v/>
      </c>
      <c r="L21" s="72" t="s">
        <v>158</v>
      </c>
      <c r="M21" s="75" t="str">
        <f ca="1" xml:space="preserve"> IFERROR(VLOOKUP($A$2&amp;A21&amp;B21&amp;"2",data!W:AA,3,0),"")</f>
        <v/>
      </c>
      <c r="N21" s="72" t="str">
        <f t="shared" ca="1" si="1"/>
        <v/>
      </c>
      <c r="O21" s="72" t="str">
        <f ca="1" xml:space="preserve"> IFERROR(VLOOKUP($A$2&amp;A21&amp;B21&amp;"1",data!W:AA,4,0),"")</f>
        <v/>
      </c>
      <c r="P21" s="72" t="str">
        <f ca="1" xml:space="preserve"> IFERROR(VLOOKUP($A$2&amp;A21&amp;B21&amp;"2",data!W:AA,4,0),"")</f>
        <v/>
      </c>
      <c r="Q21" s="72" t="str">
        <f t="shared" ca="1" si="2"/>
        <v/>
      </c>
      <c r="R21" s="6" t="str">
        <f ca="1" xml:space="preserve"> IFERROR(VLOOKUP($A$2&amp;A21&amp;B21&amp;"1",data!W:AA,5,0),"")</f>
        <v/>
      </c>
      <c r="S21" s="6" t="str">
        <f ca="1" xml:space="preserve"> IFERROR(VLOOKUP($A$2&amp;A21&amp;B21&amp;"2",data!W:AA,5,0),"")</f>
        <v/>
      </c>
      <c r="T21" s="6" t="str">
        <f t="shared" ca="1" si="3"/>
        <v/>
      </c>
    </row>
    <row r="22" spans="1:20" ht="15" thickBot="1">
      <c r="A22" s="50" t="s">
        <v>8</v>
      </c>
      <c r="B22" s="50">
        <v>2</v>
      </c>
      <c r="C22" s="63"/>
      <c r="D22" s="76" t="s">
        <v>7375</v>
      </c>
      <c r="E22" s="7" t="str">
        <f ca="1">IF(N22="",IFERROR(VLOOKUP($A$2&amp;A22&amp;B22,data!A:O,10,0),""),N22)</f>
        <v>Физическая культура и спорт</v>
      </c>
      <c r="F22" s="49" t="str">
        <f ca="1">IF(T22="",IFERROR(VLOOKUP($A$2&amp;A22&amp;B22,data!A:O,5,0),""),T22)</f>
        <v>Пр* / Пр**</v>
      </c>
      <c r="G22" s="7" t="str">
        <f ca="1">IF(K22="",IFERROR(VLOOKUP($A$2&amp;A22&amp;B22,data!A:O,2,0),""),K22)</f>
        <v>Погуляева И.А./кбн* | Ахмедов Т.А.**</v>
      </c>
      <c r="H22" s="8" t="str">
        <f ca="1">IF(Q22="",IFERROR(VLOOKUP($A$2&amp;A22&amp;B22,data!A:O,13,0),""),Q22)</f>
        <v>УЛК(НТИ)106* | УЛК(НТИ)308**</v>
      </c>
      <c r="I22" s="73" t="str">
        <f ca="1" xml:space="preserve"> IFERROR(VLOOKUP($A$2&amp;A22&amp;B22&amp;"1",data!W:AA,2,0),"")</f>
        <v>Погуляева И.А./кбн*</v>
      </c>
      <c r="J22" s="74" t="str">
        <f ca="1" xml:space="preserve"> IFERROR(VLOOKUP($A$2&amp;A22&amp;B22&amp;"2",data!W:AA,2,0),"")</f>
        <v>Ахмедов Т.А.**</v>
      </c>
      <c r="K22" s="72" t="str">
        <f t="shared" ca="1" si="0"/>
        <v>Погуляева И.А./кбн* | Ахмедов Т.А.**</v>
      </c>
      <c r="L22" s="72" t="s">
        <v>158</v>
      </c>
      <c r="M22" s="75" t="str">
        <f ca="1" xml:space="preserve"> IFERROR(VLOOKUP($A$2&amp;A22&amp;B22&amp;"2",data!W:AA,3,0),"")</f>
        <v>История России</v>
      </c>
      <c r="N22" s="72" t="str">
        <f t="shared" ca="1" si="1"/>
        <v/>
      </c>
      <c r="O22" s="72" t="str">
        <f ca="1" xml:space="preserve"> IFERROR(VLOOKUP($A$2&amp;A22&amp;B22&amp;"1",data!W:AA,4,0),"")</f>
        <v>УЛК(НТИ)106*</v>
      </c>
      <c r="P22" s="72" t="str">
        <f ca="1" xml:space="preserve"> IFERROR(VLOOKUP($A$2&amp;A22&amp;B22&amp;"2",data!W:AA,4,0),"")</f>
        <v>УЛК(НТИ)308**</v>
      </c>
      <c r="Q22" s="72" t="str">
        <f t="shared" ca="1" si="2"/>
        <v>УЛК(НТИ)106* | УЛК(НТИ)308**</v>
      </c>
      <c r="R22" s="6" t="str">
        <f ca="1" xml:space="preserve"> IFERROR(VLOOKUP($A$2&amp;A22&amp;B22&amp;"1",data!W:AA,5,0),"")</f>
        <v>Пр*</v>
      </c>
      <c r="S22" s="6" t="str">
        <f ca="1" xml:space="preserve"> IFERROR(VLOOKUP($A$2&amp;A22&amp;B22&amp;"2",data!W:AA,5,0),"")</f>
        <v>Пр**</v>
      </c>
      <c r="T22" s="6" t="str">
        <f t="shared" ca="1" si="3"/>
        <v>Пр* / Пр**</v>
      </c>
    </row>
    <row r="23" spans="1:20" ht="15" thickBot="1">
      <c r="A23" s="50" t="s">
        <v>8</v>
      </c>
      <c r="B23" s="50">
        <v>3</v>
      </c>
      <c r="C23" s="63"/>
      <c r="D23" s="77" t="s">
        <v>7376</v>
      </c>
      <c r="E23" s="7" t="str">
        <f ca="1">IF(N23="",IFERROR(VLOOKUP($A$2&amp;A23&amp;B23,data!A:O,10,0),""),N23)</f>
        <v>Основы российской государственности</v>
      </c>
      <c r="F23" s="49" t="str">
        <f ca="1">IF(T23="",IFERROR(VLOOKUP($A$2&amp;A23&amp;B23,data!A:O,5,0),""),T23)</f>
        <v>Лек* / Прак**</v>
      </c>
      <c r="G23" s="7" t="str">
        <f ca="1">IF(K23="",IFERROR(VLOOKUP($A$2&amp;A23&amp;B23,data!A:O,2,0),""),K23)</f>
        <v>Акинин М.А.</v>
      </c>
      <c r="H23" s="8" t="str">
        <f ca="1">IF(Q23="",IFERROR(VLOOKUP($A$2&amp;A23&amp;B23,data!A:O,13,0),""),Q23)</f>
        <v>УЛК(НТИ)307</v>
      </c>
      <c r="I23" s="73" t="str">
        <f ca="1" xml:space="preserve"> IFERROR(VLOOKUP($A$2&amp;A23&amp;B23&amp;"1",data!W:AA,2,0),"")</f>
        <v>Акинин М.А.*</v>
      </c>
      <c r="J23" s="74" t="str">
        <f ca="1" xml:space="preserve"> IFERROR(VLOOKUP($A$2&amp;A23&amp;B23&amp;"2",data!W:AA,2,0),"")</f>
        <v>Акинин М.А.**</v>
      </c>
      <c r="K23" s="72" t="str">
        <f t="shared" ca="1" si="0"/>
        <v/>
      </c>
      <c r="L23" s="72" t="s">
        <v>158</v>
      </c>
      <c r="M23" s="75" t="str">
        <f ca="1" xml:space="preserve"> IFERROR(VLOOKUP($A$2&amp;A23&amp;B23&amp;"2",data!W:AA,3,0),"")</f>
        <v>Основы российской государственности</v>
      </c>
      <c r="N23" s="72" t="str">
        <f t="shared" ca="1" si="1"/>
        <v/>
      </c>
      <c r="O23" s="72" t="str">
        <f ca="1" xml:space="preserve"> IFERROR(VLOOKUP($A$2&amp;A23&amp;B23&amp;"1",data!W:AA,4,0),"")</f>
        <v>УЛК(НТИ)307</v>
      </c>
      <c r="P23" s="72" t="str">
        <f ca="1" xml:space="preserve"> IFERROR(VLOOKUP($A$2&amp;A23&amp;B23&amp;"2",data!W:AA,4,0),"")</f>
        <v>УЛК(НТИ)307</v>
      </c>
      <c r="Q23" s="72" t="str">
        <f t="shared" ca="1" si="2"/>
        <v/>
      </c>
      <c r="R23" s="6" t="str">
        <f ca="1" xml:space="preserve"> IFERROR(VLOOKUP($A$2&amp;A23&amp;B23&amp;"1",data!W:AA,5,0),"")</f>
        <v>Лек*</v>
      </c>
      <c r="S23" s="6" t="str">
        <f ca="1" xml:space="preserve"> IFERROR(VLOOKUP($A$2&amp;A23&amp;B23&amp;"2",data!W:AA,5,0),"")</f>
        <v>Прак**</v>
      </c>
      <c r="T23" s="6" t="str">
        <f t="shared" ca="1" si="3"/>
        <v>Лек* / Прак**</v>
      </c>
    </row>
    <row r="24" spans="1:20" ht="15" thickBot="1">
      <c r="A24" s="50" t="s">
        <v>8</v>
      </c>
      <c r="B24" s="35">
        <v>4</v>
      </c>
      <c r="C24" s="63"/>
      <c r="D24" s="77" t="s">
        <v>7377</v>
      </c>
      <c r="E24" s="7" t="str">
        <f ca="1">IF(N24="",IFERROR(VLOOKUP($A$2&amp;A24&amp;B24,data!A:O,10,0),""),N24)</f>
        <v>Основной язык (теоретический курс)</v>
      </c>
      <c r="F24" s="49" t="str">
        <f ca="1">IF(T24="",IFERROR(VLOOKUP($A$2&amp;A24&amp;B24,data!A:O,5,0),""),T24)</f>
        <v>Лек*</v>
      </c>
      <c r="G24" s="7" t="str">
        <f ca="1">IF(K24="",IFERROR(VLOOKUP($A$2&amp;A24&amp;B24,data!A:O,2,0),""),K24)</f>
        <v>Ключникова Л.В.</v>
      </c>
      <c r="H24" s="8" t="str">
        <f ca="1">IF(Q24="",IFERROR(VLOOKUP($A$2&amp;A24&amp;B24,data!A:O,13,0),""),Q24)</f>
        <v>УЛК(НТИ)405*</v>
      </c>
      <c r="I24" s="73" t="str">
        <f ca="1" xml:space="preserve"> IFERROR(VLOOKUP($A$2&amp;A24&amp;B24&amp;"1",data!W:AA,2,0),"")</f>
        <v>Ключникова Л.В.*</v>
      </c>
      <c r="J24" s="74" t="str">
        <f ca="1" xml:space="preserve"> IFERROR(VLOOKUP($A$2&amp;A24&amp;B24&amp;"2",data!W:AA,2,0),"")</f>
        <v/>
      </c>
      <c r="K24" s="72" t="str">
        <f t="shared" ca="1" si="0"/>
        <v/>
      </c>
      <c r="L24" s="72" t="s">
        <v>158</v>
      </c>
      <c r="M24" s="75" t="str">
        <f ca="1" xml:space="preserve"> IFERROR(VLOOKUP($A$2&amp;A24&amp;B24&amp;"2",data!W:AA,3,0),"")</f>
        <v/>
      </c>
      <c r="N24" s="72" t="str">
        <f t="shared" ca="1" si="1"/>
        <v/>
      </c>
      <c r="O24" s="72" t="str">
        <f ca="1" xml:space="preserve"> IFERROR(VLOOKUP($A$2&amp;A24&amp;B24&amp;"1",data!W:AA,4,0),"")</f>
        <v>УЛК(НТИ)405*</v>
      </c>
      <c r="P24" s="72" t="str">
        <f ca="1" xml:space="preserve"> IFERROR(VLOOKUP($A$2&amp;A24&amp;B24&amp;"2",data!W:AA,4,0),"")</f>
        <v/>
      </c>
      <c r="Q24" s="72" t="str">
        <f t="shared" ca="1" si="2"/>
        <v/>
      </c>
      <c r="R24" s="6" t="str">
        <f ca="1" xml:space="preserve"> IFERROR(VLOOKUP($A$2&amp;A24&amp;B24&amp;"1",data!W:AA,5,0),"")</f>
        <v>Лек*</v>
      </c>
      <c r="S24" s="6" t="str">
        <f ca="1" xml:space="preserve"> IFERROR(VLOOKUP($A$2&amp;A24&amp;B24&amp;"2",data!W:AA,5,0),"")</f>
        <v/>
      </c>
      <c r="T24" s="6" t="str">
        <f t="shared" ca="1" si="3"/>
        <v/>
      </c>
    </row>
    <row r="25" spans="1:20" ht="15" thickBot="1">
      <c r="A25" s="50" t="s">
        <v>8</v>
      </c>
      <c r="B25" s="35">
        <v>5</v>
      </c>
      <c r="C25" s="63"/>
      <c r="D25" s="77" t="s">
        <v>7378</v>
      </c>
      <c r="E25" s="7" t="str">
        <f ca="1">IF(N25="",IFERROR(VLOOKUP($A$2&amp;A25&amp;B25,data!A:O,10,0),""),N25)</f>
        <v/>
      </c>
      <c r="F25" s="49" t="str">
        <f ca="1">IF(T25="",IFERROR(VLOOKUP($A$2&amp;A25&amp;B25,data!A:O,5,0),""),T25)</f>
        <v/>
      </c>
      <c r="G25" s="7" t="str">
        <f ca="1">IF(K25="",IFERROR(VLOOKUP($A$2&amp;A25&amp;B25,data!A:O,2,0),""),K25)</f>
        <v/>
      </c>
      <c r="H25" s="8" t="str">
        <f ca="1">IF(Q25="",IFERROR(VLOOKUP($A$2&amp;A25&amp;B25,data!A:O,13,0),""),Q25)</f>
        <v/>
      </c>
      <c r="I25" s="73" t="str">
        <f ca="1" xml:space="preserve"> IFERROR(VLOOKUP($A$2&amp;A25&amp;B25&amp;"1",data!W:AA,2,0),"")</f>
        <v/>
      </c>
      <c r="J25" s="74" t="str">
        <f ca="1" xml:space="preserve"> IFERROR(VLOOKUP($A$2&amp;A25&amp;B25&amp;"2",data!W:AA,2,0),"")</f>
        <v/>
      </c>
      <c r="K25" s="72" t="str">
        <f t="shared" ca="1" si="0"/>
        <v/>
      </c>
      <c r="L25" s="72" t="s">
        <v>158</v>
      </c>
      <c r="M25" s="75" t="str">
        <f ca="1" xml:space="preserve"> IFERROR(VLOOKUP($A$2&amp;A25&amp;B25&amp;"2",data!W:AA,3,0),"")</f>
        <v/>
      </c>
      <c r="N25" s="72" t="str">
        <f t="shared" ca="1" si="1"/>
        <v/>
      </c>
      <c r="O25" s="72" t="str">
        <f ca="1" xml:space="preserve"> IFERROR(VLOOKUP($A$2&amp;A25&amp;B25&amp;"1",data!W:AA,4,0),"")</f>
        <v/>
      </c>
      <c r="P25" s="72" t="str">
        <f ca="1" xml:space="preserve"> IFERROR(VLOOKUP($A$2&amp;A25&amp;B25&amp;"2",data!W:AA,4,0),"")</f>
        <v/>
      </c>
      <c r="Q25" s="72" t="str">
        <f t="shared" ca="1" si="2"/>
        <v/>
      </c>
      <c r="R25" s="6" t="str">
        <f ca="1" xml:space="preserve"> IFERROR(VLOOKUP($A$2&amp;A25&amp;B25&amp;"1",data!W:AA,5,0),"")</f>
        <v/>
      </c>
      <c r="S25" s="6" t="str">
        <f ca="1" xml:space="preserve"> IFERROR(VLOOKUP($A$2&amp;A25&amp;B25&amp;"2",data!W:AA,5,0),"")</f>
        <v/>
      </c>
      <c r="T25" s="6" t="str">
        <f t="shared" ca="1" si="3"/>
        <v/>
      </c>
    </row>
    <row r="26" spans="1:20" ht="15" thickBot="1">
      <c r="A26" s="50" t="s">
        <v>8</v>
      </c>
      <c r="B26" s="35">
        <v>6</v>
      </c>
      <c r="C26" s="64"/>
      <c r="D26" s="78" t="s">
        <v>7379</v>
      </c>
      <c r="E26" s="7" t="str">
        <f ca="1">IF(N26="",IFERROR(VLOOKUP($A$2&amp;A26&amp;B26,data!A:O,10,0),""),N26)</f>
        <v/>
      </c>
      <c r="F26" s="49" t="str">
        <f ca="1">IF(T26="",IFERROR(VLOOKUP($A$2&amp;A26&amp;B26,data!A:O,5,0),""),T26)</f>
        <v/>
      </c>
      <c r="G26" s="7" t="str">
        <f ca="1">IF(K26="",IFERROR(VLOOKUP($A$2&amp;A26&amp;B26,data!A:O,2,0),""),K26)</f>
        <v/>
      </c>
      <c r="H26" s="8" t="str">
        <f ca="1">IF(Q26="",IFERROR(VLOOKUP($A$2&amp;A26&amp;B26,data!A:O,13,0),""),Q26)</f>
        <v/>
      </c>
      <c r="I26" s="73" t="str">
        <f ca="1" xml:space="preserve"> IFERROR(VLOOKUP($A$2&amp;A26&amp;B26&amp;"1",data!W:AA,2,0),"")</f>
        <v/>
      </c>
      <c r="J26" s="74" t="str">
        <f ca="1" xml:space="preserve"> IFERROR(VLOOKUP($A$2&amp;A26&amp;B26&amp;"2",data!W:AA,2,0),"")</f>
        <v/>
      </c>
      <c r="K26" s="72" t="str">
        <f t="shared" ca="1" si="0"/>
        <v/>
      </c>
      <c r="L26" s="72" t="s">
        <v>158</v>
      </c>
      <c r="M26" s="75" t="str">
        <f ca="1" xml:space="preserve"> IFERROR(VLOOKUP($A$2&amp;A26&amp;B26&amp;"2",data!W:AA,3,0),"")</f>
        <v/>
      </c>
      <c r="N26" s="72" t="str">
        <f t="shared" ca="1" si="1"/>
        <v/>
      </c>
      <c r="O26" s="72" t="str">
        <f ca="1" xml:space="preserve"> IFERROR(VLOOKUP($A$2&amp;A26&amp;B26&amp;"1",data!W:AA,4,0),"")</f>
        <v/>
      </c>
      <c r="P26" s="72" t="str">
        <f ca="1" xml:space="preserve"> IFERROR(VLOOKUP($A$2&amp;A26&amp;B26&amp;"2",data!W:AA,4,0),"")</f>
        <v/>
      </c>
      <c r="Q26" s="72" t="str">
        <f t="shared" ca="1" si="2"/>
        <v/>
      </c>
      <c r="R26" s="6" t="str">
        <f ca="1" xml:space="preserve"> IFERROR(VLOOKUP($A$2&amp;A26&amp;B26&amp;"1",data!W:AA,5,0),"")</f>
        <v/>
      </c>
      <c r="S26" s="6" t="str">
        <f ca="1" xml:space="preserve"> IFERROR(VLOOKUP($A$2&amp;A26&amp;B26&amp;"2",data!W:AA,5,0),"")</f>
        <v/>
      </c>
      <c r="T26" s="6" t="str">
        <f t="shared" ca="1" si="3"/>
        <v/>
      </c>
    </row>
    <row r="27" spans="1:20" ht="14.4" customHeight="1" thickBot="1">
      <c r="A27" s="50" t="s">
        <v>10</v>
      </c>
      <c r="B27" s="50">
        <v>1</v>
      </c>
      <c r="C27" s="68" t="s">
        <v>11</v>
      </c>
      <c r="D27" s="19" t="s">
        <v>7374</v>
      </c>
      <c r="E27" s="7" t="str">
        <f ca="1">IF(N27="",IFERROR(VLOOKUP($A$2&amp;A27&amp;B27,data!A:O,10,0),""),N27)</f>
        <v/>
      </c>
      <c r="F27" s="49" t="str">
        <f ca="1">IF(T27="",IFERROR(VLOOKUP($A$2&amp;A27&amp;B27,data!A:O,5,0),""),T27)</f>
        <v/>
      </c>
      <c r="G27" s="7" t="str">
        <f ca="1">IF(K27="",IFERROR(VLOOKUP($A$2&amp;A27&amp;B27,data!A:O,2,0),""),K27)</f>
        <v/>
      </c>
      <c r="H27" s="8" t="str">
        <f ca="1">IF(Q27="",IFERROR(VLOOKUP($A$2&amp;A27&amp;B27,data!A:O,13,0),""),Q27)</f>
        <v/>
      </c>
      <c r="I27" s="73" t="str">
        <f ca="1" xml:space="preserve"> IFERROR(VLOOKUP($A$2&amp;A27&amp;B27&amp;"1",data!W:AA,2,0),"")</f>
        <v/>
      </c>
      <c r="J27" s="74" t="str">
        <f ca="1" xml:space="preserve"> IFERROR(VLOOKUP($A$2&amp;A27&amp;B27&amp;"2",data!W:AA,2,0),"")</f>
        <v/>
      </c>
      <c r="K27" s="72" t="str">
        <f t="shared" ca="1" si="0"/>
        <v/>
      </c>
      <c r="L27" s="72" t="s">
        <v>158</v>
      </c>
      <c r="M27" s="75" t="str">
        <f ca="1" xml:space="preserve"> IFERROR(VLOOKUP($A$2&amp;A27&amp;B27&amp;"2",data!W:AA,3,0),"")</f>
        <v/>
      </c>
      <c r="N27" s="72" t="str">
        <f t="shared" ca="1" si="1"/>
        <v/>
      </c>
      <c r="O27" s="72" t="str">
        <f ca="1" xml:space="preserve"> IFERROR(VLOOKUP($A$2&amp;A27&amp;B27&amp;"1",data!W:AA,4,0),"")</f>
        <v/>
      </c>
      <c r="P27" s="72" t="str">
        <f ca="1" xml:space="preserve"> IFERROR(VLOOKUP($A$2&amp;A27&amp;B27&amp;"2",data!W:AA,4,0),"")</f>
        <v/>
      </c>
      <c r="Q27" s="72" t="str">
        <f t="shared" ca="1" si="2"/>
        <v/>
      </c>
      <c r="R27" s="6" t="str">
        <f ca="1" xml:space="preserve"> IFERROR(VLOOKUP($A$2&amp;A27&amp;B27&amp;"1",data!W:AA,5,0),"")</f>
        <v/>
      </c>
      <c r="S27" s="6" t="str">
        <f ca="1" xml:space="preserve"> IFERROR(VLOOKUP($A$2&amp;A27&amp;B27&amp;"2",data!W:AA,5,0),"")</f>
        <v/>
      </c>
      <c r="T27" s="6" t="str">
        <f t="shared" ca="1" si="3"/>
        <v/>
      </c>
    </row>
    <row r="28" spans="1:20" ht="15" thickBot="1">
      <c r="A28" s="50" t="s">
        <v>10</v>
      </c>
      <c r="B28" s="50">
        <v>2</v>
      </c>
      <c r="C28" s="69"/>
      <c r="D28" s="76" t="s">
        <v>7375</v>
      </c>
      <c r="E28" s="7" t="str">
        <f ca="1">IF(N28="",IFERROR(VLOOKUP($A$2&amp;A28&amp;B28,data!A:O,10,0),""),N28)</f>
        <v>Введение в литературоведение</v>
      </c>
      <c r="F28" s="49" t="str">
        <f ca="1">IF(T28="",IFERROR(VLOOKUP($A$2&amp;A28&amp;B28,data!A:O,5,0),""),T28)</f>
        <v>Лек* / Прак**</v>
      </c>
      <c r="G28" s="7" t="str">
        <f ca="1">IF(K28="",IFERROR(VLOOKUP($A$2&amp;A28&amp;B28,data!A:O,2,0),""),K28)</f>
        <v>Чаунина Н.В./кфилн</v>
      </c>
      <c r="H28" s="8" t="str">
        <f ca="1">IF(Q28="",IFERROR(VLOOKUP($A$2&amp;A28&amp;B28,data!A:O,13,0),""),Q28)</f>
        <v>УЛК(НТИ)505</v>
      </c>
      <c r="I28" s="73" t="str">
        <f ca="1" xml:space="preserve"> IFERROR(VLOOKUP($A$2&amp;A28&amp;B28&amp;"1",data!W:AA,2,0),"")</f>
        <v>Чаунина Н.В./кфилн*</v>
      </c>
      <c r="J28" s="74" t="str">
        <f ca="1" xml:space="preserve"> IFERROR(VLOOKUP($A$2&amp;A28&amp;B28&amp;"2",data!W:AA,2,0),"")</f>
        <v>Чаунина Н.В./кфилн**</v>
      </c>
      <c r="K28" s="72" t="str">
        <f t="shared" ca="1" si="0"/>
        <v/>
      </c>
      <c r="L28" s="72" t="s">
        <v>158</v>
      </c>
      <c r="M28" s="75" t="str">
        <f ca="1" xml:space="preserve"> IFERROR(VLOOKUP($A$2&amp;A28&amp;B28&amp;"2",data!W:AA,3,0),"")</f>
        <v>Введение в литературоведение</v>
      </c>
      <c r="N28" s="72" t="str">
        <f t="shared" ca="1" si="1"/>
        <v/>
      </c>
      <c r="O28" s="72" t="str">
        <f ca="1" xml:space="preserve"> IFERROR(VLOOKUP($A$2&amp;A28&amp;B28&amp;"1",data!W:AA,4,0),"")</f>
        <v>УЛК(НТИ)505</v>
      </c>
      <c r="P28" s="72" t="str">
        <f ca="1" xml:space="preserve"> IFERROR(VLOOKUP($A$2&amp;A28&amp;B28&amp;"2",data!W:AA,4,0),"")</f>
        <v>УЛК(НТИ)505</v>
      </c>
      <c r="Q28" s="72" t="str">
        <f t="shared" ca="1" si="2"/>
        <v/>
      </c>
      <c r="R28" s="6" t="str">
        <f ca="1" xml:space="preserve"> IFERROR(VLOOKUP($A$2&amp;A28&amp;B28&amp;"1",data!W:AA,5,0),"")</f>
        <v>Лек*</v>
      </c>
      <c r="S28" s="6" t="str">
        <f ca="1" xml:space="preserve"> IFERROR(VLOOKUP($A$2&amp;A28&amp;B28&amp;"2",data!W:AA,5,0),"")</f>
        <v>Прак**</v>
      </c>
      <c r="T28" s="6" t="str">
        <f t="shared" ca="1" si="3"/>
        <v>Лек* / Прак**</v>
      </c>
    </row>
    <row r="29" spans="1:20" ht="15" thickBot="1">
      <c r="A29" s="50" t="s">
        <v>10</v>
      </c>
      <c r="B29" s="50">
        <v>3</v>
      </c>
      <c r="C29" s="69"/>
      <c r="D29" s="77" t="s">
        <v>7376</v>
      </c>
      <c r="E29" s="7" t="str">
        <f ca="1">IF(N29="",IFERROR(VLOOKUP($A$2&amp;A29&amp;B29,data!A:O,10,0),""),N29)</f>
        <v>История мировой литературы</v>
      </c>
      <c r="F29" s="49" t="str">
        <f ca="1">IF(T29="",IFERROR(VLOOKUP($A$2&amp;A29&amp;B29,data!A:O,5,0),""),T29)</f>
        <v>Лек* / Прак**</v>
      </c>
      <c r="G29" s="7" t="str">
        <f ca="1">IF(K29="",IFERROR(VLOOKUP($A$2&amp;A29&amp;B29,data!A:O,2,0),""),K29)</f>
        <v>Чаунина Н.В./кфилн</v>
      </c>
      <c r="H29" s="8" t="str">
        <f ca="1">IF(Q29="",IFERROR(VLOOKUP($A$2&amp;A29&amp;B29,data!A:O,13,0),""),Q29)</f>
        <v>УЛК(НТИ)505</v>
      </c>
      <c r="I29" s="73" t="str">
        <f ca="1" xml:space="preserve"> IFERROR(VLOOKUP($A$2&amp;A29&amp;B29&amp;"1",data!W:AA,2,0),"")</f>
        <v>Чаунина Н.В./кфилн*</v>
      </c>
      <c r="J29" s="74" t="str">
        <f ca="1" xml:space="preserve"> IFERROR(VLOOKUP($A$2&amp;A29&amp;B29&amp;"2",data!W:AA,2,0),"")</f>
        <v>Чаунина Н.В./кфилн**</v>
      </c>
      <c r="K29" s="72" t="str">
        <f t="shared" ca="1" si="0"/>
        <v/>
      </c>
      <c r="L29" s="72" t="s">
        <v>158</v>
      </c>
      <c r="M29" s="75" t="str">
        <f ca="1" xml:space="preserve"> IFERROR(VLOOKUP($A$2&amp;A29&amp;B29&amp;"2",data!W:AA,3,0),"")</f>
        <v>История мировой литературы</v>
      </c>
      <c r="N29" s="72" t="str">
        <f t="shared" ca="1" si="1"/>
        <v/>
      </c>
      <c r="O29" s="72" t="str">
        <f ca="1" xml:space="preserve"> IFERROR(VLOOKUP($A$2&amp;A29&amp;B29&amp;"1",data!W:AA,4,0),"")</f>
        <v>УЛК(НТИ)505</v>
      </c>
      <c r="P29" s="72" t="str">
        <f ca="1" xml:space="preserve"> IFERROR(VLOOKUP($A$2&amp;A29&amp;B29&amp;"2",data!W:AA,4,0),"")</f>
        <v>УЛК(НТИ)505</v>
      </c>
      <c r="Q29" s="72" t="str">
        <f t="shared" ca="1" si="2"/>
        <v/>
      </c>
      <c r="R29" s="6" t="str">
        <f ca="1" xml:space="preserve"> IFERROR(VLOOKUP($A$2&amp;A29&amp;B29&amp;"1",data!W:AA,5,0),"")</f>
        <v>Лек*</v>
      </c>
      <c r="S29" s="6" t="str">
        <f ca="1" xml:space="preserve"> IFERROR(VLOOKUP($A$2&amp;A29&amp;B29&amp;"2",data!W:AA,5,0),"")</f>
        <v>Прак**</v>
      </c>
      <c r="T29" s="6" t="str">
        <f t="shared" ca="1" si="3"/>
        <v>Лек* / Прак**</v>
      </c>
    </row>
    <row r="30" spans="1:20" ht="15" thickBot="1">
      <c r="A30" s="50" t="s">
        <v>10</v>
      </c>
      <c r="B30" s="35">
        <v>4</v>
      </c>
      <c r="C30" s="69"/>
      <c r="D30" s="77" t="s">
        <v>7377</v>
      </c>
      <c r="E30" s="7" t="str">
        <f ca="1">IF(N30="",IFERROR(VLOOKUP($A$2&amp;A30&amp;B30,data!A:O,10,0),""),N30)</f>
        <v>Иностранный язык</v>
      </c>
      <c r="F30" s="49" t="str">
        <f ca="1">IF(T30="",IFERROR(VLOOKUP($A$2&amp;A30&amp;B30,data!A:O,5,0),""),T30)</f>
        <v>Пр</v>
      </c>
      <c r="G30" s="7" t="str">
        <f ca="1">IF(K30="",IFERROR(VLOOKUP($A$2&amp;A30&amp;B30,data!A:O,2,0),""),K30)</f>
        <v>Ключникова Л.В.</v>
      </c>
      <c r="H30" s="8" t="str">
        <f ca="1">IF(Q30="",IFERROR(VLOOKUP($A$2&amp;A30&amp;B30,data!A:O,13,0),""),Q30)</f>
        <v>УЛК(НТИ)405</v>
      </c>
      <c r="I30" s="73" t="str">
        <f ca="1" xml:space="preserve"> IFERROR(VLOOKUP($A$2&amp;A30&amp;B30&amp;"1",data!W:AA,2,0),"")</f>
        <v/>
      </c>
      <c r="J30" s="74" t="str">
        <f ca="1" xml:space="preserve"> IFERROR(VLOOKUP($A$2&amp;A30&amp;B30&amp;"2",data!W:AA,2,0),"")</f>
        <v/>
      </c>
      <c r="K30" s="72" t="str">
        <f t="shared" ca="1" si="0"/>
        <v/>
      </c>
      <c r="L30" s="72" t="s">
        <v>158</v>
      </c>
      <c r="M30" s="75" t="str">
        <f ca="1" xml:space="preserve"> IFERROR(VLOOKUP($A$2&amp;A30&amp;B30&amp;"2",data!W:AA,3,0),"")</f>
        <v/>
      </c>
      <c r="N30" s="72" t="str">
        <f t="shared" ca="1" si="1"/>
        <v/>
      </c>
      <c r="O30" s="72" t="str">
        <f ca="1" xml:space="preserve"> IFERROR(VLOOKUP($A$2&amp;A30&amp;B30&amp;"1",data!W:AA,4,0),"")</f>
        <v/>
      </c>
      <c r="P30" s="72" t="str">
        <f ca="1" xml:space="preserve"> IFERROR(VLOOKUP($A$2&amp;A30&amp;B30&amp;"2",data!W:AA,4,0),"")</f>
        <v/>
      </c>
      <c r="Q30" s="72" t="str">
        <f t="shared" ca="1" si="2"/>
        <v/>
      </c>
      <c r="R30" s="6" t="str">
        <f ca="1" xml:space="preserve"> IFERROR(VLOOKUP($A$2&amp;A30&amp;B30&amp;"1",data!W:AA,5,0),"")</f>
        <v/>
      </c>
      <c r="S30" s="6" t="str">
        <f ca="1" xml:space="preserve"> IFERROR(VLOOKUP($A$2&amp;A30&amp;B30&amp;"2",data!W:AA,5,0),"")</f>
        <v/>
      </c>
      <c r="T30" s="6" t="str">
        <f t="shared" ca="1" si="3"/>
        <v/>
      </c>
    </row>
    <row r="31" spans="1:20" ht="15" thickBot="1">
      <c r="A31" s="50" t="s">
        <v>10</v>
      </c>
      <c r="B31" s="35">
        <v>5</v>
      </c>
      <c r="C31" s="69"/>
      <c r="D31" s="77" t="s">
        <v>7378</v>
      </c>
      <c r="E31" s="7" t="str">
        <f ca="1">IF(N31="",IFERROR(VLOOKUP($A$2&amp;A31&amp;B31,data!A:O,10,0),""),N31)</f>
        <v>История России</v>
      </c>
      <c r="F31" s="49" t="str">
        <f ca="1">IF(T31="",IFERROR(VLOOKUP($A$2&amp;A31&amp;B31,data!A:O,5,0),""),T31)</f>
        <v>Лек</v>
      </c>
      <c r="G31" s="7" t="str">
        <f ca="1">IF(K31="",IFERROR(VLOOKUP($A$2&amp;A31&amp;B31,data!A:O,2,0),""),K31)</f>
        <v>Ахмедов Т.А.</v>
      </c>
      <c r="H31" s="8" t="str">
        <f ca="1">IF(Q31="",IFERROR(VLOOKUP($A$2&amp;A31&amp;B31,data!A:O,13,0),""),Q31)</f>
        <v>УЛК(НТИ)308</v>
      </c>
      <c r="I31" s="73" t="str">
        <f ca="1" xml:space="preserve"> IFERROR(VLOOKUP($A$2&amp;A31&amp;B31&amp;"1",data!W:AA,2,0),"")</f>
        <v/>
      </c>
      <c r="J31" s="74" t="str">
        <f ca="1" xml:space="preserve"> IFERROR(VLOOKUP($A$2&amp;A31&amp;B31&amp;"2",data!W:AA,2,0),"")</f>
        <v/>
      </c>
      <c r="K31" s="72" t="str">
        <f t="shared" ca="1" si="0"/>
        <v/>
      </c>
      <c r="L31" s="72" t="s">
        <v>158</v>
      </c>
      <c r="M31" s="75" t="str">
        <f ca="1" xml:space="preserve"> IFERROR(VLOOKUP($A$2&amp;A31&amp;B31&amp;"2",data!W:AA,3,0),"")</f>
        <v/>
      </c>
      <c r="N31" s="72" t="str">
        <f t="shared" ca="1" si="1"/>
        <v/>
      </c>
      <c r="O31" s="72" t="str">
        <f ca="1" xml:space="preserve"> IFERROR(VLOOKUP($A$2&amp;A31&amp;B31&amp;"1",data!W:AA,4,0),"")</f>
        <v/>
      </c>
      <c r="P31" s="72" t="str">
        <f ca="1" xml:space="preserve"> IFERROR(VLOOKUP($A$2&amp;A31&amp;B31&amp;"2",data!W:AA,4,0),"")</f>
        <v/>
      </c>
      <c r="Q31" s="72" t="str">
        <f t="shared" ca="1" si="2"/>
        <v/>
      </c>
      <c r="R31" s="6" t="str">
        <f ca="1" xml:space="preserve"> IFERROR(VLOOKUP($A$2&amp;A31&amp;B31&amp;"1",data!W:AA,5,0),"")</f>
        <v/>
      </c>
      <c r="S31" s="6" t="str">
        <f ca="1" xml:space="preserve"> IFERROR(VLOOKUP($A$2&amp;A31&amp;B31&amp;"2",data!W:AA,5,0),"")</f>
        <v/>
      </c>
      <c r="T31" s="6" t="str">
        <f t="shared" ca="1" si="3"/>
        <v/>
      </c>
    </row>
    <row r="32" spans="1:20" ht="15" thickBot="1">
      <c r="A32" s="50" t="s">
        <v>10</v>
      </c>
      <c r="B32" s="35">
        <v>6</v>
      </c>
      <c r="C32" s="71"/>
      <c r="D32" s="78" t="s">
        <v>7379</v>
      </c>
      <c r="E32" s="7" t="str">
        <f ca="1">IF(N32="",IFERROR(VLOOKUP($A$2&amp;A32&amp;B32,data!A:O,10,0),""),N32)</f>
        <v/>
      </c>
      <c r="F32" s="49" t="str">
        <f ca="1">IF(T32="",IFERROR(VLOOKUP($A$2&amp;A32&amp;B32,data!A:O,5,0),""),T32)</f>
        <v/>
      </c>
      <c r="G32" s="7" t="str">
        <f ca="1">IF(K32="",IFERROR(VLOOKUP($A$2&amp;A32&amp;B32,data!A:O,2,0),""),K32)</f>
        <v/>
      </c>
      <c r="H32" s="8" t="str">
        <f ca="1">IF(Q32="",IFERROR(VLOOKUP($A$2&amp;A32&amp;B32,data!A:O,13,0),""),Q32)</f>
        <v/>
      </c>
      <c r="I32" s="73" t="str">
        <f ca="1" xml:space="preserve"> IFERROR(VLOOKUP($A$2&amp;A32&amp;B32&amp;"1",data!W:AA,2,0),"")</f>
        <v/>
      </c>
      <c r="J32" s="74" t="str">
        <f ca="1" xml:space="preserve"> IFERROR(VLOOKUP($A$2&amp;A32&amp;B32&amp;"2",data!W:AA,2,0),"")</f>
        <v/>
      </c>
      <c r="K32" s="72" t="str">
        <f t="shared" ca="1" si="0"/>
        <v/>
      </c>
      <c r="L32" s="72" t="s">
        <v>158</v>
      </c>
      <c r="M32" s="75" t="str">
        <f ca="1" xml:space="preserve"> IFERROR(VLOOKUP($A$2&amp;A32&amp;B32&amp;"2",data!W:AA,3,0),"")</f>
        <v/>
      </c>
      <c r="N32" s="72" t="str">
        <f t="shared" ca="1" si="1"/>
        <v/>
      </c>
      <c r="O32" s="72" t="str">
        <f ca="1" xml:space="preserve"> IFERROR(VLOOKUP($A$2&amp;A32&amp;B32&amp;"1",data!W:AA,4,0),"")</f>
        <v/>
      </c>
      <c r="P32" s="72" t="str">
        <f ca="1" xml:space="preserve"> IFERROR(VLOOKUP($A$2&amp;A32&amp;B32&amp;"2",data!W:AA,4,0),"")</f>
        <v/>
      </c>
      <c r="Q32" s="72" t="str">
        <f t="shared" ca="1" si="2"/>
        <v/>
      </c>
      <c r="R32" s="6" t="str">
        <f ca="1" xml:space="preserve"> IFERROR(VLOOKUP($A$2&amp;A32&amp;B32&amp;"1",data!W:AA,5,0),"")</f>
        <v/>
      </c>
      <c r="S32" s="6" t="str">
        <f ca="1" xml:space="preserve"> IFERROR(VLOOKUP($A$2&amp;A32&amp;B32&amp;"2",data!W:AA,5,0),"")</f>
        <v/>
      </c>
      <c r="T32" s="6" t="str">
        <f t="shared" ca="1" si="3"/>
        <v/>
      </c>
    </row>
    <row r="33" spans="1:20" ht="14.4" customHeight="1" thickBot="1">
      <c r="A33" s="50" t="s">
        <v>12</v>
      </c>
      <c r="B33" s="50">
        <v>1</v>
      </c>
      <c r="C33" s="62" t="s">
        <v>13</v>
      </c>
      <c r="D33" s="19" t="s">
        <v>7374</v>
      </c>
      <c r="E33" s="7" t="str">
        <f ca="1">IF(N33="",IFERROR(VLOOKUP($A$2&amp;A33&amp;B33,data!A:O,10,0),""),N33)</f>
        <v/>
      </c>
      <c r="F33" s="49" t="str">
        <f ca="1">IF(T33="",IFERROR(VLOOKUP($A$2&amp;A33&amp;B33,data!A:O,5,0),""),T33)</f>
        <v/>
      </c>
      <c r="G33" s="7" t="str">
        <f ca="1">IF(K33="",IFERROR(VLOOKUP($A$2&amp;A33&amp;B33,data!A:O,2,0),""),K33)</f>
        <v/>
      </c>
      <c r="H33" s="8" t="str">
        <f ca="1">IF(Q33="",IFERROR(VLOOKUP($A$2&amp;A33&amp;B33,data!A:O,13,0),""),Q33)</f>
        <v/>
      </c>
      <c r="I33" s="73" t="str">
        <f ca="1" xml:space="preserve"> IFERROR(VLOOKUP($A$2&amp;A33&amp;B33&amp;"1",data!W:AA,2,0),"")</f>
        <v/>
      </c>
      <c r="J33" s="74" t="str">
        <f ca="1" xml:space="preserve"> IFERROR(VLOOKUP($A$2&amp;A33&amp;B33&amp;"2",data!W:AA,2,0),"")</f>
        <v/>
      </c>
      <c r="K33" s="72" t="str">
        <f t="shared" ca="1" si="0"/>
        <v/>
      </c>
      <c r="L33" s="72" t="s">
        <v>158</v>
      </c>
      <c r="M33" s="75" t="str">
        <f ca="1" xml:space="preserve"> IFERROR(VLOOKUP($A$2&amp;A33&amp;B33&amp;"2",data!W:AA,3,0),"")</f>
        <v/>
      </c>
      <c r="N33" s="72" t="str">
        <f t="shared" ca="1" si="1"/>
        <v/>
      </c>
      <c r="O33" s="72" t="str">
        <f ca="1" xml:space="preserve"> IFERROR(VLOOKUP($A$2&amp;A33&amp;B33&amp;"1",data!W:AA,4,0),"")</f>
        <v/>
      </c>
      <c r="P33" s="72" t="str">
        <f ca="1" xml:space="preserve"> IFERROR(VLOOKUP($A$2&amp;A33&amp;B33&amp;"2",data!W:AA,4,0),"")</f>
        <v/>
      </c>
      <c r="Q33" s="72" t="str">
        <f t="shared" ca="1" si="2"/>
        <v/>
      </c>
      <c r="R33" s="6" t="str">
        <f ca="1" xml:space="preserve"> IFERROR(VLOOKUP($A$2&amp;A33&amp;B33&amp;"1",data!W:AA,5,0),"")</f>
        <v/>
      </c>
      <c r="S33" s="6" t="str">
        <f ca="1" xml:space="preserve"> IFERROR(VLOOKUP($A$2&amp;A33&amp;B33&amp;"2",data!W:AA,5,0),"")</f>
        <v/>
      </c>
      <c r="T33" s="6" t="str">
        <f t="shared" ca="1" si="3"/>
        <v/>
      </c>
    </row>
    <row r="34" spans="1:20" ht="15" thickBot="1">
      <c r="A34" s="50" t="s">
        <v>12</v>
      </c>
      <c r="B34" s="50">
        <v>2</v>
      </c>
      <c r="C34" s="63"/>
      <c r="D34" s="76" t="s">
        <v>7375</v>
      </c>
      <c r="E34" s="7" t="str">
        <f ca="1">IF(N34="",IFERROR(VLOOKUP($A$2&amp;A34&amp;B34,data!A:O,10,0),""),N34)</f>
        <v>Практический курс основного языка</v>
      </c>
      <c r="F34" s="49" t="str">
        <f ca="1">IF(T34="",IFERROR(VLOOKUP($A$2&amp;A34&amp;B34,data!A:O,5,0),""),T34)</f>
        <v>Пр</v>
      </c>
      <c r="G34" s="7" t="str">
        <f ca="1">IF(K34="",IFERROR(VLOOKUP($A$2&amp;A34&amp;B34,data!A:O,2,0),""),K34)</f>
        <v>Валиева А.В.</v>
      </c>
      <c r="H34" s="8" t="str">
        <f ca="1">IF(Q34="",IFERROR(VLOOKUP($A$2&amp;A34&amp;B34,data!A:O,13,0),""),Q34)</f>
        <v>УЛК(НТИ)408</v>
      </c>
      <c r="I34" s="73" t="str">
        <f ca="1" xml:space="preserve"> IFERROR(VLOOKUP($A$2&amp;A34&amp;B34&amp;"1",data!W:AA,2,0),"")</f>
        <v/>
      </c>
      <c r="J34" s="74" t="str">
        <f ca="1" xml:space="preserve"> IFERROR(VLOOKUP($A$2&amp;A34&amp;B34&amp;"2",data!W:AA,2,0),"")</f>
        <v/>
      </c>
      <c r="K34" s="72" t="str">
        <f t="shared" ca="1" si="0"/>
        <v/>
      </c>
      <c r="L34" s="72" t="s">
        <v>158</v>
      </c>
      <c r="M34" s="75" t="str">
        <f ca="1" xml:space="preserve"> IFERROR(VLOOKUP($A$2&amp;A34&amp;B34&amp;"2",data!W:AA,3,0),"")</f>
        <v/>
      </c>
      <c r="N34" s="72" t="str">
        <f t="shared" ca="1" si="1"/>
        <v/>
      </c>
      <c r="O34" s="72" t="str">
        <f ca="1" xml:space="preserve"> IFERROR(VLOOKUP($A$2&amp;A34&amp;B34&amp;"1",data!W:AA,4,0),"")</f>
        <v/>
      </c>
      <c r="P34" s="72" t="str">
        <f ca="1" xml:space="preserve"> IFERROR(VLOOKUP($A$2&amp;A34&amp;B34&amp;"2",data!W:AA,4,0),"")</f>
        <v/>
      </c>
      <c r="Q34" s="72" t="str">
        <f t="shared" ca="1" si="2"/>
        <v/>
      </c>
      <c r="R34" s="6" t="str">
        <f ca="1" xml:space="preserve"> IFERROR(VLOOKUP($A$2&amp;A34&amp;B34&amp;"1",data!W:AA,5,0),"")</f>
        <v/>
      </c>
      <c r="S34" s="6" t="str">
        <f ca="1" xml:space="preserve"> IFERROR(VLOOKUP($A$2&amp;A34&amp;B34&amp;"2",data!W:AA,5,0),"")</f>
        <v/>
      </c>
      <c r="T34" s="6" t="str">
        <f t="shared" ca="1" si="3"/>
        <v/>
      </c>
    </row>
    <row r="35" spans="1:20" ht="15" thickBot="1">
      <c r="A35" s="50" t="s">
        <v>12</v>
      </c>
      <c r="B35" s="50">
        <v>3</v>
      </c>
      <c r="C35" s="63"/>
      <c r="D35" s="77" t="s">
        <v>7376</v>
      </c>
      <c r="E35" s="7" t="str">
        <f ca="1">IF(N35="",IFERROR(VLOOKUP($A$2&amp;A35&amp;B35,data!A:O,10,0),""),N35)</f>
        <v>Латинский язык</v>
      </c>
      <c r="F35" s="49" t="str">
        <f ca="1">IF(T35="",IFERROR(VLOOKUP($A$2&amp;A35&amp;B35,data!A:O,5,0),""),T35)</f>
        <v>Пр</v>
      </c>
      <c r="G35" s="7" t="str">
        <f ca="1">IF(K35="",IFERROR(VLOOKUP($A$2&amp;A35&amp;B35,data!A:O,2,0),""),K35)</f>
        <v>Валиева А.В.</v>
      </c>
      <c r="H35" s="8" t="str">
        <f ca="1">IF(Q35="",IFERROR(VLOOKUP($A$2&amp;A35&amp;B35,data!A:O,13,0),""),Q35)</f>
        <v>УЛК(НТИ)408</v>
      </c>
      <c r="I35" s="73" t="str">
        <f ca="1" xml:space="preserve"> IFERROR(VLOOKUP($A$2&amp;A35&amp;B35&amp;"1",data!W:AA,2,0),"")</f>
        <v/>
      </c>
      <c r="J35" s="74" t="str">
        <f ca="1" xml:space="preserve"> IFERROR(VLOOKUP($A$2&amp;A35&amp;B35&amp;"2",data!W:AA,2,0),"")</f>
        <v/>
      </c>
      <c r="K35" s="72" t="str">
        <f t="shared" ca="1" si="0"/>
        <v/>
      </c>
      <c r="L35" s="72" t="s">
        <v>158</v>
      </c>
      <c r="M35" s="75" t="str">
        <f ca="1" xml:space="preserve"> IFERROR(VLOOKUP($A$2&amp;A35&amp;B35&amp;"2",data!W:AA,3,0),"")</f>
        <v/>
      </c>
      <c r="N35" s="72" t="str">
        <f t="shared" ca="1" si="1"/>
        <v/>
      </c>
      <c r="O35" s="72" t="str">
        <f ca="1" xml:space="preserve"> IFERROR(VLOOKUP($A$2&amp;A35&amp;B35&amp;"1",data!W:AA,4,0),"")</f>
        <v/>
      </c>
      <c r="P35" s="72" t="str">
        <f ca="1" xml:space="preserve"> IFERROR(VLOOKUP($A$2&amp;A35&amp;B35&amp;"2",data!W:AA,4,0),"")</f>
        <v/>
      </c>
      <c r="Q35" s="72" t="str">
        <f t="shared" ca="1" si="2"/>
        <v/>
      </c>
      <c r="R35" s="6" t="str">
        <f ca="1" xml:space="preserve"> IFERROR(VLOOKUP($A$2&amp;A35&amp;B35&amp;"1",data!W:AA,5,0),"")</f>
        <v/>
      </c>
      <c r="S35" s="6" t="str">
        <f ca="1" xml:space="preserve"> IFERROR(VLOOKUP($A$2&amp;A35&amp;B35&amp;"2",data!W:AA,5,0),"")</f>
        <v/>
      </c>
      <c r="T35" s="6" t="str">
        <f t="shared" ca="1" si="3"/>
        <v/>
      </c>
    </row>
    <row r="36" spans="1:20" ht="24.6" thickBot="1">
      <c r="A36" s="50" t="s">
        <v>12</v>
      </c>
      <c r="B36" s="35">
        <v>4</v>
      </c>
      <c r="C36" s="63"/>
      <c r="D36" s="77" t="s">
        <v>7377</v>
      </c>
      <c r="E36" s="7" t="str">
        <f ca="1">IF(N36="",IFERROR(VLOOKUP($A$2&amp;A36&amp;B36,data!A:O,10,0),""),N36)</f>
        <v/>
      </c>
      <c r="F36" s="49" t="str">
        <f ca="1">IF(T36="",IFERROR(VLOOKUP($A$2&amp;A36&amp;B36,data!A:O,5,0),""),T36)</f>
        <v/>
      </c>
      <c r="G36" s="7" t="str">
        <f ca="1">IF(K36="",IFERROR(VLOOKUP($A$2&amp;A36&amp;B36,data!A:O,2,0),""),K36)</f>
        <v/>
      </c>
      <c r="H36" s="8" t="str">
        <f ca="1">IF(Q36="",IFERROR(VLOOKUP($A$2&amp;A36&amp;B36,data!A:O,13,0),""),Q36)</f>
        <v/>
      </c>
      <c r="I36" s="73" t="str">
        <f ca="1" xml:space="preserve"> IFERROR(VLOOKUP($A$2&amp;A36&amp;B36&amp;"1",data!W:AA,2,0),"")</f>
        <v/>
      </c>
      <c r="J36" s="74" t="str">
        <f ca="1" xml:space="preserve"> IFERROR(VLOOKUP($A$2&amp;A36&amp;B36&amp;"2",data!W:AA,2,0),"")</f>
        <v/>
      </c>
      <c r="K36" s="72" t="str">
        <f t="shared" ca="1" si="0"/>
        <v/>
      </c>
      <c r="L36" s="72" t="s">
        <v>158</v>
      </c>
      <c r="M36" s="75" t="str">
        <f ca="1" xml:space="preserve"> IFERROR(VLOOKUP($A$2&amp;A36&amp;B36&amp;"2",data!W:AA,3,0),"")</f>
        <v/>
      </c>
      <c r="N36" s="72" t="str">
        <f t="shared" ca="1" si="1"/>
        <v/>
      </c>
      <c r="O36" s="72" t="str">
        <f ca="1" xml:space="preserve"> IFERROR(VLOOKUP($A$2&amp;A36&amp;B36&amp;"1",data!W:AA,4,0),"")</f>
        <v/>
      </c>
      <c r="P36" s="72" t="str">
        <f ca="1" xml:space="preserve"> IFERROR(VLOOKUP($A$2&amp;A36&amp;B36&amp;"2",data!W:AA,4,0),"")</f>
        <v/>
      </c>
      <c r="Q36" s="72" t="str">
        <f t="shared" ca="1" si="2"/>
        <v/>
      </c>
      <c r="R36" s="6" t="str">
        <f ca="1" xml:space="preserve"> IFERROR(VLOOKUP($A$2&amp;A36&amp;B36&amp;"1",data!W:AA,5,0),"")</f>
        <v/>
      </c>
      <c r="S36" s="6" t="str">
        <f ca="1" xml:space="preserve"> IFERROR(VLOOKUP($A$2&amp;A36&amp;B36&amp;"2",data!W:AA,5,0),"")</f>
        <v/>
      </c>
      <c r="T36" s="6" t="str">
        <f t="shared" ca="1" si="3"/>
        <v/>
      </c>
    </row>
    <row r="37" spans="1:20" ht="15" thickBot="1">
      <c r="A37" s="50" t="s">
        <v>12</v>
      </c>
      <c r="B37" s="35">
        <v>5</v>
      </c>
      <c r="C37" s="63"/>
      <c r="D37" s="77" t="s">
        <v>7378</v>
      </c>
      <c r="E37" s="7" t="str">
        <f ca="1">IF(N37="",IFERROR(VLOOKUP($A$2&amp;A37&amp;B37,data!A:O,10,0),""),N37)</f>
        <v/>
      </c>
      <c r="F37" s="49" t="str">
        <f ca="1">IF(T37="",IFERROR(VLOOKUP($A$2&amp;A37&amp;B37,data!A:O,5,0),""),T37)</f>
        <v/>
      </c>
      <c r="G37" s="7" t="str">
        <f ca="1">IF(K37="",IFERROR(VLOOKUP($A$2&amp;A37&amp;B37,data!A:O,2,0),""),K37)</f>
        <v/>
      </c>
      <c r="H37" s="8" t="str">
        <f ca="1">IF(Q37="",IFERROR(VLOOKUP($A$2&amp;A37&amp;B37,data!A:O,13,0),""),Q37)</f>
        <v/>
      </c>
      <c r="I37" s="73" t="str">
        <f ca="1" xml:space="preserve"> IFERROR(VLOOKUP($A$2&amp;A37&amp;B37&amp;"1",data!W:AA,2,0),"")</f>
        <v/>
      </c>
      <c r="J37" s="74" t="str">
        <f ca="1" xml:space="preserve"> IFERROR(VLOOKUP($A$2&amp;A37&amp;B37&amp;"2",data!W:AA,2,0),"")</f>
        <v/>
      </c>
      <c r="K37" s="72" t="str">
        <f t="shared" ca="1" si="0"/>
        <v/>
      </c>
      <c r="L37" s="72" t="s">
        <v>158</v>
      </c>
      <c r="M37" s="75" t="str">
        <f ca="1" xml:space="preserve"> IFERROR(VLOOKUP($A$2&amp;A37&amp;B37&amp;"2",data!W:AA,3,0),"")</f>
        <v/>
      </c>
      <c r="N37" s="72" t="str">
        <f t="shared" ca="1" si="1"/>
        <v/>
      </c>
      <c r="O37" s="72" t="str">
        <f ca="1" xml:space="preserve"> IFERROR(VLOOKUP($A$2&amp;A37&amp;B37&amp;"1",data!W:AA,4,0),"")</f>
        <v/>
      </c>
      <c r="P37" s="72" t="str">
        <f ca="1" xml:space="preserve"> IFERROR(VLOOKUP($A$2&amp;A37&amp;B37&amp;"2",data!W:AA,4,0),"")</f>
        <v/>
      </c>
      <c r="Q37" s="72" t="str">
        <f t="shared" ca="1" si="2"/>
        <v/>
      </c>
      <c r="R37" s="6" t="str">
        <f ca="1" xml:space="preserve"> IFERROR(VLOOKUP($A$2&amp;A37&amp;B37&amp;"1",data!W:AA,5,0),"")</f>
        <v/>
      </c>
      <c r="S37" s="6" t="str">
        <f ca="1" xml:space="preserve"> IFERROR(VLOOKUP($A$2&amp;A37&amp;B37&amp;"2",data!W:AA,5,0),"")</f>
        <v/>
      </c>
      <c r="T37" s="6" t="str">
        <f t="shared" ca="1" si="3"/>
        <v/>
      </c>
    </row>
    <row r="38" spans="1:20" ht="15" thickBot="1">
      <c r="A38" s="50" t="s">
        <v>12</v>
      </c>
      <c r="B38" s="35">
        <v>6</v>
      </c>
      <c r="C38" s="64"/>
      <c r="D38" s="78" t="s">
        <v>7379</v>
      </c>
      <c r="E38" s="7" t="str">
        <f ca="1">IF(N38="",IFERROR(VLOOKUP($A$2&amp;A38&amp;B38,data!A:O,10,0),""),N38)</f>
        <v/>
      </c>
      <c r="F38" s="49" t="str">
        <f ca="1">IFERROR(VLOOKUP($A$2&amp;A38&amp;B38,data!A:O,5,0),"")</f>
        <v/>
      </c>
      <c r="G38" s="7" t="str">
        <f ca="1">IF(K38="",IFERROR(VLOOKUP($A$2&amp;A38&amp;B38,data!A:O,2,0),""),K38)</f>
        <v/>
      </c>
      <c r="H38" s="8" t="str">
        <f ca="1">IF(Q38="",IFERROR(VLOOKUP($A$2&amp;A38&amp;B38,data!A:O,13,0),""),Q38)</f>
        <v/>
      </c>
      <c r="I38" s="73" t="str">
        <f ca="1" xml:space="preserve"> IFERROR(VLOOKUP($A$2&amp;A38&amp;B38&amp;"1",data!W:X,2,0),"")</f>
        <v/>
      </c>
      <c r="J38" s="74" t="str">
        <f ca="1" xml:space="preserve"> IFERROR(VLOOKUP($A$2&amp;A38&amp;B38&amp;"2",data!W:X,2,0),"")</f>
        <v/>
      </c>
      <c r="K38" s="72" t="str">
        <f t="shared" ca="1" si="0"/>
        <v/>
      </c>
      <c r="L38" s="72" t="s">
        <v>158</v>
      </c>
      <c r="M38" s="75" t="str">
        <f ca="1" xml:space="preserve"> IFERROR(VLOOKUP($A$2&amp;A38&amp;B38&amp;"2",data!W:Y,3,0),"")</f>
        <v/>
      </c>
      <c r="N38" s="72" t="str">
        <f t="shared" ca="1" si="1"/>
        <v/>
      </c>
      <c r="O38" s="72" t="str">
        <f ca="1" xml:space="preserve"> IFERROR(VLOOKUP($A$2&amp;A38&amp;B38&amp;"1",data!W:Z,4,0),"")</f>
        <v/>
      </c>
      <c r="P38" s="72" t="s">
        <v>158</v>
      </c>
      <c r="Q38" s="72" t="str">
        <f t="shared" ca="1" si="2"/>
        <v/>
      </c>
    </row>
    <row r="39" spans="1:20" ht="15" thickBot="1">
      <c r="C39" s="9" t="s">
        <v>14</v>
      </c>
      <c r="D39" s="10"/>
      <c r="E39" s="79"/>
      <c r="F39" s="49" t="s">
        <v>158</v>
      </c>
      <c r="G39" s="7"/>
      <c r="H39" s="8"/>
      <c r="K39" s="72" t="str">
        <f t="shared" si="0"/>
        <v/>
      </c>
      <c r="O39" s="72" t="s">
        <v>158</v>
      </c>
      <c r="P39" s="72" t="s">
        <v>158</v>
      </c>
      <c r="Q39" s="72" t="str">
        <f t="shared" si="2"/>
        <v/>
      </c>
    </row>
    <row r="40" spans="1:20">
      <c r="C40" s="9" t="s">
        <v>15</v>
      </c>
      <c r="D40" s="10"/>
      <c r="E40" s="79"/>
      <c r="F40" s="49" t="s">
        <v>158</v>
      </c>
      <c r="G40" s="7" t="s">
        <v>158</v>
      </c>
      <c r="H40" s="8" t="s">
        <v>158</v>
      </c>
      <c r="K40" s="72" t="str">
        <f t="shared" si="0"/>
        <v/>
      </c>
      <c r="O40" s="72" t="s">
        <v>158</v>
      </c>
      <c r="P40" s="72" t="s">
        <v>158</v>
      </c>
      <c r="Q40" s="72" t="str">
        <f t="shared" si="2"/>
        <v/>
      </c>
    </row>
  </sheetData>
  <mergeCells count="7">
    <mergeCell ref="C33:C38"/>
    <mergeCell ref="E1:H1"/>
    <mergeCell ref="C3:C8"/>
    <mergeCell ref="C9:C14"/>
    <mergeCell ref="C15:C20"/>
    <mergeCell ref="C21:C26"/>
    <mergeCell ref="C27:C32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40"/>
  <sheetViews>
    <sheetView zoomScale="115" zoomScaleNormal="115" workbookViewId="0">
      <selection activeCell="C2" sqref="C2"/>
    </sheetView>
  </sheetViews>
  <sheetFormatPr defaultColWidth="9.109375" defaultRowHeight="14.4"/>
  <cols>
    <col min="1" max="2" width="2.44140625" style="33" customWidth="1"/>
    <col min="5" max="5" width="49.33203125" customWidth="1"/>
    <col min="6" max="6" width="12.5546875" customWidth="1"/>
    <col min="7" max="7" width="17.88671875" customWidth="1"/>
    <col min="8" max="8" width="12.44140625" customWidth="1"/>
    <col min="9" max="20" width="4.77734375" customWidth="1"/>
  </cols>
  <sheetData>
    <row r="1" spans="1:22">
      <c r="A1" s="50"/>
      <c r="B1" s="50"/>
      <c r="C1" s="16"/>
      <c r="D1" s="18"/>
      <c r="E1" s="65" t="str">
        <f ca="1">CONCATENATE($A$2," (",$B$2,")")</f>
        <v>НТИ-Б-ПО-24 (10)</v>
      </c>
      <c r="F1" s="66"/>
      <c r="G1" s="66"/>
      <c r="H1" s="6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ht="66.599999999999994" thickBot="1">
      <c r="A2" s="50" t="str">
        <f ca="1">VLOOKUP(_xlfn.SHEET(),config!A:B,2,0)</f>
        <v>НТИ-Б-ПО-24</v>
      </c>
      <c r="B2" s="50">
        <f ca="1">VLOOKUP(_xlfn.SHEET(),config!A:C,3,0)</f>
        <v>10</v>
      </c>
      <c r="C2" s="14" t="s">
        <v>0</v>
      </c>
      <c r="D2" s="15" t="s">
        <v>1</v>
      </c>
      <c r="E2" s="11" t="s">
        <v>7369</v>
      </c>
      <c r="F2" s="12" t="s">
        <v>7370</v>
      </c>
      <c r="G2" s="12" t="s">
        <v>7371</v>
      </c>
      <c r="H2" s="13" t="s">
        <v>7372</v>
      </c>
      <c r="I2" s="72"/>
      <c r="J2" s="72"/>
      <c r="K2" s="72"/>
      <c r="L2" s="72"/>
      <c r="M2" s="72"/>
      <c r="N2" s="72"/>
      <c r="O2" s="72"/>
      <c r="P2" s="72"/>
      <c r="Q2" s="72"/>
      <c r="R2" s="6"/>
      <c r="S2" s="6"/>
      <c r="T2" s="6"/>
      <c r="U2" s="6"/>
      <c r="V2" s="6"/>
    </row>
    <row r="3" spans="1:22" ht="14.25" customHeight="1" thickBot="1">
      <c r="A3" s="50" t="s">
        <v>2</v>
      </c>
      <c r="B3" s="50">
        <v>1</v>
      </c>
      <c r="C3" s="62" t="s">
        <v>3</v>
      </c>
      <c r="D3" s="19" t="s">
        <v>7374</v>
      </c>
      <c r="E3" s="7" t="str">
        <f ca="1">IF(N3="",IFERROR(VLOOKUP($A$2&amp;A3&amp;B3,data!A:O,10,0),""),N3)</f>
        <v>Основы профессиональной деятельности</v>
      </c>
      <c r="F3" s="49" t="str">
        <f ca="1">IF(T3="",IFERROR(VLOOKUP($A$2&amp;A3&amp;B3,data!A:O,5,0),""),T3)</f>
        <v>Лек</v>
      </c>
      <c r="G3" s="7" t="str">
        <f ca="1">IF(K3="",IFERROR(VLOOKUP($A$2&amp;A3&amp;B3,data!A:O,2,0),""),K3)</f>
        <v>Мамедова Л.В./кпн</v>
      </c>
      <c r="H3" s="8" t="str">
        <f ca="1">IF(Q3="",IFERROR(VLOOKUP($A$2&amp;A3&amp;B3,data!A:O,13,0),""),Q3)</f>
        <v>УЛК(НТИ) 508</v>
      </c>
      <c r="I3" s="73" t="str">
        <f ca="1" xml:space="preserve"> IFERROR(VLOOKUP($A$2&amp;A3&amp;B3&amp;"1",data!W:AA,2,0),"")</f>
        <v/>
      </c>
      <c r="J3" s="74" t="str">
        <f ca="1" xml:space="preserve"> IFERROR(VLOOKUP($A$2&amp;A3&amp;B3&amp;"2",data!W:AA,2,0),"")</f>
        <v/>
      </c>
      <c r="K3" s="72" t="str">
        <f ca="1">IF(AND(LEN(I3)&gt;5,LEN(J3)&gt;5,SUBSTITUTE(I3,"*","")&lt;&gt;SUBSTITUTE(J3,"*","")),I3&amp;" | "&amp;J3,"")</f>
        <v/>
      </c>
      <c r="L3" s="72" t="s">
        <v>158</v>
      </c>
      <c r="M3" s="75" t="str">
        <f ca="1" xml:space="preserve"> IFERROR(VLOOKUP($A$2&amp;A3&amp;B3&amp;"2",data!W:AA,3,0),"")</f>
        <v/>
      </c>
      <c r="N3" s="72" t="str">
        <f ca="1">IF(AND(LEN(L3)&gt;5,LEN(M3)&gt;5,L3&lt;&gt;M3),L3&amp;" | "&amp;M3,"")</f>
        <v/>
      </c>
      <c r="O3" s="72" t="str">
        <f ca="1" xml:space="preserve"> IFERROR(VLOOKUP($A$2&amp;A3&amp;B3&amp;"1",data!W:AA,4,0),"")</f>
        <v/>
      </c>
      <c r="P3" s="72" t="str">
        <f ca="1" xml:space="preserve"> IFERROR(VLOOKUP($A$2&amp;A3&amp;B3&amp;"2",data!W:AA,4,0),"")</f>
        <v/>
      </c>
      <c r="Q3" s="72" t="str">
        <f ca="1">IF(AND(LEN(O3)&gt;2,LEN(P3)&gt;2,O3&lt;&gt;P3),O3&amp;" | "&amp;P3,"")</f>
        <v/>
      </c>
      <c r="R3" s="6" t="str">
        <f ca="1" xml:space="preserve"> IFERROR(VLOOKUP($A$2&amp;A3&amp;B3&amp;"1",data!W:AA,5,0),"")</f>
        <v/>
      </c>
      <c r="S3" s="6" t="str">
        <f ca="1" xml:space="preserve"> IFERROR(VLOOKUP($A$2&amp;A3&amp;B3&amp;"2",data!W:AA,5,0),"")</f>
        <v/>
      </c>
      <c r="T3" s="6" t="str">
        <f ca="1">IF(AND(LEN(R3)&gt;2,LEN(S3)&gt;2,R3&lt;&gt;S3),R3&amp;" / "&amp;S3,"")</f>
        <v/>
      </c>
      <c r="U3" s="6"/>
      <c r="V3" s="6"/>
    </row>
    <row r="4" spans="1:22" ht="15" thickBot="1">
      <c r="A4" s="50" t="s">
        <v>2</v>
      </c>
      <c r="B4" s="50">
        <v>2</v>
      </c>
      <c r="C4" s="63"/>
      <c r="D4" s="76" t="s">
        <v>7375</v>
      </c>
      <c r="E4" s="7" t="str">
        <f ca="1">IF(N4="",IFERROR(VLOOKUP($A$2&amp;A4&amp;B4,data!A:O,10,0),""),N4)</f>
        <v>История России</v>
      </c>
      <c r="F4" s="49" t="str">
        <f ca="1">IF(T4="",IFERROR(VLOOKUP($A$2&amp;A4&amp;B4,data!A:O,5,0),""),T4)</f>
        <v>Лек</v>
      </c>
      <c r="G4" s="7" t="str">
        <f ca="1">IF(K4="",IFERROR(VLOOKUP($A$2&amp;A4&amp;B4,data!A:O,2,0),""),K4)</f>
        <v>Ахмедов Т.А.</v>
      </c>
      <c r="H4" s="8" t="str">
        <f ca="1">IF(Q4="",IFERROR(VLOOKUP($A$2&amp;A4&amp;B4,data!A:O,13,0),""),Q4)</f>
        <v>УЛК(НТИ) 308</v>
      </c>
      <c r="I4" s="73" t="str">
        <f ca="1" xml:space="preserve"> IFERROR(VLOOKUP($A$2&amp;A4&amp;B4&amp;"1",data!W:AA,2,0),"")</f>
        <v/>
      </c>
      <c r="J4" s="74" t="str">
        <f ca="1" xml:space="preserve"> IFERROR(VLOOKUP($A$2&amp;A4&amp;B4&amp;"2",data!W:AA,2,0),"")</f>
        <v/>
      </c>
      <c r="K4" s="72" t="str">
        <f t="shared" ref="K4:K40" ca="1" si="0">IF(AND(LEN(I4)&gt;5,LEN(J4)&gt;5,SUBSTITUTE(I4,"*","")&lt;&gt;SUBSTITUTE(J4,"*","")),I4&amp;" | "&amp;J4,"")</f>
        <v/>
      </c>
      <c r="L4" s="72" t="s">
        <v>158</v>
      </c>
      <c r="M4" s="75" t="str">
        <f ca="1" xml:space="preserve"> IFERROR(VLOOKUP($A$2&amp;A4&amp;B4&amp;"2",data!W:AA,3,0),"")</f>
        <v/>
      </c>
      <c r="N4" s="72" t="str">
        <f t="shared" ref="N4:N37" ca="1" si="1">IF(AND(LEN(L4)&gt;5,LEN(M4)&gt;5,L4&lt;&gt;M4),L4&amp;" | "&amp;M4,"")</f>
        <v/>
      </c>
      <c r="O4" s="72" t="str">
        <f ca="1" xml:space="preserve"> IFERROR(VLOOKUP($A$2&amp;A4&amp;B4&amp;"1",data!W:AA,4,0),"")</f>
        <v/>
      </c>
      <c r="P4" s="72" t="str">
        <f ca="1" xml:space="preserve"> IFERROR(VLOOKUP($A$2&amp;A4&amp;B4&amp;"2",data!W:AA,4,0),"")</f>
        <v/>
      </c>
      <c r="Q4" s="72" t="str">
        <f t="shared" ref="Q4:Q37" ca="1" si="2">IF(AND(LEN(O4)&gt;2,LEN(P4)&gt;2,O4&lt;&gt;P4),O4&amp;" | "&amp;P4,"")</f>
        <v/>
      </c>
      <c r="R4" s="6" t="str">
        <f ca="1" xml:space="preserve"> IFERROR(VLOOKUP($A$2&amp;A4&amp;B4&amp;"1",data!W:AA,5,0),"")</f>
        <v/>
      </c>
      <c r="S4" s="6" t="str">
        <f ca="1" xml:space="preserve"> IFERROR(VLOOKUP($A$2&amp;A4&amp;B4&amp;"2",data!W:AA,5,0),"")</f>
        <v/>
      </c>
      <c r="T4" s="6" t="str">
        <f t="shared" ref="T4:T37" ca="1" si="3">IF(AND(LEN(R4)&gt;2,LEN(S4)&gt;2,R4&lt;&gt;S4),R4&amp;" / "&amp;S4,"")</f>
        <v/>
      </c>
      <c r="U4" s="6"/>
      <c r="V4" s="6"/>
    </row>
    <row r="5" spans="1:22" ht="15" thickBot="1">
      <c r="A5" s="50" t="s">
        <v>2</v>
      </c>
      <c r="B5" s="50">
        <v>3</v>
      </c>
      <c r="C5" s="63"/>
      <c r="D5" s="77" t="s">
        <v>7376</v>
      </c>
      <c r="E5" s="7" t="str">
        <f ca="1">IF(N5="",IFERROR(VLOOKUP($A$2&amp;A5&amp;B5,data!A:O,10,0),""),N5)</f>
        <v xml:space="preserve">Иностранный язык </v>
      </c>
      <c r="F5" s="49" t="str">
        <f ca="1">IF(T5="",IFERROR(VLOOKUP($A$2&amp;A5&amp;B5,data!A:O,5,0),""),T5)</f>
        <v>Пр</v>
      </c>
      <c r="G5" s="7" t="str">
        <f ca="1">IF(K5="",IFERROR(VLOOKUP($A$2&amp;A5&amp;B5,data!A:O,2,0),""),K5)</f>
        <v>Зотова Н.В./кфилн</v>
      </c>
      <c r="H5" s="8" t="str">
        <f ca="1">IF(Q5="",IFERROR(VLOOKUP($A$2&amp;A5&amp;B5,data!A:O,13,0),""),Q5)</f>
        <v>УЛК(НТИ) 508</v>
      </c>
      <c r="I5" s="73" t="str">
        <f ca="1" xml:space="preserve"> IFERROR(VLOOKUP($A$2&amp;A5&amp;B5&amp;"1",data!W:AA,2,0),"")</f>
        <v/>
      </c>
      <c r="J5" s="74" t="str">
        <f ca="1" xml:space="preserve"> IFERROR(VLOOKUP($A$2&amp;A5&amp;B5&amp;"2",data!W:AA,2,0),"")</f>
        <v/>
      </c>
      <c r="K5" s="72" t="str">
        <f t="shared" ca="1" si="0"/>
        <v/>
      </c>
      <c r="L5" s="72" t="s">
        <v>158</v>
      </c>
      <c r="M5" s="75" t="str">
        <f ca="1" xml:space="preserve"> IFERROR(VLOOKUP($A$2&amp;A5&amp;B5&amp;"2",data!W:AA,3,0),"")</f>
        <v/>
      </c>
      <c r="N5" s="72" t="str">
        <f t="shared" ca="1" si="1"/>
        <v/>
      </c>
      <c r="O5" s="72" t="str">
        <f ca="1" xml:space="preserve"> IFERROR(VLOOKUP($A$2&amp;A5&amp;B5&amp;"1",data!W:AA,4,0),"")</f>
        <v/>
      </c>
      <c r="P5" s="72" t="str">
        <f ca="1" xml:space="preserve"> IFERROR(VLOOKUP($A$2&amp;A5&amp;B5&amp;"2",data!W:AA,4,0),"")</f>
        <v/>
      </c>
      <c r="Q5" s="72" t="str">
        <f t="shared" ca="1" si="2"/>
        <v/>
      </c>
      <c r="R5" s="6" t="str">
        <f ca="1" xml:space="preserve"> IFERROR(VLOOKUP($A$2&amp;A5&amp;B5&amp;"1",data!W:AA,5,0),"")</f>
        <v/>
      </c>
      <c r="S5" s="6" t="str">
        <f ca="1" xml:space="preserve"> IFERROR(VLOOKUP($A$2&amp;A5&amp;B5&amp;"2",data!W:AA,5,0),"")</f>
        <v/>
      </c>
      <c r="T5" s="6" t="str">
        <f t="shared" ca="1" si="3"/>
        <v/>
      </c>
      <c r="U5" s="6"/>
      <c r="V5" s="6"/>
    </row>
    <row r="6" spans="1:22" ht="33" customHeight="1" thickBot="1">
      <c r="A6" s="50" t="s">
        <v>2</v>
      </c>
      <c r="B6" s="35">
        <v>4</v>
      </c>
      <c r="C6" s="63"/>
      <c r="D6" s="77" t="s">
        <v>7377</v>
      </c>
      <c r="E6" s="7" t="str">
        <f ca="1">IF(N6="",IFERROR(VLOOKUP($A$2&amp;A6&amp;B6,data!A:O,10,0),""),N6)</f>
        <v>Основы российской государственности</v>
      </c>
      <c r="F6" s="49" t="str">
        <f ca="1">IF(T6="",IFERROR(VLOOKUP($A$2&amp;A6&amp;B6,data!A:O,5,0),""),T6)</f>
        <v>Лек* / Прак**</v>
      </c>
      <c r="G6" s="7" t="str">
        <f ca="1">IF(K6="",IFERROR(VLOOKUP($A$2&amp;A6&amp;B6,data!A:O,2,0),""),K6)</f>
        <v>Акинин М.А.</v>
      </c>
      <c r="H6" s="8" t="str">
        <f ca="1">IF(Q6="",IFERROR(VLOOKUP($A$2&amp;A6&amp;B6,data!A:O,13,0),""),Q6)</f>
        <v>УЛК(НТИ) 307</v>
      </c>
      <c r="I6" s="73" t="str">
        <f ca="1" xml:space="preserve"> IFERROR(VLOOKUP($A$2&amp;A6&amp;B6&amp;"1",data!W:AA,2,0),"")</f>
        <v>Акинин М.А.*</v>
      </c>
      <c r="J6" s="74" t="str">
        <f ca="1" xml:space="preserve"> IFERROR(VLOOKUP($A$2&amp;A6&amp;B6&amp;"2",data!W:AA,2,0),"")</f>
        <v>Акинин М.А.**</v>
      </c>
      <c r="K6" s="72" t="str">
        <f t="shared" ca="1" si="0"/>
        <v/>
      </c>
      <c r="L6" s="72" t="s">
        <v>158</v>
      </c>
      <c r="M6" s="75" t="str">
        <f ca="1" xml:space="preserve"> IFERROR(VLOOKUP($A$2&amp;A6&amp;B6&amp;"2",data!W:AA,3,0),"")</f>
        <v>Основы российской государственности</v>
      </c>
      <c r="N6" s="72" t="str">
        <f t="shared" ca="1" si="1"/>
        <v/>
      </c>
      <c r="O6" s="72" t="str">
        <f ca="1" xml:space="preserve"> IFERROR(VLOOKUP($A$2&amp;A6&amp;B6&amp;"1",data!W:AA,4,0),"")</f>
        <v>УЛК(НТИ) 307</v>
      </c>
      <c r="P6" s="72" t="str">
        <f ca="1" xml:space="preserve"> IFERROR(VLOOKUP($A$2&amp;A6&amp;B6&amp;"2",data!W:AA,4,0),"")</f>
        <v>УЛК(НТИ) 307</v>
      </c>
      <c r="Q6" s="72" t="str">
        <f t="shared" ca="1" si="2"/>
        <v/>
      </c>
      <c r="R6" s="6" t="str">
        <f ca="1" xml:space="preserve"> IFERROR(VLOOKUP($A$2&amp;A6&amp;B6&amp;"1",data!W:AA,5,0),"")</f>
        <v>Лек*</v>
      </c>
      <c r="S6" s="6" t="str">
        <f ca="1" xml:space="preserve"> IFERROR(VLOOKUP($A$2&amp;A6&amp;B6&amp;"2",data!W:AA,5,0),"")</f>
        <v>Прак**</v>
      </c>
      <c r="T6" s="6" t="str">
        <f t="shared" ca="1" si="3"/>
        <v>Лек* / Прак**</v>
      </c>
      <c r="U6" s="6"/>
      <c r="V6" s="6"/>
    </row>
    <row r="7" spans="1:22" ht="15" thickBot="1">
      <c r="A7" s="50" t="s">
        <v>2</v>
      </c>
      <c r="B7" s="35">
        <v>5</v>
      </c>
      <c r="C7" s="63"/>
      <c r="D7" s="77" t="s">
        <v>7378</v>
      </c>
      <c r="E7" s="7" t="str">
        <f ca="1">IF(N7="",IFERROR(VLOOKUP($A$2&amp;A7&amp;B7,data!A:O,10,0),""),N7)</f>
        <v/>
      </c>
      <c r="F7" s="49" t="str">
        <f ca="1">IF(T7="",IFERROR(VLOOKUP($A$2&amp;A7&amp;B7,data!A:O,5,0),""),T7)</f>
        <v/>
      </c>
      <c r="G7" s="7" t="str">
        <f ca="1">IF(K7="",IFERROR(VLOOKUP($A$2&amp;A7&amp;B7,data!A:O,2,0),""),K7)</f>
        <v/>
      </c>
      <c r="H7" s="8" t="str">
        <f ca="1">IF(Q7="",IFERROR(VLOOKUP($A$2&amp;A7&amp;B7,data!A:O,13,0),""),Q7)</f>
        <v/>
      </c>
      <c r="I7" s="73" t="str">
        <f ca="1" xml:space="preserve"> IFERROR(VLOOKUP($A$2&amp;A7&amp;B7&amp;"1",data!W:AA,2,0),"")</f>
        <v/>
      </c>
      <c r="J7" s="74" t="str">
        <f ca="1" xml:space="preserve"> IFERROR(VLOOKUP($A$2&amp;A7&amp;B7&amp;"2",data!W:AA,2,0),"")</f>
        <v/>
      </c>
      <c r="K7" s="72" t="str">
        <f t="shared" ca="1" si="0"/>
        <v/>
      </c>
      <c r="L7" s="72" t="s">
        <v>158</v>
      </c>
      <c r="M7" s="75" t="str">
        <f ca="1" xml:space="preserve"> IFERROR(VLOOKUP($A$2&amp;A7&amp;B7&amp;"2",data!W:AA,3,0),"")</f>
        <v/>
      </c>
      <c r="N7" s="72" t="str">
        <f t="shared" ca="1" si="1"/>
        <v/>
      </c>
      <c r="O7" s="72" t="str">
        <f ca="1" xml:space="preserve"> IFERROR(VLOOKUP($A$2&amp;A7&amp;B7&amp;"1",data!W:AA,4,0),"")</f>
        <v/>
      </c>
      <c r="P7" s="72" t="str">
        <f ca="1" xml:space="preserve"> IFERROR(VLOOKUP($A$2&amp;A7&amp;B7&amp;"2",data!W:AA,4,0),"")</f>
        <v/>
      </c>
      <c r="Q7" s="72" t="str">
        <f t="shared" ca="1" si="2"/>
        <v/>
      </c>
      <c r="R7" s="6" t="str">
        <f ca="1" xml:space="preserve"> IFERROR(VLOOKUP($A$2&amp;A7&amp;B7&amp;"1",data!W:AA,5,0),"")</f>
        <v/>
      </c>
      <c r="S7" s="6" t="str">
        <f ca="1" xml:space="preserve"> IFERROR(VLOOKUP($A$2&amp;A7&amp;B7&amp;"2",data!W:AA,5,0),"")</f>
        <v/>
      </c>
      <c r="T7" s="6" t="str">
        <f t="shared" ca="1" si="3"/>
        <v/>
      </c>
      <c r="U7" s="6"/>
      <c r="V7" s="6"/>
    </row>
    <row r="8" spans="1:22" ht="15" thickBot="1">
      <c r="A8" s="50" t="s">
        <v>2</v>
      </c>
      <c r="B8" s="35">
        <v>6</v>
      </c>
      <c r="C8" s="64"/>
      <c r="D8" s="78" t="s">
        <v>7379</v>
      </c>
      <c r="E8" s="7" t="str">
        <f ca="1">IF(N8="",IFERROR(VLOOKUP($A$2&amp;A8&amp;B8,data!A:O,10,0),""),N8)</f>
        <v/>
      </c>
      <c r="F8" s="49" t="str">
        <f ca="1">IF(T8="",IFERROR(VLOOKUP($A$2&amp;A8&amp;B8,data!A:O,5,0),""),T8)</f>
        <v/>
      </c>
      <c r="G8" s="7" t="str">
        <f ca="1">IF(K8="",IFERROR(VLOOKUP($A$2&amp;A8&amp;B8,data!A:O,2,0),""),K8)</f>
        <v/>
      </c>
      <c r="H8" s="8" t="str">
        <f ca="1">IF(Q8="",IFERROR(VLOOKUP($A$2&amp;A8&amp;B8,data!A:O,13,0),""),Q8)</f>
        <v/>
      </c>
      <c r="I8" s="73" t="str">
        <f ca="1" xml:space="preserve"> IFERROR(VLOOKUP($A$2&amp;A8&amp;B8&amp;"1",data!W:AA,2,0),"")</f>
        <v/>
      </c>
      <c r="J8" s="74" t="str">
        <f ca="1" xml:space="preserve"> IFERROR(VLOOKUP($A$2&amp;A8&amp;B8&amp;"2",data!W:AA,2,0),"")</f>
        <v/>
      </c>
      <c r="K8" s="72" t="str">
        <f t="shared" ca="1" si="0"/>
        <v/>
      </c>
      <c r="L8" s="72" t="s">
        <v>158</v>
      </c>
      <c r="M8" s="75" t="str">
        <f ca="1" xml:space="preserve"> IFERROR(VLOOKUP($A$2&amp;A8&amp;B8&amp;"2",data!W:AA,3,0),"")</f>
        <v/>
      </c>
      <c r="N8" s="72" t="str">
        <f t="shared" ca="1" si="1"/>
        <v/>
      </c>
      <c r="O8" s="72" t="str">
        <f ca="1" xml:space="preserve"> IFERROR(VLOOKUP($A$2&amp;A8&amp;B8&amp;"1",data!W:AA,4,0),"")</f>
        <v/>
      </c>
      <c r="P8" s="72" t="str">
        <f ca="1" xml:space="preserve"> IFERROR(VLOOKUP($A$2&amp;A8&amp;B8&amp;"2",data!W:AA,4,0),"")</f>
        <v/>
      </c>
      <c r="Q8" s="72" t="str">
        <f t="shared" ca="1" si="2"/>
        <v/>
      </c>
      <c r="R8" s="6" t="str">
        <f ca="1" xml:space="preserve"> IFERROR(VLOOKUP($A$2&amp;A8&amp;B8&amp;"1",data!W:AA,5,0),"")</f>
        <v/>
      </c>
      <c r="S8" s="6" t="str">
        <f ca="1" xml:space="preserve"> IFERROR(VLOOKUP($A$2&amp;A8&amp;B8&amp;"2",data!W:AA,5,0),"")</f>
        <v/>
      </c>
      <c r="T8" s="6" t="str">
        <f t="shared" ca="1" si="3"/>
        <v/>
      </c>
      <c r="U8" s="6"/>
      <c r="V8" s="6"/>
    </row>
    <row r="9" spans="1:22" ht="14.4" customHeight="1" thickBot="1">
      <c r="A9" s="50" t="s">
        <v>4</v>
      </c>
      <c r="B9" s="50">
        <v>1</v>
      </c>
      <c r="C9" s="63" t="s">
        <v>5</v>
      </c>
      <c r="D9" s="19" t="s">
        <v>7374</v>
      </c>
      <c r="E9" s="7" t="str">
        <f ca="1">IF(N9="",IFERROR(VLOOKUP($A$2&amp;A9&amp;B9,data!A:O,10,0),""),N9)</f>
        <v>Основы профессиональной деятельности</v>
      </c>
      <c r="F9" s="49" t="str">
        <f ca="1">IF(T9="",IFERROR(VLOOKUP($A$2&amp;A9&amp;B9,data!A:O,5,0),""),T9)</f>
        <v>Пр</v>
      </c>
      <c r="G9" s="7" t="str">
        <f ca="1">IF(K9="",IFERROR(VLOOKUP($A$2&amp;A9&amp;B9,data!A:O,2,0),""),K9)</f>
        <v>Мамедова Л.В./кпн</v>
      </c>
      <c r="H9" s="8" t="str">
        <f ca="1">IF(Q9="",IFERROR(VLOOKUP($A$2&amp;A9&amp;B9,data!A:O,13,0),""),Q9)</f>
        <v>УЛК(НТИ) 508</v>
      </c>
      <c r="I9" s="73" t="str">
        <f ca="1" xml:space="preserve"> IFERROR(VLOOKUP($A$2&amp;A9&amp;B9&amp;"1",data!W:AA,2,0),"")</f>
        <v/>
      </c>
      <c r="J9" s="74" t="str">
        <f ca="1" xml:space="preserve"> IFERROR(VLOOKUP($A$2&amp;A9&amp;B9&amp;"2",data!W:AA,2,0),"")</f>
        <v/>
      </c>
      <c r="K9" s="72" t="str">
        <f t="shared" ca="1" si="0"/>
        <v/>
      </c>
      <c r="L9" s="72" t="s">
        <v>158</v>
      </c>
      <c r="M9" s="75" t="str">
        <f ca="1" xml:space="preserve"> IFERROR(VLOOKUP($A$2&amp;A9&amp;B9&amp;"2",data!W:AA,3,0),"")</f>
        <v/>
      </c>
      <c r="N9" s="72" t="str">
        <f t="shared" ca="1" si="1"/>
        <v/>
      </c>
      <c r="O9" s="72" t="str">
        <f ca="1" xml:space="preserve"> IFERROR(VLOOKUP($A$2&amp;A9&amp;B9&amp;"1",data!W:AA,4,0),"")</f>
        <v/>
      </c>
      <c r="P9" s="72" t="str">
        <f ca="1" xml:space="preserve"> IFERROR(VLOOKUP($A$2&amp;A9&amp;B9&amp;"2",data!W:AA,4,0),"")</f>
        <v/>
      </c>
      <c r="Q9" s="72" t="str">
        <f t="shared" ca="1" si="2"/>
        <v/>
      </c>
      <c r="R9" s="6" t="str">
        <f ca="1" xml:space="preserve"> IFERROR(VLOOKUP($A$2&amp;A9&amp;B9&amp;"1",data!W:AA,5,0),"")</f>
        <v/>
      </c>
      <c r="S9" s="6" t="str">
        <f ca="1" xml:space="preserve"> IFERROR(VLOOKUP($A$2&amp;A9&amp;B9&amp;"2",data!W:AA,5,0),"")</f>
        <v/>
      </c>
      <c r="T9" s="6" t="str">
        <f t="shared" ca="1" si="3"/>
        <v/>
      </c>
      <c r="U9" s="6"/>
      <c r="V9" s="6"/>
    </row>
    <row r="10" spans="1:22" ht="27.75" customHeight="1" thickBot="1">
      <c r="A10" s="50" t="s">
        <v>4</v>
      </c>
      <c r="B10" s="50">
        <v>2</v>
      </c>
      <c r="C10" s="63"/>
      <c r="D10" s="76" t="s">
        <v>7375</v>
      </c>
      <c r="E10" s="7" t="str">
        <f ca="1">IF(N10="",IFERROR(VLOOKUP($A$2&amp;A10&amp;B10,data!A:O,10,0),""),N10)</f>
        <v>Профессиональная этика в педагогической деятельности</v>
      </c>
      <c r="F10" s="49" t="str">
        <f ca="1">IF(T10="",IFERROR(VLOOKUP($A$2&amp;A10&amp;B10,data!A:O,5,0),""),T10)</f>
        <v>Пр</v>
      </c>
      <c r="G10" s="7" t="str">
        <f ca="1">IF(K10="",IFERROR(VLOOKUP($A$2&amp;A10&amp;B10,data!A:O,2,0),""),K10)</f>
        <v>Мамедова Л.В./кпн</v>
      </c>
      <c r="H10" s="8" t="str">
        <f ca="1">IF(Q10="",IFERROR(VLOOKUP($A$2&amp;A10&amp;B10,data!A:O,13,0),""),Q10)</f>
        <v>УЛК(НТИ) 508</v>
      </c>
      <c r="I10" s="73" t="str">
        <f ca="1" xml:space="preserve"> IFERROR(VLOOKUP($A$2&amp;A10&amp;B10&amp;"1",data!W:AA,2,0),"")</f>
        <v/>
      </c>
      <c r="J10" s="74" t="str">
        <f ca="1" xml:space="preserve"> IFERROR(VLOOKUP($A$2&amp;A10&amp;B10&amp;"2",data!W:AA,2,0),"")</f>
        <v/>
      </c>
      <c r="K10" s="72" t="str">
        <f t="shared" ca="1" si="0"/>
        <v/>
      </c>
      <c r="L10" s="72" t="s">
        <v>158</v>
      </c>
      <c r="M10" s="75" t="str">
        <f ca="1" xml:space="preserve"> IFERROR(VLOOKUP($A$2&amp;A10&amp;B10&amp;"2",data!W:AA,3,0),"")</f>
        <v/>
      </c>
      <c r="N10" s="72" t="str">
        <f t="shared" ca="1" si="1"/>
        <v/>
      </c>
      <c r="O10" s="72" t="str">
        <f ca="1" xml:space="preserve"> IFERROR(VLOOKUP($A$2&amp;A10&amp;B10&amp;"1",data!W:AA,4,0),"")</f>
        <v/>
      </c>
      <c r="P10" s="72" t="str">
        <f ca="1" xml:space="preserve"> IFERROR(VLOOKUP($A$2&amp;A10&amp;B10&amp;"2",data!W:AA,4,0),"")</f>
        <v/>
      </c>
      <c r="Q10" s="72" t="str">
        <f t="shared" ca="1" si="2"/>
        <v/>
      </c>
      <c r="R10" s="6" t="str">
        <f ca="1" xml:space="preserve"> IFERROR(VLOOKUP($A$2&amp;A10&amp;B10&amp;"1",data!W:AA,5,0),"")</f>
        <v/>
      </c>
      <c r="S10" s="6" t="str">
        <f ca="1" xml:space="preserve"> IFERROR(VLOOKUP($A$2&amp;A10&amp;B10&amp;"2",data!W:AA,5,0),"")</f>
        <v/>
      </c>
      <c r="T10" s="6" t="str">
        <f t="shared" ca="1" si="3"/>
        <v/>
      </c>
      <c r="U10" s="6"/>
      <c r="V10" s="6"/>
    </row>
    <row r="11" spans="1:22" ht="21" customHeight="1" thickBot="1">
      <c r="A11" s="50" t="s">
        <v>4</v>
      </c>
      <c r="B11" s="50">
        <v>3</v>
      </c>
      <c r="C11" s="63"/>
      <c r="D11" s="77" t="s">
        <v>7376</v>
      </c>
      <c r="E11" s="7" t="str">
        <f ca="1">IF(N11="",IFERROR(VLOOKUP($A$2&amp;A11&amp;B11,data!A:O,10,0),""),N11)</f>
        <v>Профессиональная этика в педагогической деятельности</v>
      </c>
      <c r="F11" s="49" t="str">
        <f ca="1">IF(T11="",IFERROR(VLOOKUP($A$2&amp;A11&amp;B11,data!A:O,5,0),""),T11)</f>
        <v>Лек* / Пр**</v>
      </c>
      <c r="G11" s="7" t="str">
        <f ca="1">IF(K11="",IFERROR(VLOOKUP($A$2&amp;A11&amp;B11,data!A:O,2,0),""),K11)</f>
        <v>Мамедова Л.В./кпн* | Шпиллер Т.В.**</v>
      </c>
      <c r="H11" s="8" t="str">
        <f ca="1">IF(Q11="",IFERROR(VLOOKUP($A$2&amp;A11&amp;B11,data!A:O,13,0),""),Q11)</f>
        <v>УЛК(НТИ) 508</v>
      </c>
      <c r="I11" s="73" t="str">
        <f ca="1" xml:space="preserve"> IFERROR(VLOOKUP($A$2&amp;A11&amp;B11&amp;"1",data!W:AA,2,0),"")</f>
        <v>Мамедова Л.В./кпн*</v>
      </c>
      <c r="J11" s="74" t="str">
        <f ca="1" xml:space="preserve"> IFERROR(VLOOKUP($A$2&amp;A11&amp;B11&amp;"2",data!W:AA,2,0),"")</f>
        <v>Шпиллер Т.В.**</v>
      </c>
      <c r="K11" s="72" t="str">
        <f t="shared" ca="1" si="0"/>
        <v>Мамедова Л.В./кпн* | Шпиллер Т.В.**</v>
      </c>
      <c r="L11" s="72" t="s">
        <v>158</v>
      </c>
      <c r="M11" s="75" t="str">
        <f ca="1" xml:space="preserve"> IFERROR(VLOOKUP($A$2&amp;A11&amp;B11&amp;"2",data!W:AA,3,0),"")</f>
        <v>Теория и методика воспитательной работы в ДОУ</v>
      </c>
      <c r="N11" s="72" t="str">
        <f t="shared" ca="1" si="1"/>
        <v/>
      </c>
      <c r="O11" s="72" t="str">
        <f ca="1" xml:space="preserve"> IFERROR(VLOOKUP($A$2&amp;A11&amp;B11&amp;"1",data!W:AA,4,0),"")</f>
        <v>УЛК(НТИ) 508</v>
      </c>
      <c r="P11" s="72" t="str">
        <f ca="1" xml:space="preserve"> IFERROR(VLOOKUP($A$2&amp;A11&amp;B11&amp;"2",data!W:AA,4,0),"")</f>
        <v>УЛК(НТИ) 508</v>
      </c>
      <c r="Q11" s="72" t="str">
        <f t="shared" ca="1" si="2"/>
        <v/>
      </c>
      <c r="R11" s="6" t="str">
        <f ca="1" xml:space="preserve"> IFERROR(VLOOKUP($A$2&amp;A11&amp;B11&amp;"1",data!W:AA,5,0),"")</f>
        <v>Лек*</v>
      </c>
      <c r="S11" s="6" t="str">
        <f ca="1" xml:space="preserve"> IFERROR(VLOOKUP($A$2&amp;A11&amp;B11&amp;"2",data!W:AA,5,0),"")</f>
        <v>Пр**</v>
      </c>
      <c r="T11" s="6" t="str">
        <f t="shared" ca="1" si="3"/>
        <v>Лек* / Пр**</v>
      </c>
    </row>
    <row r="12" spans="1:22" ht="24.75" customHeight="1" thickBot="1">
      <c r="A12" s="50" t="s">
        <v>4</v>
      </c>
      <c r="B12" s="35">
        <v>4</v>
      </c>
      <c r="C12" s="63"/>
      <c r="D12" s="77" t="s">
        <v>7377</v>
      </c>
      <c r="E12" s="7" t="str">
        <f ca="1">IF(N12="",IFERROR(VLOOKUP($A$2&amp;A12&amp;B12,data!A:O,10,0),""),N12)</f>
        <v>Теория и методика воспитательной работы в ДОУ</v>
      </c>
      <c r="F12" s="49" t="str">
        <f ca="1">IF(T12="",IFERROR(VLOOKUP($A$2&amp;A12&amp;B12,data!A:O,5,0),""),T12)</f>
        <v>Лек</v>
      </c>
      <c r="G12" s="7" t="str">
        <f ca="1">IF(K12="",IFERROR(VLOOKUP($A$2&amp;A12&amp;B12,data!A:O,2,0),""),K12)</f>
        <v>Шпиллер Т.В.</v>
      </c>
      <c r="H12" s="8" t="str">
        <f ca="1">IF(Q12="",IFERROR(VLOOKUP($A$2&amp;A12&amp;B12,data!A:O,13,0),""),Q12)</f>
        <v>УЛК(НТИ) 508</v>
      </c>
      <c r="I12" s="73" t="str">
        <f ca="1" xml:space="preserve"> IFERROR(VLOOKUP($A$2&amp;A12&amp;B12&amp;"1",data!W:AA,2,0),"")</f>
        <v/>
      </c>
      <c r="J12" s="74" t="str">
        <f ca="1" xml:space="preserve"> IFERROR(VLOOKUP($A$2&amp;A12&amp;B12&amp;"2",data!W:AA,2,0),"")</f>
        <v/>
      </c>
      <c r="K12" s="72" t="str">
        <f t="shared" ca="1" si="0"/>
        <v/>
      </c>
      <c r="L12" s="72" t="s">
        <v>158</v>
      </c>
      <c r="M12" s="75" t="str">
        <f ca="1" xml:space="preserve"> IFERROR(VLOOKUP($A$2&amp;A12&amp;B12&amp;"2",data!W:AA,3,0),"")</f>
        <v/>
      </c>
      <c r="N12" s="72" t="str">
        <f t="shared" ca="1" si="1"/>
        <v/>
      </c>
      <c r="O12" s="72" t="str">
        <f ca="1" xml:space="preserve"> IFERROR(VLOOKUP($A$2&amp;A12&amp;B12&amp;"1",data!W:AA,4,0),"")</f>
        <v/>
      </c>
      <c r="P12" s="72" t="str">
        <f ca="1" xml:space="preserve"> IFERROR(VLOOKUP($A$2&amp;A12&amp;B12&amp;"2",data!W:AA,4,0),"")</f>
        <v/>
      </c>
      <c r="Q12" s="72" t="str">
        <f t="shared" ca="1" si="2"/>
        <v/>
      </c>
      <c r="R12" s="6" t="str">
        <f ca="1" xml:space="preserve"> IFERROR(VLOOKUP($A$2&amp;A12&amp;B12&amp;"1",data!W:AA,5,0),"")</f>
        <v/>
      </c>
      <c r="S12" s="6" t="str">
        <f ca="1" xml:space="preserve"> IFERROR(VLOOKUP($A$2&amp;A12&amp;B12&amp;"2",data!W:AA,5,0),"")</f>
        <v/>
      </c>
      <c r="T12" s="6" t="str">
        <f t="shared" ca="1" si="3"/>
        <v/>
      </c>
    </row>
    <row r="13" spans="1:22" ht="15" thickBot="1">
      <c r="A13" s="50" t="s">
        <v>4</v>
      </c>
      <c r="B13" s="35">
        <v>5</v>
      </c>
      <c r="C13" s="63"/>
      <c r="D13" s="77" t="s">
        <v>7378</v>
      </c>
      <c r="E13" s="7" t="str">
        <f ca="1">IF(N13="",IFERROR(VLOOKUP($A$2&amp;A13&amp;B13,data!A:O,10,0),""),N13)</f>
        <v>История России</v>
      </c>
      <c r="F13" s="49" t="str">
        <f ca="1">IF(T13="",IFERROR(VLOOKUP($A$2&amp;A13&amp;B13,data!A:O,5,0),""),T13)</f>
        <v>Лек</v>
      </c>
      <c r="G13" s="7" t="str">
        <f ca="1">IF(K13="",IFERROR(VLOOKUP($A$2&amp;A13&amp;B13,data!A:O,2,0),""),K13)</f>
        <v>Ахмедов Т.А.</v>
      </c>
      <c r="H13" s="8" t="str">
        <f ca="1">IF(Q13="",IFERROR(VLOOKUP($A$2&amp;A13&amp;B13,data!A:O,13,0),""),Q13)</f>
        <v>УЛК(НТИ) 508</v>
      </c>
      <c r="I13" s="73" t="str">
        <f ca="1" xml:space="preserve"> IFERROR(VLOOKUP($A$2&amp;A13&amp;B13&amp;"1",data!W:AA,2,0),"")</f>
        <v/>
      </c>
      <c r="J13" s="74" t="str">
        <f ca="1" xml:space="preserve"> IFERROR(VLOOKUP($A$2&amp;A13&amp;B13&amp;"2",data!W:AA,2,0),"")</f>
        <v/>
      </c>
      <c r="K13" s="72" t="str">
        <f t="shared" ca="1" si="0"/>
        <v/>
      </c>
      <c r="L13" s="72" t="s">
        <v>158</v>
      </c>
      <c r="M13" s="75" t="str">
        <f ca="1" xml:space="preserve"> IFERROR(VLOOKUP($A$2&amp;A13&amp;B13&amp;"2",data!W:AA,3,0),"")</f>
        <v/>
      </c>
      <c r="N13" s="72" t="str">
        <f t="shared" ca="1" si="1"/>
        <v/>
      </c>
      <c r="O13" s="72" t="str">
        <f ca="1" xml:space="preserve"> IFERROR(VLOOKUP($A$2&amp;A13&amp;B13&amp;"1",data!W:AA,4,0),"")</f>
        <v/>
      </c>
      <c r="P13" s="72" t="str">
        <f ca="1" xml:space="preserve"> IFERROR(VLOOKUP($A$2&amp;A13&amp;B13&amp;"2",data!W:AA,4,0),"")</f>
        <v/>
      </c>
      <c r="Q13" s="72" t="str">
        <f t="shared" ca="1" si="2"/>
        <v/>
      </c>
      <c r="R13" s="6" t="str">
        <f ca="1" xml:space="preserve"> IFERROR(VLOOKUP($A$2&amp;A13&amp;B13&amp;"1",data!W:AA,5,0),"")</f>
        <v/>
      </c>
      <c r="S13" s="6" t="str">
        <f ca="1" xml:space="preserve"> IFERROR(VLOOKUP($A$2&amp;A13&amp;B13&amp;"2",data!W:AA,5,0),"")</f>
        <v/>
      </c>
      <c r="T13" s="6" t="str">
        <f t="shared" ca="1" si="3"/>
        <v/>
      </c>
    </row>
    <row r="14" spans="1:22" ht="15" thickBot="1">
      <c r="A14" s="50" t="s">
        <v>4</v>
      </c>
      <c r="B14" s="35">
        <v>6</v>
      </c>
      <c r="C14" s="63"/>
      <c r="D14" s="78" t="s">
        <v>7379</v>
      </c>
      <c r="E14" s="7" t="str">
        <f ca="1">IF(N14="",IFERROR(VLOOKUP($A$2&amp;A14&amp;B14,data!A:O,10,0),""),N14)</f>
        <v/>
      </c>
      <c r="F14" s="49" t="str">
        <f ca="1">IF(T14="",IFERROR(VLOOKUP($A$2&amp;A14&amp;B14,data!A:O,5,0),""),T14)</f>
        <v/>
      </c>
      <c r="G14" s="7" t="str">
        <f ca="1">IF(K14="",IFERROR(VLOOKUP($A$2&amp;A14&amp;B14,data!A:O,2,0),""),K14)</f>
        <v/>
      </c>
      <c r="H14" s="8" t="str">
        <f ca="1">IF(Q14="",IFERROR(VLOOKUP($A$2&amp;A14&amp;B14,data!A:O,13,0),""),Q14)</f>
        <v/>
      </c>
      <c r="I14" s="73" t="str">
        <f ca="1" xml:space="preserve"> IFERROR(VLOOKUP($A$2&amp;A14&amp;B14&amp;"1",data!W:AA,2,0),"")</f>
        <v/>
      </c>
      <c r="J14" s="74" t="str">
        <f ca="1" xml:space="preserve"> IFERROR(VLOOKUP($A$2&amp;A14&amp;B14&amp;"2",data!W:AA,2,0),"")</f>
        <v/>
      </c>
      <c r="K14" s="72" t="str">
        <f t="shared" ca="1" si="0"/>
        <v/>
      </c>
      <c r="L14" s="72" t="s">
        <v>158</v>
      </c>
      <c r="M14" s="75" t="str">
        <f ca="1" xml:space="preserve"> IFERROR(VLOOKUP($A$2&amp;A14&amp;B14&amp;"2",data!W:AA,3,0),"")</f>
        <v/>
      </c>
      <c r="N14" s="72" t="str">
        <f t="shared" ca="1" si="1"/>
        <v/>
      </c>
      <c r="O14" s="72" t="str">
        <f ca="1" xml:space="preserve"> IFERROR(VLOOKUP($A$2&amp;A14&amp;B14&amp;"1",data!W:AA,4,0),"")</f>
        <v/>
      </c>
      <c r="P14" s="72" t="str">
        <f ca="1" xml:space="preserve"> IFERROR(VLOOKUP($A$2&amp;A14&amp;B14&amp;"2",data!W:AA,4,0),"")</f>
        <v/>
      </c>
      <c r="Q14" s="72" t="str">
        <f t="shared" ca="1" si="2"/>
        <v/>
      </c>
      <c r="R14" s="6" t="str">
        <f ca="1" xml:space="preserve"> IFERROR(VLOOKUP($A$2&amp;A14&amp;B14&amp;"1",data!W:AA,5,0),"")</f>
        <v/>
      </c>
      <c r="S14" s="6" t="str">
        <f ca="1" xml:space="preserve"> IFERROR(VLOOKUP($A$2&amp;A14&amp;B14&amp;"2",data!W:AA,5,0),"")</f>
        <v/>
      </c>
      <c r="T14" s="6" t="str">
        <f t="shared" ca="1" si="3"/>
        <v/>
      </c>
    </row>
    <row r="15" spans="1:22" ht="14.4" customHeight="1" thickBot="1">
      <c r="A15" s="50" t="s">
        <v>6</v>
      </c>
      <c r="B15" s="50">
        <v>1</v>
      </c>
      <c r="C15" s="68" t="s">
        <v>7</v>
      </c>
      <c r="D15" s="19" t="s">
        <v>7374</v>
      </c>
      <c r="E15" s="7" t="str">
        <f ca="1">IF(N15="",IFERROR(VLOOKUP($A$2&amp;A15&amp;B15,data!A:O,10,0),""),N15)</f>
        <v/>
      </c>
      <c r="F15" s="49" t="str">
        <f ca="1">IF(T15="",IFERROR(VLOOKUP($A$2&amp;A15&amp;B15,data!A:O,5,0),""),T15)</f>
        <v/>
      </c>
      <c r="G15" s="7" t="str">
        <f ca="1">IF(K15="",IFERROR(VLOOKUP($A$2&amp;A15&amp;B15,data!A:O,2,0),""),K15)</f>
        <v/>
      </c>
      <c r="H15" s="8" t="str">
        <f ca="1">IF(Q15="",IFERROR(VLOOKUP($A$2&amp;A15&amp;B15,data!A:O,13,0),""),Q15)</f>
        <v/>
      </c>
      <c r="I15" s="73" t="str">
        <f ca="1" xml:space="preserve"> IFERROR(VLOOKUP($A$2&amp;A15&amp;B15&amp;"1",data!W:AA,2,0),"")</f>
        <v/>
      </c>
      <c r="J15" s="74" t="str">
        <f ca="1" xml:space="preserve"> IFERROR(VLOOKUP($A$2&amp;A15&amp;B15&amp;"2",data!W:AA,2,0),"")</f>
        <v/>
      </c>
      <c r="K15" s="72" t="str">
        <f t="shared" ca="1" si="0"/>
        <v/>
      </c>
      <c r="L15" s="72" t="s">
        <v>158</v>
      </c>
      <c r="M15" s="75" t="str">
        <f ca="1" xml:space="preserve"> IFERROR(VLOOKUP($A$2&amp;A15&amp;B15&amp;"2",data!W:AA,3,0),"")</f>
        <v/>
      </c>
      <c r="N15" s="72" t="str">
        <f t="shared" ca="1" si="1"/>
        <v/>
      </c>
      <c r="O15" s="72" t="str">
        <f ca="1" xml:space="preserve"> IFERROR(VLOOKUP($A$2&amp;A15&amp;B15&amp;"1",data!W:AA,4,0),"")</f>
        <v/>
      </c>
      <c r="P15" s="72" t="str">
        <f ca="1" xml:space="preserve"> IFERROR(VLOOKUP($A$2&amp;A15&amp;B15&amp;"2",data!W:AA,4,0),"")</f>
        <v/>
      </c>
      <c r="Q15" s="72" t="str">
        <f t="shared" ca="1" si="2"/>
        <v/>
      </c>
      <c r="R15" s="6" t="str">
        <f ca="1" xml:space="preserve"> IFERROR(VLOOKUP($A$2&amp;A15&amp;B15&amp;"1",data!W:AA,5,0),"")</f>
        <v/>
      </c>
      <c r="S15" s="6" t="str">
        <f ca="1" xml:space="preserve"> IFERROR(VLOOKUP($A$2&amp;A15&amp;B15&amp;"2",data!W:AA,5,0),"")</f>
        <v/>
      </c>
      <c r="T15" s="6" t="str">
        <f t="shared" ca="1" si="3"/>
        <v/>
      </c>
    </row>
    <row r="16" spans="1:22" ht="15" thickBot="1">
      <c r="A16" s="50" t="s">
        <v>6</v>
      </c>
      <c r="B16" s="50">
        <v>2</v>
      </c>
      <c r="C16" s="69"/>
      <c r="D16" s="76" t="s">
        <v>7375</v>
      </c>
      <c r="E16" s="7" t="str">
        <f ca="1">IF(N16="",IFERROR(VLOOKUP($A$2&amp;A16&amp;B16,data!A:O,10,0),""),N16)</f>
        <v/>
      </c>
      <c r="F16" s="49" t="str">
        <f ca="1">IF(T16="",IFERROR(VLOOKUP($A$2&amp;A16&amp;B16,data!A:O,5,0),""),T16)</f>
        <v/>
      </c>
      <c r="G16" s="7" t="str">
        <f ca="1">IF(K16="",IFERROR(VLOOKUP($A$2&amp;A16&amp;B16,data!A:O,2,0),""),K16)</f>
        <v/>
      </c>
      <c r="H16" s="8" t="str">
        <f ca="1">IF(Q16="",IFERROR(VLOOKUP($A$2&amp;A16&amp;B16,data!A:O,13,0),""),Q16)</f>
        <v/>
      </c>
      <c r="I16" s="73" t="str">
        <f ca="1" xml:space="preserve"> IFERROR(VLOOKUP($A$2&amp;A16&amp;B16&amp;"1",data!W:AA,2,0),"")</f>
        <v/>
      </c>
      <c r="J16" s="74" t="str">
        <f ca="1" xml:space="preserve"> IFERROR(VLOOKUP($A$2&amp;A16&amp;B16&amp;"2",data!W:AA,2,0),"")</f>
        <v/>
      </c>
      <c r="K16" s="72" t="str">
        <f t="shared" ca="1" si="0"/>
        <v/>
      </c>
      <c r="L16" s="72" t="s">
        <v>158</v>
      </c>
      <c r="M16" s="75" t="str">
        <f ca="1" xml:space="preserve"> IFERROR(VLOOKUP($A$2&amp;A16&amp;B16&amp;"2",data!W:AA,3,0),"")</f>
        <v/>
      </c>
      <c r="N16" s="72" t="str">
        <f t="shared" ca="1" si="1"/>
        <v/>
      </c>
      <c r="O16" s="72" t="str">
        <f ca="1" xml:space="preserve"> IFERROR(VLOOKUP($A$2&amp;A16&amp;B16&amp;"1",data!W:AA,4,0),"")</f>
        <v/>
      </c>
      <c r="P16" s="72" t="str">
        <f ca="1" xml:space="preserve"> IFERROR(VLOOKUP($A$2&amp;A16&amp;B16&amp;"2",data!W:AA,4,0),"")</f>
        <v/>
      </c>
      <c r="Q16" s="72" t="str">
        <f t="shared" ca="1" si="2"/>
        <v/>
      </c>
      <c r="R16" s="6" t="str">
        <f ca="1" xml:space="preserve"> IFERROR(VLOOKUP($A$2&amp;A16&amp;B16&amp;"1",data!W:AA,5,0),"")</f>
        <v/>
      </c>
      <c r="S16" s="6" t="str">
        <f ca="1" xml:space="preserve"> IFERROR(VLOOKUP($A$2&amp;A16&amp;B16&amp;"2",data!W:AA,5,0),"")</f>
        <v/>
      </c>
      <c r="T16" s="6" t="str">
        <f t="shared" ca="1" si="3"/>
        <v/>
      </c>
    </row>
    <row r="17" spans="1:20" ht="15" thickBot="1">
      <c r="A17" s="50" t="s">
        <v>6</v>
      </c>
      <c r="B17" s="50">
        <v>3</v>
      </c>
      <c r="C17" s="69"/>
      <c r="D17" s="77" t="s">
        <v>7376</v>
      </c>
      <c r="E17" s="7" t="str">
        <f ca="1">IF(N17="",IFERROR(VLOOKUP($A$2&amp;A17&amp;B17,data!A:O,10,0),""),N17)</f>
        <v/>
      </c>
      <c r="F17" s="49" t="str">
        <f ca="1">IF(T17="",IFERROR(VLOOKUP($A$2&amp;A17&amp;B17,data!A:O,5,0),""),T17)</f>
        <v/>
      </c>
      <c r="G17" s="7" t="str">
        <f ca="1">IF(K17="",IFERROR(VLOOKUP($A$2&amp;A17&amp;B17,data!A:O,2,0),""),K17)</f>
        <v/>
      </c>
      <c r="H17" s="8" t="str">
        <f ca="1">IF(Q17="",IFERROR(VLOOKUP($A$2&amp;A17&amp;B17,data!A:O,13,0),""),Q17)</f>
        <v/>
      </c>
      <c r="I17" s="73" t="str">
        <f ca="1" xml:space="preserve"> IFERROR(VLOOKUP($A$2&amp;A17&amp;B17&amp;"1",data!W:AA,2,0),"")</f>
        <v/>
      </c>
      <c r="J17" s="74" t="str">
        <f ca="1" xml:space="preserve"> IFERROR(VLOOKUP($A$2&amp;A17&amp;B17&amp;"2",data!W:AA,2,0),"")</f>
        <v/>
      </c>
      <c r="K17" s="72" t="str">
        <f t="shared" ca="1" si="0"/>
        <v/>
      </c>
      <c r="L17" s="72" t="s">
        <v>158</v>
      </c>
      <c r="M17" s="75" t="str">
        <f ca="1" xml:space="preserve"> IFERROR(VLOOKUP($A$2&amp;A17&amp;B17&amp;"2",data!W:AA,3,0),"")</f>
        <v/>
      </c>
      <c r="N17" s="72" t="str">
        <f t="shared" ca="1" si="1"/>
        <v/>
      </c>
      <c r="O17" s="72" t="str">
        <f ca="1" xml:space="preserve"> IFERROR(VLOOKUP($A$2&amp;A17&amp;B17&amp;"1",data!W:AA,4,0),"")</f>
        <v/>
      </c>
      <c r="P17" s="72" t="str">
        <f ca="1" xml:space="preserve"> IFERROR(VLOOKUP($A$2&amp;A17&amp;B17&amp;"2",data!W:AA,4,0),"")</f>
        <v/>
      </c>
      <c r="Q17" s="72" t="str">
        <f t="shared" ca="1" si="2"/>
        <v/>
      </c>
      <c r="R17" s="6" t="str">
        <f ca="1" xml:space="preserve"> IFERROR(VLOOKUP($A$2&amp;A17&amp;B17&amp;"1",data!W:AA,5,0),"")</f>
        <v/>
      </c>
      <c r="S17" s="6" t="str">
        <f ca="1" xml:space="preserve"> IFERROR(VLOOKUP($A$2&amp;A17&amp;B17&amp;"2",data!W:AA,5,0),"")</f>
        <v/>
      </c>
      <c r="T17" s="6" t="str">
        <f t="shared" ca="1" si="3"/>
        <v/>
      </c>
    </row>
    <row r="18" spans="1:20" ht="15" thickBot="1">
      <c r="A18" s="50" t="s">
        <v>6</v>
      </c>
      <c r="B18" s="35">
        <v>4</v>
      </c>
      <c r="C18" s="69"/>
      <c r="D18" s="77" t="s">
        <v>7377</v>
      </c>
      <c r="E18" s="7" t="str">
        <f ca="1">IF(N18="",IFERROR(VLOOKUP($A$2&amp;A18&amp;B18,data!A:O,10,0),""),N18)</f>
        <v/>
      </c>
      <c r="F18" s="49" t="str">
        <f ca="1">IF(T18="",IFERROR(VLOOKUP($A$2&amp;A18&amp;B18,data!A:O,5,0),""),T18)</f>
        <v/>
      </c>
      <c r="G18" s="7" t="str">
        <f ca="1">IF(K18="",IFERROR(VLOOKUP($A$2&amp;A18&amp;B18,data!A:O,2,0),""),K18)</f>
        <v/>
      </c>
      <c r="H18" s="8" t="str">
        <f ca="1">IF(Q18="",IFERROR(VLOOKUP($A$2&amp;A18&amp;B18,data!A:O,13,0),""),Q18)</f>
        <v/>
      </c>
      <c r="I18" s="73" t="str">
        <f ca="1" xml:space="preserve"> IFERROR(VLOOKUP($A$2&amp;A18&amp;B18&amp;"1",data!W:AA,2,0),"")</f>
        <v/>
      </c>
      <c r="J18" s="74" t="str">
        <f ca="1" xml:space="preserve"> IFERROR(VLOOKUP($A$2&amp;A18&amp;B18&amp;"2",data!W:AA,2,0),"")</f>
        <v/>
      </c>
      <c r="K18" s="72" t="str">
        <f t="shared" ca="1" si="0"/>
        <v/>
      </c>
      <c r="L18" s="72" t="s">
        <v>158</v>
      </c>
      <c r="M18" s="75" t="str">
        <f ca="1" xml:space="preserve"> IFERROR(VLOOKUP($A$2&amp;A18&amp;B18&amp;"2",data!W:AA,3,0),"")</f>
        <v/>
      </c>
      <c r="N18" s="72" t="str">
        <f t="shared" ca="1" si="1"/>
        <v/>
      </c>
      <c r="O18" s="72" t="str">
        <f ca="1" xml:space="preserve"> IFERROR(VLOOKUP($A$2&amp;A18&amp;B18&amp;"1",data!W:AA,4,0),"")</f>
        <v/>
      </c>
      <c r="P18" s="72" t="str">
        <f ca="1" xml:space="preserve"> IFERROR(VLOOKUP($A$2&amp;A18&amp;B18&amp;"2",data!W:AA,4,0),"")</f>
        <v/>
      </c>
      <c r="Q18" s="72" t="str">
        <f t="shared" ca="1" si="2"/>
        <v/>
      </c>
      <c r="R18" s="6" t="str">
        <f ca="1" xml:space="preserve"> IFERROR(VLOOKUP($A$2&amp;A18&amp;B18&amp;"1",data!W:AA,5,0),"")</f>
        <v/>
      </c>
      <c r="S18" s="6" t="str">
        <f ca="1" xml:space="preserve"> IFERROR(VLOOKUP($A$2&amp;A18&amp;B18&amp;"2",data!W:AA,5,0),"")</f>
        <v/>
      </c>
      <c r="T18" s="6" t="str">
        <f t="shared" ca="1" si="3"/>
        <v/>
      </c>
    </row>
    <row r="19" spans="1:20" ht="15" thickBot="1">
      <c r="A19" s="50" t="s">
        <v>6</v>
      </c>
      <c r="B19" s="35">
        <v>5</v>
      </c>
      <c r="C19" s="69"/>
      <c r="D19" s="77" t="s">
        <v>7378</v>
      </c>
      <c r="E19" s="7" t="str">
        <f ca="1">IF(N19="",IFERROR(VLOOKUP($A$2&amp;A19&amp;B19,data!A:O,10,0),""),N19)</f>
        <v/>
      </c>
      <c r="F19" s="49" t="str">
        <f ca="1">IF(T19="",IFERROR(VLOOKUP($A$2&amp;A19&amp;B19,data!A:O,5,0),""),T19)</f>
        <v/>
      </c>
      <c r="G19" s="7" t="str">
        <f ca="1">IF(K19="",IFERROR(VLOOKUP($A$2&amp;A19&amp;B19,data!A:O,2,0),""),K19)</f>
        <v/>
      </c>
      <c r="H19" s="8" t="str">
        <f ca="1">IF(Q19="",IFERROR(VLOOKUP($A$2&amp;A19&amp;B19,data!A:O,13,0),""),Q19)</f>
        <v/>
      </c>
      <c r="I19" s="73" t="str">
        <f ca="1" xml:space="preserve"> IFERROR(VLOOKUP($A$2&amp;A19&amp;B19&amp;"1",data!W:AA,2,0),"")</f>
        <v/>
      </c>
      <c r="J19" s="74" t="str">
        <f ca="1" xml:space="preserve"> IFERROR(VLOOKUP($A$2&amp;A19&amp;B19&amp;"2",data!W:AA,2,0),"")</f>
        <v/>
      </c>
      <c r="K19" s="72" t="str">
        <f t="shared" ca="1" si="0"/>
        <v/>
      </c>
      <c r="L19" s="72" t="s">
        <v>158</v>
      </c>
      <c r="M19" s="75" t="str">
        <f ca="1" xml:space="preserve"> IFERROR(VLOOKUP($A$2&amp;A19&amp;B19&amp;"2",data!W:AA,3,0),"")</f>
        <v/>
      </c>
      <c r="N19" s="72" t="str">
        <f t="shared" ca="1" si="1"/>
        <v/>
      </c>
      <c r="O19" s="72" t="str">
        <f ca="1" xml:space="preserve"> IFERROR(VLOOKUP($A$2&amp;A19&amp;B19&amp;"1",data!W:AA,4,0),"")</f>
        <v/>
      </c>
      <c r="P19" s="72" t="str">
        <f ca="1" xml:space="preserve"> IFERROR(VLOOKUP($A$2&amp;A19&amp;B19&amp;"2",data!W:AA,4,0),"")</f>
        <v/>
      </c>
      <c r="Q19" s="72" t="str">
        <f t="shared" ca="1" si="2"/>
        <v/>
      </c>
      <c r="R19" s="6" t="str">
        <f ca="1" xml:space="preserve"> IFERROR(VLOOKUP($A$2&amp;A19&amp;B19&amp;"1",data!W:AA,5,0),"")</f>
        <v/>
      </c>
      <c r="S19" s="6" t="str">
        <f ca="1" xml:space="preserve"> IFERROR(VLOOKUP($A$2&amp;A19&amp;B19&amp;"2",data!W:AA,5,0),"")</f>
        <v/>
      </c>
      <c r="T19" s="6" t="str">
        <f t="shared" ca="1" si="3"/>
        <v/>
      </c>
    </row>
    <row r="20" spans="1:20" ht="15" thickBot="1">
      <c r="A20" s="50" t="s">
        <v>6</v>
      </c>
      <c r="B20" s="35">
        <v>6</v>
      </c>
      <c r="C20" s="70"/>
      <c r="D20" s="78" t="s">
        <v>7379</v>
      </c>
      <c r="E20" s="7" t="str">
        <f ca="1">IF(N20="",IFERROR(VLOOKUP($A$2&amp;A20&amp;B20,data!A:O,10,0),""),N20)</f>
        <v/>
      </c>
      <c r="F20" s="49" t="str">
        <f ca="1">IF(T20="",IFERROR(VLOOKUP($A$2&amp;A20&amp;B20,data!A:O,5,0),""),T20)</f>
        <v/>
      </c>
      <c r="G20" s="7" t="str">
        <f ca="1">IF(K20="",IFERROR(VLOOKUP($A$2&amp;A20&amp;B20,data!A:O,2,0),""),K20)</f>
        <v/>
      </c>
      <c r="H20" s="8" t="str">
        <f ca="1">IF(Q20="",IFERROR(VLOOKUP($A$2&amp;A20&amp;B20,data!A:O,13,0),""),Q20)</f>
        <v/>
      </c>
      <c r="I20" s="73" t="str">
        <f ca="1" xml:space="preserve"> IFERROR(VLOOKUP($A$2&amp;A20&amp;B20&amp;"1",data!W:AA,2,0),"")</f>
        <v/>
      </c>
      <c r="J20" s="74" t="str">
        <f ca="1" xml:space="preserve"> IFERROR(VLOOKUP($A$2&amp;A20&amp;B20&amp;"2",data!W:AA,2,0),"")</f>
        <v/>
      </c>
      <c r="K20" s="72" t="str">
        <f t="shared" ca="1" si="0"/>
        <v/>
      </c>
      <c r="L20" s="72" t="s">
        <v>158</v>
      </c>
      <c r="M20" s="75" t="str">
        <f ca="1" xml:space="preserve"> IFERROR(VLOOKUP($A$2&amp;A20&amp;B20&amp;"2",data!W:AA,3,0),"")</f>
        <v/>
      </c>
      <c r="N20" s="72" t="str">
        <f t="shared" ca="1" si="1"/>
        <v/>
      </c>
      <c r="O20" s="72" t="str">
        <f ca="1" xml:space="preserve"> IFERROR(VLOOKUP($A$2&amp;A20&amp;B20&amp;"1",data!W:AA,4,0),"")</f>
        <v/>
      </c>
      <c r="P20" s="72" t="str">
        <f ca="1" xml:space="preserve"> IFERROR(VLOOKUP($A$2&amp;A20&amp;B20&amp;"2",data!W:AA,4,0),"")</f>
        <v/>
      </c>
      <c r="Q20" s="72" t="str">
        <f t="shared" ca="1" si="2"/>
        <v/>
      </c>
      <c r="R20" s="6" t="str">
        <f ca="1" xml:space="preserve"> IFERROR(VLOOKUP($A$2&amp;A20&amp;B20&amp;"1",data!W:AA,5,0),"")</f>
        <v/>
      </c>
      <c r="S20" s="6" t="str">
        <f ca="1" xml:space="preserve"> IFERROR(VLOOKUP($A$2&amp;A20&amp;B20&amp;"2",data!W:AA,5,0),"")</f>
        <v/>
      </c>
      <c r="T20" s="6" t="str">
        <f t="shared" ca="1" si="3"/>
        <v/>
      </c>
    </row>
    <row r="21" spans="1:20" ht="14.4" customHeight="1" thickBot="1">
      <c r="A21" s="50" t="s">
        <v>8</v>
      </c>
      <c r="B21" s="50">
        <v>1</v>
      </c>
      <c r="C21" s="62" t="s">
        <v>9</v>
      </c>
      <c r="D21" s="19" t="s">
        <v>7374</v>
      </c>
      <c r="E21" s="7" t="str">
        <f ca="1">IF(N21="",IFERROR(VLOOKUP($A$2&amp;A21&amp;B21,data!A:O,10,0),""),N21)</f>
        <v>Тренинг командообразования</v>
      </c>
      <c r="F21" s="49" t="str">
        <f ca="1">IF(T21="",IFERROR(VLOOKUP($A$2&amp;A21&amp;B21,data!A:O,5,0),""),T21)</f>
        <v>Пр</v>
      </c>
      <c r="G21" s="7" t="str">
        <f ca="1">IF(K21="",IFERROR(VLOOKUP($A$2&amp;A21&amp;B21,data!A:O,2,0),""),K21)</f>
        <v>Шахмалова И.Ж.</v>
      </c>
      <c r="H21" s="8" t="str">
        <f ca="1">IF(Q21="",IFERROR(VLOOKUP($A$2&amp;A21&amp;B21,data!A:O,13,0),""),Q21)</f>
        <v>УЛК(НТИ) 510</v>
      </c>
      <c r="I21" s="73" t="str">
        <f ca="1" xml:space="preserve"> IFERROR(VLOOKUP($A$2&amp;A21&amp;B21&amp;"1",data!W:AA,2,0),"")</f>
        <v/>
      </c>
      <c r="J21" s="74" t="str">
        <f ca="1" xml:space="preserve"> IFERROR(VLOOKUP($A$2&amp;A21&amp;B21&amp;"2",data!W:AA,2,0),"")</f>
        <v/>
      </c>
      <c r="K21" s="72" t="str">
        <f t="shared" ca="1" si="0"/>
        <v/>
      </c>
      <c r="L21" s="72" t="s">
        <v>158</v>
      </c>
      <c r="M21" s="75" t="str">
        <f ca="1" xml:space="preserve"> IFERROR(VLOOKUP($A$2&amp;A21&amp;B21&amp;"2",data!W:AA,3,0),"")</f>
        <v/>
      </c>
      <c r="N21" s="72" t="str">
        <f t="shared" ca="1" si="1"/>
        <v/>
      </c>
      <c r="O21" s="72" t="str">
        <f ca="1" xml:space="preserve"> IFERROR(VLOOKUP($A$2&amp;A21&amp;B21&amp;"1",data!W:AA,4,0),"")</f>
        <v/>
      </c>
      <c r="P21" s="72" t="str">
        <f ca="1" xml:space="preserve"> IFERROR(VLOOKUP($A$2&amp;A21&amp;B21&amp;"2",data!W:AA,4,0),"")</f>
        <v/>
      </c>
      <c r="Q21" s="72" t="str">
        <f t="shared" ca="1" si="2"/>
        <v/>
      </c>
      <c r="R21" s="6" t="str">
        <f ca="1" xml:space="preserve"> IFERROR(VLOOKUP($A$2&amp;A21&amp;B21&amp;"1",data!W:AA,5,0),"")</f>
        <v/>
      </c>
      <c r="S21" s="6" t="str">
        <f ca="1" xml:space="preserve"> IFERROR(VLOOKUP($A$2&amp;A21&amp;B21&amp;"2",data!W:AA,5,0),"")</f>
        <v/>
      </c>
      <c r="T21" s="6" t="str">
        <f t="shared" ca="1" si="3"/>
        <v/>
      </c>
    </row>
    <row r="22" spans="1:20" ht="15" thickBot="1">
      <c r="A22" s="50" t="s">
        <v>8</v>
      </c>
      <c r="B22" s="50">
        <v>2</v>
      </c>
      <c r="C22" s="63"/>
      <c r="D22" s="76" t="s">
        <v>7375</v>
      </c>
      <c r="E22" s="7" t="str">
        <f ca="1">IF(N22="",IFERROR(VLOOKUP($A$2&amp;A22&amp;B22,data!A:O,10,0),""),N22)</f>
        <v>История России</v>
      </c>
      <c r="F22" s="49" t="str">
        <f ca="1">IF(T22="",IFERROR(VLOOKUP($A$2&amp;A22&amp;B22,data!A:O,5,0),""),T22)</f>
        <v>Пр</v>
      </c>
      <c r="G22" s="7" t="str">
        <f ca="1">IF(K22="",IFERROR(VLOOKUP($A$2&amp;A22&amp;B22,data!A:O,2,0),""),K22)</f>
        <v>Ахмедов Т.А.</v>
      </c>
      <c r="H22" s="8" t="str">
        <f ca="1">IF(Q22="",IFERROR(VLOOKUP($A$2&amp;A22&amp;B22,data!A:O,13,0),""),Q22)</f>
        <v>УЛК(НТИ)308*</v>
      </c>
      <c r="I22" s="73" t="str">
        <f ca="1" xml:space="preserve"> IFERROR(VLOOKUP($A$2&amp;A22&amp;B22&amp;"1",data!W:AA,2,0),"")</f>
        <v/>
      </c>
      <c r="J22" s="74" t="str">
        <f ca="1" xml:space="preserve"> IFERROR(VLOOKUP($A$2&amp;A22&amp;B22&amp;"2",data!W:AA,2,0),"")</f>
        <v>Шахмалова И.Ж.**</v>
      </c>
      <c r="K22" s="72" t="str">
        <f t="shared" ca="1" si="0"/>
        <v/>
      </c>
      <c r="L22" s="72" t="s">
        <v>158</v>
      </c>
      <c r="M22" s="75" t="str">
        <f ca="1" xml:space="preserve"> IFERROR(VLOOKUP($A$2&amp;A22&amp;B22&amp;"2",data!W:AA,3,0),"")</f>
        <v>Тренинг командообразования</v>
      </c>
      <c r="N22" s="72" t="str">
        <f t="shared" ca="1" si="1"/>
        <v/>
      </c>
      <c r="O22" s="72" t="str">
        <f ca="1" xml:space="preserve"> IFERROR(VLOOKUP($A$2&amp;A22&amp;B22&amp;"1",data!W:AA,4,0),"")</f>
        <v/>
      </c>
      <c r="P22" s="72" t="str">
        <f ca="1" xml:space="preserve"> IFERROR(VLOOKUP($A$2&amp;A22&amp;B22&amp;"2",data!W:AA,4,0),"")</f>
        <v>УЛК(НТИ)508**</v>
      </c>
      <c r="Q22" s="72" t="str">
        <f t="shared" ca="1" si="2"/>
        <v/>
      </c>
      <c r="R22" s="6" t="str">
        <f ca="1" xml:space="preserve"> IFERROR(VLOOKUP($A$2&amp;A22&amp;B22&amp;"1",data!W:AA,5,0),"")</f>
        <v/>
      </c>
      <c r="S22" s="6" t="str">
        <f ca="1" xml:space="preserve"> IFERROR(VLOOKUP($A$2&amp;A22&amp;B22&amp;"2",data!W:AA,5,0),"")</f>
        <v>Лек**</v>
      </c>
      <c r="T22" s="6" t="str">
        <f t="shared" ca="1" si="3"/>
        <v/>
      </c>
    </row>
    <row r="23" spans="1:20" ht="15" thickBot="1">
      <c r="A23" s="50" t="s">
        <v>8</v>
      </c>
      <c r="B23" s="50">
        <v>3</v>
      </c>
      <c r="C23" s="63"/>
      <c r="D23" s="77" t="s">
        <v>7376</v>
      </c>
      <c r="E23" s="7" t="str">
        <f ca="1">IF(N23="",IFERROR(VLOOKUP($A$2&amp;A23&amp;B23,data!A:O,10,0),""),N23)</f>
        <v>Физическая культура и спорт</v>
      </c>
      <c r="F23" s="49" t="str">
        <f ca="1">IF(T23="",IFERROR(VLOOKUP($A$2&amp;A23&amp;B23,data!A:O,5,0),""),T23)</f>
        <v>Лек</v>
      </c>
      <c r="G23" s="7" t="str">
        <f ca="1">IF(K23="",IFERROR(VLOOKUP($A$2&amp;A23&amp;B23,data!A:O,2,0),""),K23)</f>
        <v>Прокопенко Л.А./кпн</v>
      </c>
      <c r="H23" s="8" t="str">
        <f ca="1">IF(Q23="",IFERROR(VLOOKUP($A$2&amp;A23&amp;B23,data!A:O,13,0),""),Q23)</f>
        <v>УЛК(НТИ)106</v>
      </c>
      <c r="I23" s="73" t="str">
        <f ca="1" xml:space="preserve"> IFERROR(VLOOKUP($A$2&amp;A23&amp;B23&amp;"1",data!W:AA,2,0),"")</f>
        <v/>
      </c>
      <c r="J23" s="74" t="str">
        <f ca="1" xml:space="preserve"> IFERROR(VLOOKUP($A$2&amp;A23&amp;B23&amp;"2",data!W:AA,2,0),"")</f>
        <v/>
      </c>
      <c r="K23" s="72" t="str">
        <f t="shared" ca="1" si="0"/>
        <v/>
      </c>
      <c r="L23" s="72" t="s">
        <v>158</v>
      </c>
      <c r="M23" s="75" t="str">
        <f ca="1" xml:space="preserve"> IFERROR(VLOOKUP($A$2&amp;A23&amp;B23&amp;"2",data!W:AA,3,0),"")</f>
        <v/>
      </c>
      <c r="N23" s="72" t="str">
        <f t="shared" ca="1" si="1"/>
        <v/>
      </c>
      <c r="O23" s="72" t="str">
        <f ca="1" xml:space="preserve"> IFERROR(VLOOKUP($A$2&amp;A23&amp;B23&amp;"1",data!W:AA,4,0),"")</f>
        <v/>
      </c>
      <c r="P23" s="72" t="str">
        <f ca="1" xml:space="preserve"> IFERROR(VLOOKUP($A$2&amp;A23&amp;B23&amp;"2",data!W:AA,4,0),"")</f>
        <v/>
      </c>
      <c r="Q23" s="72" t="str">
        <f t="shared" ca="1" si="2"/>
        <v/>
      </c>
      <c r="R23" s="6" t="str">
        <f ca="1" xml:space="preserve"> IFERROR(VLOOKUP($A$2&amp;A23&amp;B23&amp;"1",data!W:AA,5,0),"")</f>
        <v/>
      </c>
      <c r="S23" s="6" t="str">
        <f ca="1" xml:space="preserve"> IFERROR(VLOOKUP($A$2&amp;A23&amp;B23&amp;"2",data!W:AA,5,0),"")</f>
        <v/>
      </c>
      <c r="T23" s="6" t="str">
        <f t="shared" ca="1" si="3"/>
        <v/>
      </c>
    </row>
    <row r="24" spans="1:20" ht="15" thickBot="1">
      <c r="A24" s="50" t="s">
        <v>8</v>
      </c>
      <c r="B24" s="35">
        <v>4</v>
      </c>
      <c r="C24" s="63"/>
      <c r="D24" s="77" t="s">
        <v>7377</v>
      </c>
      <c r="E24" s="7" t="str">
        <f ca="1">IF(N24="",IFERROR(VLOOKUP($A$2&amp;A24&amp;B24,data!A:O,10,0),""),N24)</f>
        <v>Физическая культура и спорт</v>
      </c>
      <c r="F24" s="49" t="str">
        <f ca="1">IF(T24="",IFERROR(VLOOKUP($A$2&amp;A24&amp;B24,data!A:O,5,0),""),T24)</f>
        <v>Пр*</v>
      </c>
      <c r="G24" s="7" t="str">
        <f ca="1">IF(K24="",IFERROR(VLOOKUP($A$2&amp;A24&amp;B24,data!A:O,2,0),""),K24)</f>
        <v>Прокопенко Л.А./кпн</v>
      </c>
      <c r="H24" s="8" t="str">
        <f ca="1">IF(Q24="",IFERROR(VLOOKUP($A$2&amp;A24&amp;B24,data!A:O,13,0),""),Q24)</f>
        <v>УЛК(НТИ)106*</v>
      </c>
      <c r="I24" s="73" t="str">
        <f ca="1" xml:space="preserve"> IFERROR(VLOOKUP($A$2&amp;A24&amp;B24&amp;"1",data!W:AA,2,0),"")</f>
        <v>Прокопенко Л.А./кпн*</v>
      </c>
      <c r="J24" s="74" t="str">
        <f ca="1" xml:space="preserve"> IFERROR(VLOOKUP($A$2&amp;A24&amp;B24&amp;"2",data!W:AA,2,0),"")</f>
        <v/>
      </c>
      <c r="K24" s="72" t="str">
        <f t="shared" ca="1" si="0"/>
        <v/>
      </c>
      <c r="L24" s="72" t="s">
        <v>158</v>
      </c>
      <c r="M24" s="75" t="str">
        <f ca="1" xml:space="preserve"> IFERROR(VLOOKUP($A$2&amp;A24&amp;B24&amp;"2",data!W:AA,3,0),"")</f>
        <v/>
      </c>
      <c r="N24" s="72" t="str">
        <f t="shared" ca="1" si="1"/>
        <v/>
      </c>
      <c r="O24" s="72" t="str">
        <f ca="1" xml:space="preserve"> IFERROR(VLOOKUP($A$2&amp;A24&amp;B24&amp;"1",data!W:AA,4,0),"")</f>
        <v>УЛК(НТИ)106*</v>
      </c>
      <c r="P24" s="72" t="str">
        <f ca="1" xml:space="preserve"> IFERROR(VLOOKUP($A$2&amp;A24&amp;B24&amp;"2",data!W:AA,4,0),"")</f>
        <v/>
      </c>
      <c r="Q24" s="72" t="str">
        <f t="shared" ca="1" si="2"/>
        <v/>
      </c>
      <c r="R24" s="6" t="str">
        <f ca="1" xml:space="preserve"> IFERROR(VLOOKUP($A$2&amp;A24&amp;B24&amp;"1",data!W:AA,5,0),"")</f>
        <v>Пр*</v>
      </c>
      <c r="S24" s="6" t="str">
        <f ca="1" xml:space="preserve"> IFERROR(VLOOKUP($A$2&amp;A24&amp;B24&amp;"2",data!W:AA,5,0),"")</f>
        <v/>
      </c>
      <c r="T24" s="6" t="str">
        <f t="shared" ca="1" si="3"/>
        <v/>
      </c>
    </row>
    <row r="25" spans="1:20" ht="15" thickBot="1">
      <c r="A25" s="50" t="s">
        <v>8</v>
      </c>
      <c r="B25" s="35">
        <v>5</v>
      </c>
      <c r="C25" s="63"/>
      <c r="D25" s="77" t="s">
        <v>7378</v>
      </c>
      <c r="E25" s="7" t="str">
        <f ca="1">IF(N25="",IFERROR(VLOOKUP($A$2&amp;A25&amp;B25,data!A:O,10,0),""),N25)</f>
        <v/>
      </c>
      <c r="F25" s="49" t="str">
        <f ca="1">IF(T25="",IFERROR(VLOOKUP($A$2&amp;A25&amp;B25,data!A:O,5,0),""),T25)</f>
        <v/>
      </c>
      <c r="G25" s="7" t="str">
        <f ca="1">IF(K25="",IFERROR(VLOOKUP($A$2&amp;A25&amp;B25,data!A:O,2,0),""),K25)</f>
        <v/>
      </c>
      <c r="H25" s="8" t="str">
        <f ca="1">IF(Q25="",IFERROR(VLOOKUP($A$2&amp;A25&amp;B25,data!A:O,13,0),""),Q25)</f>
        <v/>
      </c>
      <c r="I25" s="73" t="str">
        <f ca="1" xml:space="preserve"> IFERROR(VLOOKUP($A$2&amp;A25&amp;B25&amp;"1",data!W:AA,2,0),"")</f>
        <v/>
      </c>
      <c r="J25" s="74" t="str">
        <f ca="1" xml:space="preserve"> IFERROR(VLOOKUP($A$2&amp;A25&amp;B25&amp;"2",data!W:AA,2,0),"")</f>
        <v/>
      </c>
      <c r="K25" s="72" t="str">
        <f t="shared" ca="1" si="0"/>
        <v/>
      </c>
      <c r="L25" s="72" t="s">
        <v>158</v>
      </c>
      <c r="M25" s="75" t="str">
        <f ca="1" xml:space="preserve"> IFERROR(VLOOKUP($A$2&amp;A25&amp;B25&amp;"2",data!W:AA,3,0),"")</f>
        <v/>
      </c>
      <c r="N25" s="72" t="str">
        <f t="shared" ca="1" si="1"/>
        <v/>
      </c>
      <c r="O25" s="72" t="str">
        <f ca="1" xml:space="preserve"> IFERROR(VLOOKUP($A$2&amp;A25&amp;B25&amp;"1",data!W:AA,4,0),"")</f>
        <v/>
      </c>
      <c r="P25" s="72" t="str">
        <f ca="1" xml:space="preserve"> IFERROR(VLOOKUP($A$2&amp;A25&amp;B25&amp;"2",data!W:AA,4,0),"")</f>
        <v/>
      </c>
      <c r="Q25" s="72" t="str">
        <f t="shared" ca="1" si="2"/>
        <v/>
      </c>
      <c r="R25" s="6" t="str">
        <f ca="1" xml:space="preserve"> IFERROR(VLOOKUP($A$2&amp;A25&amp;B25&amp;"1",data!W:AA,5,0),"")</f>
        <v/>
      </c>
      <c r="S25" s="6" t="str">
        <f ca="1" xml:space="preserve"> IFERROR(VLOOKUP($A$2&amp;A25&amp;B25&amp;"2",data!W:AA,5,0),"")</f>
        <v/>
      </c>
      <c r="T25" s="6" t="str">
        <f t="shared" ca="1" si="3"/>
        <v/>
      </c>
    </row>
    <row r="26" spans="1:20" ht="15" thickBot="1">
      <c r="A26" s="50" t="s">
        <v>8</v>
      </c>
      <c r="B26" s="35">
        <v>6</v>
      </c>
      <c r="C26" s="64"/>
      <c r="D26" s="78" t="s">
        <v>7379</v>
      </c>
      <c r="E26" s="7" t="str">
        <f ca="1">IF(N26="",IFERROR(VLOOKUP($A$2&amp;A26&amp;B26,data!A:O,10,0),""),N26)</f>
        <v/>
      </c>
      <c r="F26" s="49" t="str">
        <f ca="1">IF(T26="",IFERROR(VLOOKUP($A$2&amp;A26&amp;B26,data!A:O,5,0),""),T26)</f>
        <v/>
      </c>
      <c r="G26" s="7" t="str">
        <f ca="1">IF(K26="",IFERROR(VLOOKUP($A$2&amp;A26&amp;B26,data!A:O,2,0),""),K26)</f>
        <v/>
      </c>
      <c r="H26" s="8" t="str">
        <f ca="1">IF(Q26="",IFERROR(VLOOKUP($A$2&amp;A26&amp;B26,data!A:O,13,0),""),Q26)</f>
        <v/>
      </c>
      <c r="I26" s="73" t="str">
        <f ca="1" xml:space="preserve"> IFERROR(VLOOKUP($A$2&amp;A26&amp;B26&amp;"1",data!W:AA,2,0),"")</f>
        <v/>
      </c>
      <c r="J26" s="74" t="str">
        <f ca="1" xml:space="preserve"> IFERROR(VLOOKUP($A$2&amp;A26&amp;B26&amp;"2",data!W:AA,2,0),"")</f>
        <v/>
      </c>
      <c r="K26" s="72" t="str">
        <f t="shared" ca="1" si="0"/>
        <v/>
      </c>
      <c r="L26" s="72" t="s">
        <v>158</v>
      </c>
      <c r="M26" s="75" t="str">
        <f ca="1" xml:space="preserve"> IFERROR(VLOOKUP($A$2&amp;A26&amp;B26&amp;"2",data!W:AA,3,0),"")</f>
        <v/>
      </c>
      <c r="N26" s="72" t="str">
        <f t="shared" ca="1" si="1"/>
        <v/>
      </c>
      <c r="O26" s="72" t="str">
        <f ca="1" xml:space="preserve"> IFERROR(VLOOKUP($A$2&amp;A26&amp;B26&amp;"1",data!W:AA,4,0),"")</f>
        <v/>
      </c>
      <c r="P26" s="72" t="str">
        <f ca="1" xml:space="preserve"> IFERROR(VLOOKUP($A$2&amp;A26&amp;B26&amp;"2",data!W:AA,4,0),"")</f>
        <v/>
      </c>
      <c r="Q26" s="72" t="str">
        <f t="shared" ca="1" si="2"/>
        <v/>
      </c>
      <c r="R26" s="6" t="str">
        <f ca="1" xml:space="preserve"> IFERROR(VLOOKUP($A$2&amp;A26&amp;B26&amp;"1",data!W:AA,5,0),"")</f>
        <v/>
      </c>
      <c r="S26" s="6" t="str">
        <f ca="1" xml:space="preserve"> IFERROR(VLOOKUP($A$2&amp;A26&amp;B26&amp;"2",data!W:AA,5,0),"")</f>
        <v/>
      </c>
      <c r="T26" s="6" t="str">
        <f t="shared" ca="1" si="3"/>
        <v/>
      </c>
    </row>
    <row r="27" spans="1:20" ht="14.4" customHeight="1" thickBot="1">
      <c r="A27" s="50" t="s">
        <v>10</v>
      </c>
      <c r="B27" s="50">
        <v>1</v>
      </c>
      <c r="C27" s="68" t="s">
        <v>11</v>
      </c>
      <c r="D27" s="19" t="s">
        <v>7374</v>
      </c>
      <c r="E27" s="7" t="str">
        <f ca="1">IF(N27="",IFERROR(VLOOKUP($A$2&amp;A27&amp;B27,data!A:O,10,0),""),N27)</f>
        <v/>
      </c>
      <c r="F27" s="49" t="str">
        <f ca="1">IF(T27="",IFERROR(VLOOKUP($A$2&amp;A27&amp;B27,data!A:O,5,0),""),T27)</f>
        <v/>
      </c>
      <c r="G27" s="7" t="str">
        <f ca="1">IF(K27="",IFERROR(VLOOKUP($A$2&amp;A27&amp;B27,data!A:O,2,0),""),K27)</f>
        <v/>
      </c>
      <c r="H27" s="8" t="str">
        <f ca="1">IF(Q27="",IFERROR(VLOOKUP($A$2&amp;A27&amp;B27,data!A:O,13,0),""),Q27)</f>
        <v/>
      </c>
      <c r="I27" s="73" t="str">
        <f ca="1" xml:space="preserve"> IFERROR(VLOOKUP($A$2&amp;A27&amp;B27&amp;"1",data!W:AA,2,0),"")</f>
        <v/>
      </c>
      <c r="J27" s="74" t="str">
        <f ca="1" xml:space="preserve"> IFERROR(VLOOKUP($A$2&amp;A27&amp;B27&amp;"2",data!W:AA,2,0),"")</f>
        <v/>
      </c>
      <c r="K27" s="72" t="str">
        <f t="shared" ca="1" si="0"/>
        <v/>
      </c>
      <c r="L27" s="72" t="s">
        <v>158</v>
      </c>
      <c r="M27" s="75" t="str">
        <f ca="1" xml:space="preserve"> IFERROR(VLOOKUP($A$2&amp;A27&amp;B27&amp;"2",data!W:AA,3,0),"")</f>
        <v/>
      </c>
      <c r="N27" s="72" t="str">
        <f t="shared" ca="1" si="1"/>
        <v/>
      </c>
      <c r="O27" s="72" t="str">
        <f ca="1" xml:space="preserve"> IFERROR(VLOOKUP($A$2&amp;A27&amp;B27&amp;"1",data!W:AA,4,0),"")</f>
        <v/>
      </c>
      <c r="P27" s="72" t="str">
        <f ca="1" xml:space="preserve"> IFERROR(VLOOKUP($A$2&amp;A27&amp;B27&amp;"2",data!W:AA,4,0),"")</f>
        <v/>
      </c>
      <c r="Q27" s="72" t="str">
        <f t="shared" ca="1" si="2"/>
        <v/>
      </c>
      <c r="R27" s="6" t="str">
        <f ca="1" xml:space="preserve"> IFERROR(VLOOKUP($A$2&amp;A27&amp;B27&amp;"1",data!W:AA,5,0),"")</f>
        <v/>
      </c>
      <c r="S27" s="6" t="str">
        <f ca="1" xml:space="preserve"> IFERROR(VLOOKUP($A$2&amp;A27&amp;B27&amp;"2",data!W:AA,5,0),"")</f>
        <v/>
      </c>
      <c r="T27" s="6" t="str">
        <f t="shared" ca="1" si="3"/>
        <v/>
      </c>
    </row>
    <row r="28" spans="1:20" ht="15" thickBot="1">
      <c r="A28" s="50" t="s">
        <v>10</v>
      </c>
      <c r="B28" s="50">
        <v>2</v>
      </c>
      <c r="C28" s="69"/>
      <c r="D28" s="76" t="s">
        <v>7375</v>
      </c>
      <c r="E28" s="7" t="str">
        <f ca="1">IF(N28="",IFERROR(VLOOKUP($A$2&amp;A28&amp;B28,data!A:O,10,0),""),N28)</f>
        <v/>
      </c>
      <c r="F28" s="49" t="str">
        <f ca="1">IF(T28="",IFERROR(VLOOKUP($A$2&amp;A28&amp;B28,data!A:O,5,0),""),T28)</f>
        <v/>
      </c>
      <c r="G28" s="7" t="str">
        <f ca="1">IF(K28="",IFERROR(VLOOKUP($A$2&amp;A28&amp;B28,data!A:O,2,0),""),K28)</f>
        <v/>
      </c>
      <c r="H28" s="8" t="str">
        <f ca="1">IF(Q28="",IFERROR(VLOOKUP($A$2&amp;A28&amp;B28,data!A:O,13,0),""),Q28)</f>
        <v/>
      </c>
      <c r="I28" s="73" t="str">
        <f ca="1" xml:space="preserve"> IFERROR(VLOOKUP($A$2&amp;A28&amp;B28&amp;"1",data!W:AA,2,0),"")</f>
        <v/>
      </c>
      <c r="J28" s="74" t="str">
        <f ca="1" xml:space="preserve"> IFERROR(VLOOKUP($A$2&amp;A28&amp;B28&amp;"2",data!W:AA,2,0),"")</f>
        <v/>
      </c>
      <c r="K28" s="72" t="str">
        <f t="shared" ca="1" si="0"/>
        <v/>
      </c>
      <c r="L28" s="72" t="s">
        <v>158</v>
      </c>
      <c r="M28" s="75" t="str">
        <f ca="1" xml:space="preserve"> IFERROR(VLOOKUP($A$2&amp;A28&amp;B28&amp;"2",data!W:AA,3,0),"")</f>
        <v/>
      </c>
      <c r="N28" s="72" t="str">
        <f t="shared" ca="1" si="1"/>
        <v/>
      </c>
      <c r="O28" s="72" t="str">
        <f ca="1" xml:space="preserve"> IFERROR(VLOOKUP($A$2&amp;A28&amp;B28&amp;"1",data!W:AA,4,0),"")</f>
        <v/>
      </c>
      <c r="P28" s="72" t="str">
        <f ca="1" xml:space="preserve"> IFERROR(VLOOKUP($A$2&amp;A28&amp;B28&amp;"2",data!W:AA,4,0),"")</f>
        <v/>
      </c>
      <c r="Q28" s="72" t="str">
        <f t="shared" ca="1" si="2"/>
        <v/>
      </c>
      <c r="R28" s="6" t="str">
        <f ca="1" xml:space="preserve"> IFERROR(VLOOKUP($A$2&amp;A28&amp;B28&amp;"1",data!W:AA,5,0),"")</f>
        <v/>
      </c>
      <c r="S28" s="6" t="str">
        <f ca="1" xml:space="preserve"> IFERROR(VLOOKUP($A$2&amp;A28&amp;B28&amp;"2",data!W:AA,5,0),"")</f>
        <v/>
      </c>
      <c r="T28" s="6" t="str">
        <f t="shared" ca="1" si="3"/>
        <v/>
      </c>
    </row>
    <row r="29" spans="1:20" ht="15" thickBot="1">
      <c r="A29" s="50" t="s">
        <v>10</v>
      </c>
      <c r="B29" s="50">
        <v>3</v>
      </c>
      <c r="C29" s="69"/>
      <c r="D29" s="77" t="s">
        <v>7376</v>
      </c>
      <c r="E29" s="7" t="str">
        <f ca="1">IF(N29="",IFERROR(VLOOKUP($A$2&amp;A29&amp;B29,data!A:O,10,0),""),N29)</f>
        <v/>
      </c>
      <c r="F29" s="49" t="str">
        <f ca="1">IF(T29="",IFERROR(VLOOKUP($A$2&amp;A29&amp;B29,data!A:O,5,0),""),T29)</f>
        <v/>
      </c>
      <c r="G29" s="7" t="str">
        <f ca="1">IF(K29="",IFERROR(VLOOKUP($A$2&amp;A29&amp;B29,data!A:O,2,0),""),K29)</f>
        <v/>
      </c>
      <c r="H29" s="8" t="str">
        <f ca="1">IF(Q29="",IFERROR(VLOOKUP($A$2&amp;A29&amp;B29,data!A:O,13,0),""),Q29)</f>
        <v/>
      </c>
      <c r="I29" s="73" t="str">
        <f ca="1" xml:space="preserve"> IFERROR(VLOOKUP($A$2&amp;A29&amp;B29&amp;"1",data!W:AA,2,0),"")</f>
        <v/>
      </c>
      <c r="J29" s="74" t="str">
        <f ca="1" xml:space="preserve"> IFERROR(VLOOKUP($A$2&amp;A29&amp;B29&amp;"2",data!W:AA,2,0),"")</f>
        <v/>
      </c>
      <c r="K29" s="72" t="str">
        <f t="shared" ca="1" si="0"/>
        <v/>
      </c>
      <c r="L29" s="72" t="s">
        <v>158</v>
      </c>
      <c r="M29" s="75" t="str">
        <f ca="1" xml:space="preserve"> IFERROR(VLOOKUP($A$2&amp;A29&amp;B29&amp;"2",data!W:AA,3,0),"")</f>
        <v/>
      </c>
      <c r="N29" s="72" t="str">
        <f t="shared" ca="1" si="1"/>
        <v/>
      </c>
      <c r="O29" s="72" t="str">
        <f ca="1" xml:space="preserve"> IFERROR(VLOOKUP($A$2&amp;A29&amp;B29&amp;"1",data!W:AA,4,0),"")</f>
        <v/>
      </c>
      <c r="P29" s="72" t="str">
        <f ca="1" xml:space="preserve"> IFERROR(VLOOKUP($A$2&amp;A29&amp;B29&amp;"2",data!W:AA,4,0),"")</f>
        <v/>
      </c>
      <c r="Q29" s="72" t="str">
        <f t="shared" ca="1" si="2"/>
        <v/>
      </c>
      <c r="R29" s="6" t="str">
        <f ca="1" xml:space="preserve"> IFERROR(VLOOKUP($A$2&amp;A29&amp;B29&amp;"1",data!W:AA,5,0),"")</f>
        <v/>
      </c>
      <c r="S29" s="6" t="str">
        <f ca="1" xml:space="preserve"> IFERROR(VLOOKUP($A$2&amp;A29&amp;B29&amp;"2",data!W:AA,5,0),"")</f>
        <v/>
      </c>
      <c r="T29" s="6" t="str">
        <f t="shared" ca="1" si="3"/>
        <v/>
      </c>
    </row>
    <row r="30" spans="1:20" ht="15" thickBot="1">
      <c r="A30" s="50" t="s">
        <v>10</v>
      </c>
      <c r="B30" s="35">
        <v>4</v>
      </c>
      <c r="C30" s="69"/>
      <c r="D30" s="77" t="s">
        <v>7377</v>
      </c>
      <c r="E30" s="7" t="str">
        <f ca="1">IF(N30="",IFERROR(VLOOKUP($A$2&amp;A30&amp;B30,data!A:O,10,0),""),N30)</f>
        <v/>
      </c>
      <c r="F30" s="49" t="str">
        <f ca="1">IF(T30="",IFERROR(VLOOKUP($A$2&amp;A30&amp;B30,data!A:O,5,0),""),T30)</f>
        <v/>
      </c>
      <c r="G30" s="7" t="str">
        <f ca="1">IF(K30="",IFERROR(VLOOKUP($A$2&amp;A30&amp;B30,data!A:O,2,0),""),K30)</f>
        <v/>
      </c>
      <c r="H30" s="8" t="str">
        <f ca="1">IF(Q30="",IFERROR(VLOOKUP($A$2&amp;A30&amp;B30,data!A:O,13,0),""),Q30)</f>
        <v/>
      </c>
      <c r="I30" s="73" t="str">
        <f ca="1" xml:space="preserve"> IFERROR(VLOOKUP($A$2&amp;A30&amp;B30&amp;"1",data!W:AA,2,0),"")</f>
        <v/>
      </c>
      <c r="J30" s="74" t="str">
        <f ca="1" xml:space="preserve"> IFERROR(VLOOKUP($A$2&amp;A30&amp;B30&amp;"2",data!W:AA,2,0),"")</f>
        <v/>
      </c>
      <c r="K30" s="72" t="str">
        <f t="shared" ca="1" si="0"/>
        <v/>
      </c>
      <c r="L30" s="72" t="s">
        <v>158</v>
      </c>
      <c r="M30" s="75" t="str">
        <f ca="1" xml:space="preserve"> IFERROR(VLOOKUP($A$2&amp;A30&amp;B30&amp;"2",data!W:AA,3,0),"")</f>
        <v/>
      </c>
      <c r="N30" s="72" t="str">
        <f t="shared" ca="1" si="1"/>
        <v/>
      </c>
      <c r="O30" s="72" t="str">
        <f ca="1" xml:space="preserve"> IFERROR(VLOOKUP($A$2&amp;A30&amp;B30&amp;"1",data!W:AA,4,0),"")</f>
        <v/>
      </c>
      <c r="P30" s="72" t="str">
        <f ca="1" xml:space="preserve"> IFERROR(VLOOKUP($A$2&amp;A30&amp;B30&amp;"2",data!W:AA,4,0),"")</f>
        <v/>
      </c>
      <c r="Q30" s="72" t="str">
        <f t="shared" ca="1" si="2"/>
        <v/>
      </c>
      <c r="R30" s="6" t="str">
        <f ca="1" xml:space="preserve"> IFERROR(VLOOKUP($A$2&amp;A30&amp;B30&amp;"1",data!W:AA,5,0),"")</f>
        <v/>
      </c>
      <c r="S30" s="6" t="str">
        <f ca="1" xml:space="preserve"> IFERROR(VLOOKUP($A$2&amp;A30&amp;B30&amp;"2",data!W:AA,5,0),"")</f>
        <v/>
      </c>
      <c r="T30" s="6" t="str">
        <f t="shared" ca="1" si="3"/>
        <v/>
      </c>
    </row>
    <row r="31" spans="1:20" ht="15" thickBot="1">
      <c r="A31" s="50" t="s">
        <v>10</v>
      </c>
      <c r="B31" s="35">
        <v>5</v>
      </c>
      <c r="C31" s="69"/>
      <c r="D31" s="77" t="s">
        <v>7378</v>
      </c>
      <c r="E31" s="7" t="str">
        <f ca="1">IF(N31="",IFERROR(VLOOKUP($A$2&amp;A31&amp;B31,data!A:O,10,0),""),N31)</f>
        <v/>
      </c>
      <c r="F31" s="49" t="str">
        <f ca="1">IF(T31="",IFERROR(VLOOKUP($A$2&amp;A31&amp;B31,data!A:O,5,0),""),T31)</f>
        <v/>
      </c>
      <c r="G31" s="7" t="str">
        <f ca="1">IF(K31="",IFERROR(VLOOKUP($A$2&amp;A31&amp;B31,data!A:O,2,0),""),K31)</f>
        <v/>
      </c>
      <c r="H31" s="8" t="str">
        <f ca="1">IF(Q31="",IFERROR(VLOOKUP($A$2&amp;A31&amp;B31,data!A:O,13,0),""),Q31)</f>
        <v/>
      </c>
      <c r="I31" s="73" t="str">
        <f ca="1" xml:space="preserve"> IFERROR(VLOOKUP($A$2&amp;A31&amp;B31&amp;"1",data!W:AA,2,0),"")</f>
        <v/>
      </c>
      <c r="J31" s="74" t="str">
        <f ca="1" xml:space="preserve"> IFERROR(VLOOKUP($A$2&amp;A31&amp;B31&amp;"2",data!W:AA,2,0),"")</f>
        <v/>
      </c>
      <c r="K31" s="72" t="str">
        <f t="shared" ca="1" si="0"/>
        <v/>
      </c>
      <c r="L31" s="72" t="s">
        <v>158</v>
      </c>
      <c r="M31" s="75" t="str">
        <f ca="1" xml:space="preserve"> IFERROR(VLOOKUP($A$2&amp;A31&amp;B31&amp;"2",data!W:AA,3,0),"")</f>
        <v/>
      </c>
      <c r="N31" s="72" t="str">
        <f t="shared" ca="1" si="1"/>
        <v/>
      </c>
      <c r="O31" s="72" t="str">
        <f ca="1" xml:space="preserve"> IFERROR(VLOOKUP($A$2&amp;A31&amp;B31&amp;"1",data!W:AA,4,0),"")</f>
        <v/>
      </c>
      <c r="P31" s="72" t="str">
        <f ca="1" xml:space="preserve"> IFERROR(VLOOKUP($A$2&amp;A31&amp;B31&amp;"2",data!W:AA,4,0),"")</f>
        <v/>
      </c>
      <c r="Q31" s="72" t="str">
        <f t="shared" ca="1" si="2"/>
        <v/>
      </c>
      <c r="R31" s="6" t="str">
        <f ca="1" xml:space="preserve"> IFERROR(VLOOKUP($A$2&amp;A31&amp;B31&amp;"1",data!W:AA,5,0),"")</f>
        <v/>
      </c>
      <c r="S31" s="6" t="str">
        <f ca="1" xml:space="preserve"> IFERROR(VLOOKUP($A$2&amp;A31&amp;B31&amp;"2",data!W:AA,5,0),"")</f>
        <v/>
      </c>
      <c r="T31" s="6" t="str">
        <f t="shared" ca="1" si="3"/>
        <v/>
      </c>
    </row>
    <row r="32" spans="1:20" ht="15" thickBot="1">
      <c r="A32" s="50" t="s">
        <v>10</v>
      </c>
      <c r="B32" s="35">
        <v>6</v>
      </c>
      <c r="C32" s="71"/>
      <c r="D32" s="78" t="s">
        <v>7379</v>
      </c>
      <c r="E32" s="7" t="str">
        <f ca="1">IF(N32="",IFERROR(VLOOKUP($A$2&amp;A32&amp;B32,data!A:O,10,0),""),N32)</f>
        <v/>
      </c>
      <c r="F32" s="49" t="str">
        <f ca="1">IF(T32="",IFERROR(VLOOKUP($A$2&amp;A32&amp;B32,data!A:O,5,0),""),T32)</f>
        <v/>
      </c>
      <c r="G32" s="7" t="str">
        <f ca="1">IF(K32="",IFERROR(VLOOKUP($A$2&amp;A32&amp;B32,data!A:O,2,0),""),K32)</f>
        <v/>
      </c>
      <c r="H32" s="8" t="str">
        <f ca="1">IF(Q32="",IFERROR(VLOOKUP($A$2&amp;A32&amp;B32,data!A:O,13,0),""),Q32)</f>
        <v/>
      </c>
      <c r="I32" s="73" t="str">
        <f ca="1" xml:space="preserve"> IFERROR(VLOOKUP($A$2&amp;A32&amp;B32&amp;"1",data!W:AA,2,0),"")</f>
        <v/>
      </c>
      <c r="J32" s="74" t="str">
        <f ca="1" xml:space="preserve"> IFERROR(VLOOKUP($A$2&amp;A32&amp;B32&amp;"2",data!W:AA,2,0),"")</f>
        <v/>
      </c>
      <c r="K32" s="72" t="str">
        <f t="shared" ca="1" si="0"/>
        <v/>
      </c>
      <c r="L32" s="72" t="s">
        <v>158</v>
      </c>
      <c r="M32" s="75" t="str">
        <f ca="1" xml:space="preserve"> IFERROR(VLOOKUP($A$2&amp;A32&amp;B32&amp;"2",data!W:AA,3,0),"")</f>
        <v/>
      </c>
      <c r="N32" s="72" t="str">
        <f t="shared" ca="1" si="1"/>
        <v/>
      </c>
      <c r="O32" s="72" t="str">
        <f ca="1" xml:space="preserve"> IFERROR(VLOOKUP($A$2&amp;A32&amp;B32&amp;"1",data!W:AA,4,0),"")</f>
        <v/>
      </c>
      <c r="P32" s="72" t="str">
        <f ca="1" xml:space="preserve"> IFERROR(VLOOKUP($A$2&amp;A32&amp;B32&amp;"2",data!W:AA,4,0),"")</f>
        <v/>
      </c>
      <c r="Q32" s="72" t="str">
        <f t="shared" ca="1" si="2"/>
        <v/>
      </c>
      <c r="R32" s="6" t="str">
        <f ca="1" xml:space="preserve"> IFERROR(VLOOKUP($A$2&amp;A32&amp;B32&amp;"1",data!W:AA,5,0),"")</f>
        <v/>
      </c>
      <c r="S32" s="6" t="str">
        <f ca="1" xml:space="preserve"> IFERROR(VLOOKUP($A$2&amp;A32&amp;B32&amp;"2",data!W:AA,5,0),"")</f>
        <v/>
      </c>
      <c r="T32" s="6" t="str">
        <f t="shared" ca="1" si="3"/>
        <v/>
      </c>
    </row>
    <row r="33" spans="1:20" ht="14.4" customHeight="1" thickBot="1">
      <c r="A33" s="50" t="s">
        <v>12</v>
      </c>
      <c r="B33" s="50">
        <v>1</v>
      </c>
      <c r="C33" s="62" t="s">
        <v>13</v>
      </c>
      <c r="D33" s="19" t="s">
        <v>7374</v>
      </c>
      <c r="E33" s="7" t="str">
        <f ca="1">IF(N33="",IFERROR(VLOOKUP($A$2&amp;A33&amp;B33,data!A:O,10,0),""),N33)</f>
        <v>Основы вожатской деятельности</v>
      </c>
      <c r="F33" s="49" t="str">
        <f ca="1">IF(T33="",IFERROR(VLOOKUP($A$2&amp;A33&amp;B33,data!A:O,5,0),""),T33)</f>
        <v>Лек</v>
      </c>
      <c r="G33" s="7" t="str">
        <f ca="1">IF(K33="",IFERROR(VLOOKUP($A$2&amp;A33&amp;B33,data!A:O,2,0),""),K33)</f>
        <v>Драгон Е.А.</v>
      </c>
      <c r="H33" s="8" t="str">
        <f ca="1">IF(Q33="",IFERROR(VLOOKUP($A$2&amp;A33&amp;B33,data!A:O,13,0),""),Q33)</f>
        <v>УЛК(НТИ)510</v>
      </c>
      <c r="I33" s="73" t="str">
        <f ca="1" xml:space="preserve"> IFERROR(VLOOKUP($A$2&amp;A33&amp;B33&amp;"1",data!W:AA,2,0),"")</f>
        <v/>
      </c>
      <c r="J33" s="74" t="str">
        <f ca="1" xml:space="preserve"> IFERROR(VLOOKUP($A$2&amp;A33&amp;B33&amp;"2",data!W:AA,2,0),"")</f>
        <v/>
      </c>
      <c r="K33" s="72" t="str">
        <f t="shared" ca="1" si="0"/>
        <v/>
      </c>
      <c r="L33" s="72" t="s">
        <v>158</v>
      </c>
      <c r="M33" s="75" t="str">
        <f ca="1" xml:space="preserve"> IFERROR(VLOOKUP($A$2&amp;A33&amp;B33&amp;"2",data!W:AA,3,0),"")</f>
        <v/>
      </c>
      <c r="N33" s="72" t="str">
        <f t="shared" ca="1" si="1"/>
        <v/>
      </c>
      <c r="O33" s="72" t="str">
        <f ca="1" xml:space="preserve"> IFERROR(VLOOKUP($A$2&amp;A33&amp;B33&amp;"1",data!W:AA,4,0),"")</f>
        <v/>
      </c>
      <c r="P33" s="72" t="str">
        <f ca="1" xml:space="preserve"> IFERROR(VLOOKUP($A$2&amp;A33&amp;B33&amp;"2",data!W:AA,4,0),"")</f>
        <v/>
      </c>
      <c r="Q33" s="72" t="str">
        <f t="shared" ca="1" si="2"/>
        <v/>
      </c>
      <c r="R33" s="6" t="str">
        <f ca="1" xml:space="preserve"> IFERROR(VLOOKUP($A$2&amp;A33&amp;B33&amp;"1",data!W:AA,5,0),"")</f>
        <v/>
      </c>
      <c r="S33" s="6" t="str">
        <f ca="1" xml:space="preserve"> IFERROR(VLOOKUP($A$2&amp;A33&amp;B33&amp;"2",data!W:AA,5,0),"")</f>
        <v/>
      </c>
      <c r="T33" s="6" t="str">
        <f t="shared" ca="1" si="3"/>
        <v/>
      </c>
    </row>
    <row r="34" spans="1:20" ht="15" thickBot="1">
      <c r="A34" s="50" t="s">
        <v>12</v>
      </c>
      <c r="B34" s="50">
        <v>2</v>
      </c>
      <c r="C34" s="63"/>
      <c r="D34" s="76" t="s">
        <v>7375</v>
      </c>
      <c r="E34" s="7" t="str">
        <f ca="1">IF(N34="",IFERROR(VLOOKUP($A$2&amp;A34&amp;B34,data!A:O,10,0),""),N34)</f>
        <v>Основы вожатской деятельности</v>
      </c>
      <c r="F34" s="49" t="str">
        <f ca="1">IF(T34="",IFERROR(VLOOKUP($A$2&amp;A34&amp;B34,data!A:O,5,0),""),T34)</f>
        <v>Пр</v>
      </c>
      <c r="G34" s="7" t="str">
        <f ca="1">IF(K34="",IFERROR(VLOOKUP($A$2&amp;A34&amp;B34,data!A:O,2,0),""),K34)</f>
        <v>Драгон Е.А.</v>
      </c>
      <c r="H34" s="8" t="str">
        <f ca="1">IF(Q34="",IFERROR(VLOOKUP($A$2&amp;A34&amp;B34,data!A:O,13,0),""),Q34)</f>
        <v>УЛК(НТИ)510</v>
      </c>
      <c r="I34" s="73" t="str">
        <f ca="1" xml:space="preserve"> IFERROR(VLOOKUP($A$2&amp;A34&amp;B34&amp;"1",data!W:AA,2,0),"")</f>
        <v/>
      </c>
      <c r="J34" s="74" t="str">
        <f ca="1" xml:space="preserve"> IFERROR(VLOOKUP($A$2&amp;A34&amp;B34&amp;"2",data!W:AA,2,0),"")</f>
        <v/>
      </c>
      <c r="K34" s="72" t="str">
        <f t="shared" ca="1" si="0"/>
        <v/>
      </c>
      <c r="L34" s="72" t="s">
        <v>158</v>
      </c>
      <c r="M34" s="75" t="str">
        <f ca="1" xml:space="preserve"> IFERROR(VLOOKUP($A$2&amp;A34&amp;B34&amp;"2",data!W:AA,3,0),"")</f>
        <v/>
      </c>
      <c r="N34" s="72" t="str">
        <f t="shared" ca="1" si="1"/>
        <v/>
      </c>
      <c r="O34" s="72" t="str">
        <f ca="1" xml:space="preserve"> IFERROR(VLOOKUP($A$2&amp;A34&amp;B34&amp;"1",data!W:AA,4,0),"")</f>
        <v/>
      </c>
      <c r="P34" s="72" t="str">
        <f ca="1" xml:space="preserve"> IFERROR(VLOOKUP($A$2&amp;A34&amp;B34&amp;"2",data!W:AA,4,0),"")</f>
        <v/>
      </c>
      <c r="Q34" s="72" t="str">
        <f t="shared" ca="1" si="2"/>
        <v/>
      </c>
      <c r="R34" s="6" t="str">
        <f ca="1" xml:space="preserve"> IFERROR(VLOOKUP($A$2&amp;A34&amp;B34&amp;"1",data!W:AA,5,0),"")</f>
        <v/>
      </c>
      <c r="S34" s="6" t="str">
        <f ca="1" xml:space="preserve"> IFERROR(VLOOKUP($A$2&amp;A34&amp;B34&amp;"2",data!W:AA,5,0),"")</f>
        <v/>
      </c>
      <c r="T34" s="6" t="str">
        <f t="shared" ca="1" si="3"/>
        <v/>
      </c>
    </row>
    <row r="35" spans="1:20" ht="15" thickBot="1">
      <c r="A35" s="50" t="s">
        <v>12</v>
      </c>
      <c r="B35" s="50">
        <v>3</v>
      </c>
      <c r="C35" s="63"/>
      <c r="D35" s="77" t="s">
        <v>7376</v>
      </c>
      <c r="E35" s="7" t="str">
        <f ca="1">IF(N35="",IFERROR(VLOOKUP($A$2&amp;A35&amp;B35,data!A:O,10,0),""),N35)</f>
        <v>Основы педагогического мастерства</v>
      </c>
      <c r="F35" s="49" t="str">
        <f ca="1">IF(T35="",IFERROR(VLOOKUP($A$2&amp;A35&amp;B35,data!A:O,5,0),""),T35)</f>
        <v>Пр</v>
      </c>
      <c r="G35" s="7" t="str">
        <f ca="1">IF(K35="",IFERROR(VLOOKUP($A$2&amp;A35&amp;B35,data!A:O,2,0),""),K35)</f>
        <v>Артеменко Е.В./кпн</v>
      </c>
      <c r="H35" s="8" t="str">
        <f ca="1">IF(Q35="",IFERROR(VLOOKUP($A$2&amp;A35&amp;B35,data!A:O,13,0),""),Q35)</f>
        <v>УЛК(НТИ)510</v>
      </c>
      <c r="I35" s="73" t="str">
        <f ca="1" xml:space="preserve"> IFERROR(VLOOKUP($A$2&amp;A35&amp;B35&amp;"1",data!W:AA,2,0),"")</f>
        <v/>
      </c>
      <c r="J35" s="74" t="str">
        <f ca="1" xml:space="preserve"> IFERROR(VLOOKUP($A$2&amp;A35&amp;B35&amp;"2",data!W:AA,2,0),"")</f>
        <v/>
      </c>
      <c r="K35" s="72" t="str">
        <f t="shared" ca="1" si="0"/>
        <v/>
      </c>
      <c r="L35" s="72" t="s">
        <v>158</v>
      </c>
      <c r="M35" s="75" t="str">
        <f ca="1" xml:space="preserve"> IFERROR(VLOOKUP($A$2&amp;A35&amp;B35&amp;"2",data!W:AA,3,0),"")</f>
        <v/>
      </c>
      <c r="N35" s="72" t="str">
        <f t="shared" ca="1" si="1"/>
        <v/>
      </c>
      <c r="O35" s="72" t="str">
        <f ca="1" xml:space="preserve"> IFERROR(VLOOKUP($A$2&amp;A35&amp;B35&amp;"1",data!W:AA,4,0),"")</f>
        <v/>
      </c>
      <c r="P35" s="72" t="str">
        <f ca="1" xml:space="preserve"> IFERROR(VLOOKUP($A$2&amp;A35&amp;B35&amp;"2",data!W:AA,4,0),"")</f>
        <v/>
      </c>
      <c r="Q35" s="72" t="str">
        <f t="shared" ca="1" si="2"/>
        <v/>
      </c>
      <c r="R35" s="6" t="str">
        <f ca="1" xml:space="preserve"> IFERROR(VLOOKUP($A$2&amp;A35&amp;B35&amp;"1",data!W:AA,5,0),"")</f>
        <v/>
      </c>
      <c r="S35" s="6" t="str">
        <f ca="1" xml:space="preserve"> IFERROR(VLOOKUP($A$2&amp;A35&amp;B35&amp;"2",data!W:AA,5,0),"")</f>
        <v/>
      </c>
      <c r="T35" s="6" t="str">
        <f t="shared" ca="1" si="3"/>
        <v/>
      </c>
    </row>
    <row r="36" spans="1:20" ht="15" thickBot="1">
      <c r="A36" s="50" t="s">
        <v>12</v>
      </c>
      <c r="B36" s="35">
        <v>4</v>
      </c>
      <c r="C36" s="63"/>
      <c r="D36" s="77" t="s">
        <v>7377</v>
      </c>
      <c r="E36" s="7" t="str">
        <f ca="1">IF(N36="",IFERROR(VLOOKUP($A$2&amp;A36&amp;B36,data!A:O,10,0),""),N36)</f>
        <v>Возрастная анатомия, физиология и гигиена</v>
      </c>
      <c r="F36" s="49" t="str">
        <f ca="1">IF(T36="",IFERROR(VLOOKUP($A$2&amp;A36&amp;B36,data!A:O,5,0),""),T36)</f>
        <v>Лек* / Прак**</v>
      </c>
      <c r="G36" s="7" t="str">
        <f ca="1">IF(K36="",IFERROR(VLOOKUP($A$2&amp;A36&amp;B36,data!A:O,2,0),""),K36)</f>
        <v>Петрова Л.Ю.</v>
      </c>
      <c r="H36" s="8" t="str">
        <f ca="1">IF(Q36="",IFERROR(VLOOKUP($A$2&amp;A36&amp;B36,data!A:O,13,0),""),Q36)</f>
        <v>УЛК(НТИ)510 | УЛК(НТИ)511</v>
      </c>
      <c r="I36" s="73" t="str">
        <f ca="1" xml:space="preserve"> IFERROR(VLOOKUP($A$2&amp;A36&amp;B36&amp;"1",data!W:AA,2,0),"")</f>
        <v>Петрова Л.Ю.*</v>
      </c>
      <c r="J36" s="74" t="str">
        <f ca="1" xml:space="preserve"> IFERROR(VLOOKUP($A$2&amp;A36&amp;B36&amp;"2",data!W:AA,2,0),"")</f>
        <v>Петрова Л.Ю.**</v>
      </c>
      <c r="K36" s="72" t="str">
        <f t="shared" ca="1" si="0"/>
        <v/>
      </c>
      <c r="L36" s="72" t="s">
        <v>158</v>
      </c>
      <c r="M36" s="75" t="str">
        <f ca="1" xml:space="preserve"> IFERROR(VLOOKUP($A$2&amp;A36&amp;B36&amp;"2",data!W:AA,3,0),"")</f>
        <v>Возрастная анатомия, физиология и гигиена</v>
      </c>
      <c r="N36" s="72" t="str">
        <f t="shared" ca="1" si="1"/>
        <v/>
      </c>
      <c r="O36" s="72" t="str">
        <f ca="1" xml:space="preserve"> IFERROR(VLOOKUP($A$2&amp;A36&amp;B36&amp;"1",data!W:AA,4,0),"")</f>
        <v>УЛК(НТИ)510</v>
      </c>
      <c r="P36" s="72" t="str">
        <f ca="1" xml:space="preserve"> IFERROR(VLOOKUP($A$2&amp;A36&amp;B36&amp;"2",data!W:AA,4,0),"")</f>
        <v>УЛК(НТИ)511</v>
      </c>
      <c r="Q36" s="72" t="str">
        <f t="shared" ca="1" si="2"/>
        <v>УЛК(НТИ)510 | УЛК(НТИ)511</v>
      </c>
      <c r="R36" s="6" t="str">
        <f ca="1" xml:space="preserve"> IFERROR(VLOOKUP($A$2&amp;A36&amp;B36&amp;"1",data!W:AA,5,0),"")</f>
        <v>Лек*</v>
      </c>
      <c r="S36" s="6" t="str">
        <f ca="1" xml:space="preserve"> IFERROR(VLOOKUP($A$2&amp;A36&amp;B36&amp;"2",data!W:AA,5,0),"")</f>
        <v>Прак**</v>
      </c>
      <c r="T36" s="6" t="str">
        <f t="shared" ca="1" si="3"/>
        <v>Лек* / Прак**</v>
      </c>
    </row>
    <row r="37" spans="1:20" ht="15" thickBot="1">
      <c r="A37" s="50" t="s">
        <v>12</v>
      </c>
      <c r="B37" s="35">
        <v>5</v>
      </c>
      <c r="C37" s="63"/>
      <c r="D37" s="77" t="s">
        <v>7378</v>
      </c>
      <c r="E37" s="7" t="str">
        <f ca="1">IF(N37="",IFERROR(VLOOKUP($A$2&amp;A37&amp;B37,data!A:O,10,0),""),N37)</f>
        <v>Основы педагогического мастерства</v>
      </c>
      <c r="F37" s="49" t="str">
        <f ca="1">IF(T37="",IFERROR(VLOOKUP($A$2&amp;A37&amp;B37,data!A:O,5,0),""),T37)</f>
        <v>Лек*</v>
      </c>
      <c r="G37" s="7" t="str">
        <f ca="1">IF(K37="",IFERROR(VLOOKUP($A$2&amp;A37&amp;B37,data!A:O,2,0),""),K37)</f>
        <v>Артеменко Е.В./кпн</v>
      </c>
      <c r="H37" s="8" t="str">
        <f ca="1">IF(Q37="",IFERROR(VLOOKUP($A$2&amp;A37&amp;B37,data!A:O,13,0),""),Q37)</f>
        <v>УЛК(НТИ)510</v>
      </c>
      <c r="I37" s="73" t="str">
        <f ca="1" xml:space="preserve"> IFERROR(VLOOKUP($A$2&amp;A37&amp;B37&amp;"1",data!W:AA,2,0),"")</f>
        <v>Артеменко Е.В./кпн*</v>
      </c>
      <c r="J37" s="74" t="str">
        <f ca="1" xml:space="preserve"> IFERROR(VLOOKUP($A$2&amp;A37&amp;B37&amp;"2",data!W:AA,2,0),"")</f>
        <v/>
      </c>
      <c r="K37" s="72" t="str">
        <f t="shared" ca="1" si="0"/>
        <v/>
      </c>
      <c r="L37" s="72" t="s">
        <v>158</v>
      </c>
      <c r="M37" s="75" t="str">
        <f ca="1" xml:space="preserve"> IFERROR(VLOOKUP($A$2&amp;A37&amp;B37&amp;"2",data!W:AA,3,0),"")</f>
        <v/>
      </c>
      <c r="N37" s="72" t="str">
        <f t="shared" ca="1" si="1"/>
        <v/>
      </c>
      <c r="O37" s="72" t="str">
        <f ca="1" xml:space="preserve"> IFERROR(VLOOKUP($A$2&amp;A37&amp;B37&amp;"1",data!W:AA,4,0),"")</f>
        <v>УЛК(НТИ)510</v>
      </c>
      <c r="P37" s="72" t="str">
        <f ca="1" xml:space="preserve"> IFERROR(VLOOKUP($A$2&amp;A37&amp;B37&amp;"2",data!W:AA,4,0),"")</f>
        <v/>
      </c>
      <c r="Q37" s="72" t="str">
        <f t="shared" ca="1" si="2"/>
        <v/>
      </c>
      <c r="R37" s="6" t="str">
        <f ca="1" xml:space="preserve"> IFERROR(VLOOKUP($A$2&amp;A37&amp;B37&amp;"1",data!W:AA,5,0),"")</f>
        <v>Лек*</v>
      </c>
      <c r="S37" s="6" t="str">
        <f ca="1" xml:space="preserve"> IFERROR(VLOOKUP($A$2&amp;A37&amp;B37&amp;"2",data!W:AA,5,0),"")</f>
        <v/>
      </c>
      <c r="T37" s="6" t="str">
        <f t="shared" ca="1" si="3"/>
        <v/>
      </c>
    </row>
    <row r="38" spans="1:20" ht="15" thickBot="1">
      <c r="A38" s="50" t="s">
        <v>12</v>
      </c>
      <c r="B38" s="35">
        <v>6</v>
      </c>
      <c r="C38" s="64"/>
      <c r="D38" s="78" t="s">
        <v>7379</v>
      </c>
      <c r="E38" s="7" t="str">
        <f ca="1">IF(N38="",IFERROR(VLOOKUP($A$2&amp;A38&amp;B38,data!A:O,10,0),""),N38)</f>
        <v/>
      </c>
      <c r="F38" s="49" t="str">
        <f ca="1">IFERROR(VLOOKUP($A$2&amp;A38&amp;B38,data!A:O,5,0),"")</f>
        <v/>
      </c>
      <c r="G38" s="7" t="str">
        <f ca="1">IF(K38="",IFERROR(VLOOKUP($A$2&amp;A38&amp;B38,data!A:O,2,0),""),K38)</f>
        <v/>
      </c>
      <c r="H38" s="8" t="str">
        <f ca="1">IF(Q38="",IFERROR(VLOOKUP($A$2&amp;A38&amp;B38,data!A:O,13,0),""),Q38)</f>
        <v/>
      </c>
      <c r="I38" s="73" t="str">
        <f ca="1" xml:space="preserve"> IFERROR(VLOOKUP($A$2&amp;A38&amp;B38&amp;"1",data!W:X,2,0),"")</f>
        <v/>
      </c>
      <c r="J38" s="74" t="str">
        <f ca="1" xml:space="preserve"> IFERROR(VLOOKUP($A$2&amp;A38&amp;B38&amp;"2",data!W:X,2,0),"")</f>
        <v/>
      </c>
      <c r="K38" s="72" t="str">
        <f t="shared" ca="1" si="0"/>
        <v/>
      </c>
      <c r="L38" s="72" t="s">
        <v>158</v>
      </c>
      <c r="M38" s="75" t="str">
        <f ca="1" xml:space="preserve"> IFERROR(VLOOKUP($A$2&amp;A38&amp;B38&amp;"2",data!W:Y,3,0),"")</f>
        <v/>
      </c>
      <c r="N38" s="72" t="str">
        <f t="shared" ref="N4:N38" ca="1" si="4">IF(AND(LEN(L38)&gt;5,LEN(M38)&gt;5,L38&lt;&gt;M38),L38&amp;" | "&amp;M38,"")</f>
        <v/>
      </c>
      <c r="O38" s="72" t="str">
        <f ca="1" xml:space="preserve"> IFERROR(VLOOKUP($A$2&amp;A38&amp;B38&amp;"1",data!W:Z,4,0),"")</f>
        <v/>
      </c>
      <c r="P38" s="72" t="s">
        <v>158</v>
      </c>
      <c r="Q38" s="72" t="str">
        <f t="shared" ref="Q4:Q40" ca="1" si="5">IF(AND(LEN(O38)&gt;2,LEN(P38)&gt;2,O38&lt;&gt;P38),O38&amp;" | "&amp;P38,"")</f>
        <v/>
      </c>
    </row>
    <row r="39" spans="1:20" ht="15" thickBot="1">
      <c r="A39" s="50"/>
      <c r="B39" s="50"/>
      <c r="C39" s="9" t="s">
        <v>14</v>
      </c>
      <c r="D39" s="10"/>
      <c r="E39" s="79"/>
      <c r="F39" s="49" t="s">
        <v>158</v>
      </c>
      <c r="G39" s="7"/>
      <c r="H39" s="8"/>
      <c r="K39" s="72" t="str">
        <f t="shared" si="0"/>
        <v/>
      </c>
      <c r="O39" s="72" t="s">
        <v>158</v>
      </c>
      <c r="P39" s="72" t="s">
        <v>158</v>
      </c>
      <c r="Q39" s="72" t="str">
        <f t="shared" si="5"/>
        <v/>
      </c>
    </row>
    <row r="40" spans="1:20">
      <c r="A40" s="50"/>
      <c r="B40" s="50"/>
      <c r="C40" s="9" t="s">
        <v>15</v>
      </c>
      <c r="D40" s="10"/>
      <c r="E40" s="79"/>
      <c r="F40" s="49" t="s">
        <v>158</v>
      </c>
      <c r="G40" s="7" t="s">
        <v>158</v>
      </c>
      <c r="H40" s="8" t="s">
        <v>158</v>
      </c>
      <c r="K40" s="72" t="str">
        <f t="shared" si="0"/>
        <v/>
      </c>
      <c r="O40" s="72" t="s">
        <v>158</v>
      </c>
      <c r="P40" s="72" t="s">
        <v>158</v>
      </c>
      <c r="Q40" s="72" t="str">
        <f t="shared" si="5"/>
        <v/>
      </c>
    </row>
  </sheetData>
  <mergeCells count="7">
    <mergeCell ref="E1:H1"/>
    <mergeCell ref="C33:C38"/>
    <mergeCell ref="C3:C8"/>
    <mergeCell ref="C9:C14"/>
    <mergeCell ref="C15:C20"/>
    <mergeCell ref="C21:C26"/>
    <mergeCell ref="C27:C32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A2" sqref="A2"/>
    </sheetView>
  </sheetViews>
  <sheetFormatPr defaultRowHeight="14.4"/>
  <cols>
    <col min="1" max="1" width="10.21875" bestFit="1" customWidth="1"/>
    <col min="2" max="2" width="9.77734375" customWidth="1"/>
    <col min="5" max="5" width="23.77734375" customWidth="1"/>
  </cols>
  <sheetData>
    <row r="1" spans="1:13">
      <c r="B1" t="s">
        <v>7382</v>
      </c>
      <c r="I1" t="s">
        <v>7383</v>
      </c>
    </row>
    <row r="2" spans="1:13">
      <c r="A2" s="82" t="str">
        <f ca="1">INDIRECT("'" &amp; $B$1 &amp; "'!" &amp; ADDRESS(ROW(A2),COLUMN(A2)+2))</f>
        <v>Дни нед.</v>
      </c>
      <c r="B2" s="82" t="str">
        <f t="shared" ref="B2:G17" ca="1" si="0">INDIRECT("'" &amp; $B$1 &amp; "'!" &amp; ADDRESS(ROW(B2),COLUMN(B2)+2))</f>
        <v>Время</v>
      </c>
      <c r="C2" s="82" t="str">
        <f t="shared" ca="1" si="0"/>
        <v>Наименование дисциплины</v>
      </c>
      <c r="D2" s="82" t="str">
        <f t="shared" ca="1" si="0"/>
        <v>Вид уч.занятия (Лекц./практ./сем./ лаб.</v>
      </c>
      <c r="E2" s="82" t="str">
        <f t="shared" ca="1" si="0"/>
        <v>Ф.И.О. Преподавателя, уч.степень, уч.звание/должность</v>
      </c>
      <c r="F2" s="82" t="str">
        <f ca="1">INDIRECT("'" &amp; $B$1 &amp; "'!" &amp; ADDRESS(ROW(F2),COLUMN(F2)+2))</f>
        <v>Учебный корпус,       Ауд.</v>
      </c>
      <c r="G2" s="82"/>
      <c r="H2" t="str">
        <f ca="1">INDIRECT("'" &amp; $I$1 &amp; "'!" &amp; ADDRESS(ROW(A2),COLUMN(A2)+2))</f>
        <v>Дни нед.</v>
      </c>
      <c r="I2" t="str">
        <f t="shared" ref="I2:M2" ca="1" si="1">INDIRECT("'" &amp; $I$1 &amp; "'!" &amp; ADDRESS(ROW(B2),COLUMN(B2)+2))</f>
        <v>Время</v>
      </c>
      <c r="J2" t="str">
        <f t="shared" ca="1" si="1"/>
        <v>Наименование дисциплины</v>
      </c>
      <c r="K2" t="str">
        <f t="shared" ca="1" si="1"/>
        <v>Вид уч.занятия (Лекц./практ./сем./ лаб.</v>
      </c>
      <c r="L2" t="str">
        <f t="shared" ca="1" si="1"/>
        <v>Ф.И.О. Преподавателя, уч.степень, уч.звание/должность</v>
      </c>
      <c r="M2" t="str">
        <f t="shared" ca="1" si="1"/>
        <v>Учебный корпус,       Ауд.</v>
      </c>
    </row>
    <row r="3" spans="1:13">
      <c r="A3" s="82" t="str">
        <f t="shared" ref="A3:F26" ca="1" si="2">INDIRECT("'" &amp; $B$1 &amp; "'!" &amp; ADDRESS(ROW(A3),COLUMN(A3)+2))</f>
        <v>Понедельник</v>
      </c>
      <c r="B3" s="82" t="str">
        <f t="shared" ca="1" si="0"/>
        <v>08:00-09:35</v>
      </c>
      <c r="C3" s="82" t="str">
        <f t="shared" ca="1" si="0"/>
        <v>Основы профессиональной деятельности</v>
      </c>
      <c r="D3" s="82" t="str">
        <f t="shared" ca="1" si="0"/>
        <v>Лек</v>
      </c>
      <c r="E3" s="82" t="str">
        <f t="shared" ca="1" si="0"/>
        <v>Мамедова Л.В./кпн</v>
      </c>
      <c r="F3" s="82" t="str">
        <f t="shared" ca="1" si="0"/>
        <v>УЛК(НТИ) 508</v>
      </c>
      <c r="H3" t="str">
        <f t="shared" ref="H3:H26" ca="1" si="3">INDIRECT("'" &amp; $I$1 &amp; "'!" &amp; ADDRESS(ROW(A3),COLUMN(A3)+2))</f>
        <v>Понедельник</v>
      </c>
      <c r="I3" t="str">
        <f t="shared" ref="I3:I26" ca="1" si="4">INDIRECT("'" &amp; $I$1 &amp; "'!" &amp; ADDRESS(ROW(B3),COLUMN(B3)+2))</f>
        <v>08:00-09:35</v>
      </c>
      <c r="J3" t="str">
        <f t="shared" ref="J3:J26" ca="1" si="5">INDIRECT("'" &amp; $I$1 &amp; "'!" &amp; ADDRESS(ROW(C3),COLUMN(C3)+2))</f>
        <v/>
      </c>
      <c r="K3" t="str">
        <f t="shared" ref="K3:K26" ca="1" si="6">INDIRECT("'" &amp; $I$1 &amp; "'!" &amp; ADDRESS(ROW(D3),COLUMN(D3)+2))</f>
        <v/>
      </c>
      <c r="L3" t="str">
        <f t="shared" ref="L3:L26" ca="1" si="7">INDIRECT("'" &amp; $I$1 &amp; "'!" &amp; ADDRESS(ROW(E3),COLUMN(E3)+2))</f>
        <v/>
      </c>
      <c r="M3" t="str">
        <f t="shared" ref="M3:M26" ca="1" si="8">INDIRECT("'" &amp; $I$1 &amp; "'!" &amp; ADDRESS(ROW(F3),COLUMN(F3)+2))</f>
        <v/>
      </c>
    </row>
    <row r="4" spans="1:13">
      <c r="A4" s="82">
        <f t="shared" ca="1" si="2"/>
        <v>0</v>
      </c>
      <c r="B4" s="82" t="str">
        <f t="shared" ca="1" si="0"/>
        <v>09:50-11:25</v>
      </c>
      <c r="C4" s="82" t="str">
        <f t="shared" ca="1" si="0"/>
        <v>История России</v>
      </c>
      <c r="D4" s="82" t="str">
        <f t="shared" ca="1" si="0"/>
        <v>Лек</v>
      </c>
      <c r="E4" s="82" t="str">
        <f t="shared" ca="1" si="0"/>
        <v>Ахмедов Т.А.</v>
      </c>
      <c r="F4" s="82" t="str">
        <f t="shared" ca="1" si="0"/>
        <v>УЛК(НТИ) 308</v>
      </c>
      <c r="H4">
        <f t="shared" ca="1" si="3"/>
        <v>0</v>
      </c>
      <c r="I4" t="str">
        <f t="shared" ca="1" si="4"/>
        <v>09:50-11:25</v>
      </c>
      <c r="J4" t="str">
        <f t="shared" ca="1" si="5"/>
        <v/>
      </c>
      <c r="K4" t="str">
        <f t="shared" ca="1" si="6"/>
        <v/>
      </c>
      <c r="L4" t="str">
        <f t="shared" ca="1" si="7"/>
        <v/>
      </c>
      <c r="M4" t="str">
        <f t="shared" ca="1" si="8"/>
        <v/>
      </c>
    </row>
    <row r="5" spans="1:13">
      <c r="A5" s="82">
        <f t="shared" ca="1" si="2"/>
        <v>0</v>
      </c>
      <c r="B5" s="82" t="str">
        <f t="shared" ca="1" si="0"/>
        <v>11:40-13:15</v>
      </c>
      <c r="C5" s="82" t="str">
        <f t="shared" ca="1" si="0"/>
        <v xml:space="preserve">Иностранный язык </v>
      </c>
      <c r="D5" s="82" t="str">
        <f t="shared" ca="1" si="0"/>
        <v>Пр</v>
      </c>
      <c r="E5" s="82" t="str">
        <f t="shared" ca="1" si="0"/>
        <v>Зотова Н.В./кфилн</v>
      </c>
      <c r="F5" s="82" t="str">
        <f t="shared" ca="1" si="0"/>
        <v>УЛК(НТИ) 508</v>
      </c>
      <c r="H5">
        <f t="shared" ca="1" si="3"/>
        <v>0</v>
      </c>
      <c r="I5" t="str">
        <f t="shared" ca="1" si="4"/>
        <v>11:40-13:15</v>
      </c>
      <c r="J5" t="str">
        <f t="shared" ca="1" si="5"/>
        <v/>
      </c>
      <c r="K5" t="str">
        <f t="shared" ca="1" si="6"/>
        <v/>
      </c>
      <c r="L5" t="str">
        <f t="shared" ca="1" si="7"/>
        <v/>
      </c>
      <c r="M5" t="str">
        <f t="shared" ca="1" si="8"/>
        <v/>
      </c>
    </row>
    <row r="6" spans="1:13">
      <c r="A6" s="82">
        <f t="shared" ca="1" si="2"/>
        <v>0</v>
      </c>
      <c r="B6" s="82" t="str">
        <f t="shared" ca="1" si="0"/>
        <v>14:00-15:35</v>
      </c>
      <c r="C6" s="82" t="str">
        <f t="shared" ca="1" si="0"/>
        <v>Основы российской государственности</v>
      </c>
      <c r="D6" s="82" t="str">
        <f t="shared" ca="1" si="0"/>
        <v>Лек* / Прак**</v>
      </c>
      <c r="E6" s="82" t="str">
        <f t="shared" ca="1" si="0"/>
        <v>Акинин М.А.</v>
      </c>
      <c r="F6" s="82" t="str">
        <f t="shared" ca="1" si="0"/>
        <v>УЛК(НТИ) 307</v>
      </c>
      <c r="H6">
        <f t="shared" ca="1" si="3"/>
        <v>0</v>
      </c>
      <c r="I6" t="str">
        <f t="shared" ca="1" si="4"/>
        <v>14:00-15:35</v>
      </c>
      <c r="J6" t="str">
        <f t="shared" ca="1" si="5"/>
        <v/>
      </c>
      <c r="K6" t="str">
        <f t="shared" ca="1" si="6"/>
        <v/>
      </c>
      <c r="L6" t="str">
        <f t="shared" ca="1" si="7"/>
        <v/>
      </c>
      <c r="M6" t="str">
        <f t="shared" ca="1" si="8"/>
        <v/>
      </c>
    </row>
    <row r="7" spans="1:13">
      <c r="A7" s="82">
        <f t="shared" ca="1" si="2"/>
        <v>0</v>
      </c>
      <c r="B7" s="82" t="str">
        <f t="shared" ca="1" si="0"/>
        <v>15:50-17:25</v>
      </c>
      <c r="C7" s="82" t="str">
        <f t="shared" ca="1" si="0"/>
        <v/>
      </c>
      <c r="D7" s="82" t="str">
        <f t="shared" ca="1" si="0"/>
        <v/>
      </c>
      <c r="E7" s="82" t="str">
        <f t="shared" ca="1" si="0"/>
        <v/>
      </c>
      <c r="F7" s="82" t="str">
        <f t="shared" ca="1" si="0"/>
        <v/>
      </c>
      <c r="H7">
        <f t="shared" ca="1" si="3"/>
        <v>0</v>
      </c>
      <c r="I7" t="str">
        <f t="shared" ca="1" si="4"/>
        <v>15:50-17:25</v>
      </c>
      <c r="J7" t="str">
        <f t="shared" ca="1" si="5"/>
        <v/>
      </c>
      <c r="K7" t="str">
        <f t="shared" ca="1" si="6"/>
        <v/>
      </c>
      <c r="L7" t="str">
        <f t="shared" ca="1" si="7"/>
        <v/>
      </c>
      <c r="M7" t="str">
        <f t="shared" ca="1" si="8"/>
        <v/>
      </c>
    </row>
    <row r="8" spans="1:13">
      <c r="A8" s="82">
        <f t="shared" ca="1" si="2"/>
        <v>0</v>
      </c>
      <c r="B8" s="82" t="str">
        <f t="shared" ca="1" si="0"/>
        <v>17:40-19:15</v>
      </c>
      <c r="C8" s="82" t="str">
        <f t="shared" ca="1" si="0"/>
        <v/>
      </c>
      <c r="D8" s="82" t="str">
        <f t="shared" ca="1" si="0"/>
        <v/>
      </c>
      <c r="E8" s="82" t="str">
        <f t="shared" ca="1" si="0"/>
        <v/>
      </c>
      <c r="F8" s="82" t="str">
        <f t="shared" ca="1" si="0"/>
        <v/>
      </c>
      <c r="H8">
        <f t="shared" ca="1" si="3"/>
        <v>0</v>
      </c>
      <c r="I8" t="str">
        <f t="shared" ca="1" si="4"/>
        <v>17:40-19:15</v>
      </c>
      <c r="J8" t="str">
        <f t="shared" ca="1" si="5"/>
        <v/>
      </c>
      <c r="K8" t="str">
        <f t="shared" ca="1" si="6"/>
        <v/>
      </c>
      <c r="L8" t="str">
        <f t="shared" ca="1" si="7"/>
        <v/>
      </c>
      <c r="M8" t="str">
        <f t="shared" ca="1" si="8"/>
        <v/>
      </c>
    </row>
    <row r="9" spans="1:13">
      <c r="A9" s="82" t="str">
        <f t="shared" ca="1" si="2"/>
        <v>Вторник</v>
      </c>
      <c r="B9" s="82" t="str">
        <f t="shared" ca="1" si="0"/>
        <v>08:00-09:35</v>
      </c>
      <c r="C9" s="82" t="str">
        <f t="shared" ca="1" si="0"/>
        <v>Основы профессиональной деятельности</v>
      </c>
      <c r="D9" s="82" t="str">
        <f t="shared" ca="1" si="0"/>
        <v>Пр</v>
      </c>
      <c r="E9" s="82" t="str">
        <f t="shared" ca="1" si="0"/>
        <v>Мамедова Л.В./кпн</v>
      </c>
      <c r="F9" s="82" t="str">
        <f t="shared" ca="1" si="0"/>
        <v>УЛК(НТИ) 508</v>
      </c>
      <c r="H9" t="str">
        <f t="shared" ca="1" si="3"/>
        <v>Вторник</v>
      </c>
      <c r="I9" t="str">
        <f t="shared" ca="1" si="4"/>
        <v>08:00-09:35</v>
      </c>
      <c r="J9" t="str">
        <f t="shared" ca="1" si="5"/>
        <v/>
      </c>
      <c r="K9" t="str">
        <f t="shared" ca="1" si="6"/>
        <v/>
      </c>
      <c r="L9" t="str">
        <f t="shared" ca="1" si="7"/>
        <v/>
      </c>
      <c r="M9" t="str">
        <f t="shared" ca="1" si="8"/>
        <v/>
      </c>
    </row>
    <row r="10" spans="1:13">
      <c r="A10" s="82">
        <f t="shared" ca="1" si="2"/>
        <v>0</v>
      </c>
      <c r="B10" s="82" t="str">
        <f t="shared" ca="1" si="0"/>
        <v>09:50-11:25</v>
      </c>
      <c r="C10" s="82" t="str">
        <f t="shared" ca="1" si="0"/>
        <v>Профессиональная этика в педагогической деятельности</v>
      </c>
      <c r="D10" s="82" t="str">
        <f t="shared" ca="1" si="0"/>
        <v>Пр</v>
      </c>
      <c r="E10" s="82" t="str">
        <f t="shared" ca="1" si="0"/>
        <v>Мамедова Л.В./кпн</v>
      </c>
      <c r="F10" s="82" t="str">
        <f t="shared" ca="1" si="0"/>
        <v>УЛК(НТИ) 508</v>
      </c>
      <c r="H10">
        <f t="shared" ca="1" si="3"/>
        <v>0</v>
      </c>
      <c r="I10" t="str">
        <f t="shared" ca="1" si="4"/>
        <v>09:50-11:25</v>
      </c>
      <c r="J10" t="str">
        <f t="shared" ca="1" si="5"/>
        <v/>
      </c>
      <c r="K10" t="str">
        <f t="shared" ca="1" si="6"/>
        <v/>
      </c>
      <c r="L10" t="str">
        <f t="shared" ca="1" si="7"/>
        <v/>
      </c>
      <c r="M10" t="str">
        <f t="shared" ca="1" si="8"/>
        <v/>
      </c>
    </row>
    <row r="11" spans="1:13">
      <c r="A11" s="82">
        <f t="shared" ca="1" si="2"/>
        <v>0</v>
      </c>
      <c r="B11" s="82" t="str">
        <f t="shared" ca="1" si="0"/>
        <v>11:40-13:15</v>
      </c>
      <c r="C11" s="82" t="str">
        <f t="shared" ca="1" si="0"/>
        <v>Профессиональная этика в педагогической деятельности</v>
      </c>
      <c r="D11" s="82" t="str">
        <f t="shared" ca="1" si="0"/>
        <v>Лек* / Пр**</v>
      </c>
      <c r="E11" s="82" t="str">
        <f t="shared" ca="1" si="0"/>
        <v>Мамедова Л.В./кпн* | Шпиллер Т.В.**</v>
      </c>
      <c r="F11" s="82" t="str">
        <f t="shared" ca="1" si="0"/>
        <v>УЛК(НТИ) 508</v>
      </c>
      <c r="H11">
        <f t="shared" ca="1" si="3"/>
        <v>0</v>
      </c>
      <c r="I11" t="str">
        <f t="shared" ca="1" si="4"/>
        <v>11:40-13:15</v>
      </c>
      <c r="J11" t="str">
        <f t="shared" ca="1" si="5"/>
        <v>Введение в языкознание</v>
      </c>
      <c r="K11" t="str">
        <f t="shared" ca="1" si="6"/>
        <v>Лек* / Прак**</v>
      </c>
      <c r="L11" t="str">
        <f t="shared" ca="1" si="7"/>
        <v>Ключникова Л.В.</v>
      </c>
      <c r="M11" t="str">
        <f t="shared" ca="1" si="8"/>
        <v>УЛК(НТИ)405</v>
      </c>
    </row>
    <row r="12" spans="1:13">
      <c r="A12" s="82">
        <f t="shared" ca="1" si="2"/>
        <v>0</v>
      </c>
      <c r="B12" s="82" t="str">
        <f t="shared" ca="1" si="0"/>
        <v>14:00-15:35</v>
      </c>
      <c r="C12" s="82" t="str">
        <f t="shared" ca="1" si="0"/>
        <v>Теория и методика воспитательной работы в ДОУ</v>
      </c>
      <c r="D12" s="82" t="str">
        <f t="shared" ca="1" si="0"/>
        <v>Лек</v>
      </c>
      <c r="E12" s="82" t="str">
        <f t="shared" ca="1" si="0"/>
        <v>Шпиллер Т.В.</v>
      </c>
      <c r="F12" s="82" t="str">
        <f t="shared" ca="1" si="0"/>
        <v>УЛК(НТИ) 508</v>
      </c>
      <c r="H12">
        <f t="shared" ca="1" si="3"/>
        <v>0</v>
      </c>
      <c r="I12" t="str">
        <f t="shared" ca="1" si="4"/>
        <v>14:00-15:35</v>
      </c>
      <c r="J12" t="str">
        <f t="shared" ca="1" si="5"/>
        <v>Практический курс основного языка</v>
      </c>
      <c r="K12" t="str">
        <f t="shared" ca="1" si="6"/>
        <v>Пр</v>
      </c>
      <c r="L12" t="str">
        <f t="shared" ca="1" si="7"/>
        <v>Валиева А.В.</v>
      </c>
      <c r="M12" t="str">
        <f t="shared" ca="1" si="8"/>
        <v>УЛК(НТИ)408</v>
      </c>
    </row>
    <row r="13" spans="1:13">
      <c r="A13" s="82">
        <f t="shared" ca="1" si="2"/>
        <v>0</v>
      </c>
      <c r="B13" s="82" t="str">
        <f t="shared" ca="1" si="0"/>
        <v>15:50-17:25</v>
      </c>
      <c r="C13" s="82" t="str">
        <f t="shared" ca="1" si="0"/>
        <v>История России</v>
      </c>
      <c r="D13" s="82" t="str">
        <f t="shared" ca="1" si="0"/>
        <v>Лек</v>
      </c>
      <c r="E13" s="82" t="str">
        <f t="shared" ca="1" si="0"/>
        <v>Ахмедов Т.А.</v>
      </c>
      <c r="F13" s="82" t="str">
        <f t="shared" ca="1" si="0"/>
        <v>УЛК(НТИ) 508</v>
      </c>
      <c r="H13">
        <f t="shared" ca="1" si="3"/>
        <v>0</v>
      </c>
      <c r="I13" t="str">
        <f t="shared" ca="1" si="4"/>
        <v>15:50-17:25</v>
      </c>
      <c r="J13" t="str">
        <f t="shared" ca="1" si="5"/>
        <v/>
      </c>
      <c r="K13" t="str">
        <f t="shared" ca="1" si="6"/>
        <v/>
      </c>
      <c r="L13" t="str">
        <f t="shared" ca="1" si="7"/>
        <v/>
      </c>
      <c r="M13" t="str">
        <f t="shared" ca="1" si="8"/>
        <v/>
      </c>
    </row>
    <row r="14" spans="1:13">
      <c r="A14" s="82">
        <f t="shared" ca="1" si="2"/>
        <v>0</v>
      </c>
      <c r="B14" s="82" t="str">
        <f t="shared" ca="1" si="0"/>
        <v>17:40-19:15</v>
      </c>
      <c r="C14" s="82" t="str">
        <f t="shared" ca="1" si="0"/>
        <v/>
      </c>
      <c r="D14" s="82" t="str">
        <f t="shared" ca="1" si="0"/>
        <v/>
      </c>
      <c r="E14" s="82" t="str">
        <f t="shared" ca="1" si="0"/>
        <v/>
      </c>
      <c r="F14" s="82" t="str">
        <f t="shared" ca="1" si="0"/>
        <v/>
      </c>
      <c r="H14">
        <f t="shared" ca="1" si="3"/>
        <v>0</v>
      </c>
      <c r="I14" t="str">
        <f t="shared" ca="1" si="4"/>
        <v>17:40-19:15</v>
      </c>
      <c r="J14" t="str">
        <f t="shared" ca="1" si="5"/>
        <v/>
      </c>
      <c r="K14" t="str">
        <f t="shared" ca="1" si="6"/>
        <v/>
      </c>
      <c r="L14" t="str">
        <f t="shared" ca="1" si="7"/>
        <v/>
      </c>
      <c r="M14" t="str">
        <f t="shared" ca="1" si="8"/>
        <v/>
      </c>
    </row>
    <row r="15" spans="1:13">
      <c r="A15" s="82" t="str">
        <f t="shared" ca="1" si="2"/>
        <v>Среда</v>
      </c>
      <c r="B15" s="82" t="str">
        <f t="shared" ca="1" si="0"/>
        <v>08:00-09:35</v>
      </c>
      <c r="C15" s="82" t="str">
        <f t="shared" ca="1" si="0"/>
        <v/>
      </c>
      <c r="D15" s="82" t="str">
        <f t="shared" ca="1" si="0"/>
        <v/>
      </c>
      <c r="E15" s="82" t="str">
        <f t="shared" ca="1" si="0"/>
        <v/>
      </c>
      <c r="F15" s="82" t="str">
        <f t="shared" ca="1" si="0"/>
        <v/>
      </c>
      <c r="H15" t="str">
        <f t="shared" ca="1" si="3"/>
        <v>Среда</v>
      </c>
      <c r="I15" t="str">
        <f t="shared" ca="1" si="4"/>
        <v>08:00-09:35</v>
      </c>
      <c r="J15" t="str">
        <f t="shared" ca="1" si="5"/>
        <v/>
      </c>
      <c r="K15" t="str">
        <f t="shared" ca="1" si="6"/>
        <v/>
      </c>
      <c r="L15" t="str">
        <f t="shared" ca="1" si="7"/>
        <v/>
      </c>
      <c r="M15" t="str">
        <f t="shared" ca="1" si="8"/>
        <v/>
      </c>
    </row>
    <row r="16" spans="1:13">
      <c r="A16" s="82">
        <f t="shared" ca="1" si="2"/>
        <v>0</v>
      </c>
      <c r="B16" s="82" t="str">
        <f t="shared" ca="1" si="0"/>
        <v>09:50-11:25</v>
      </c>
      <c r="C16" s="82" t="str">
        <f t="shared" ca="1" si="0"/>
        <v/>
      </c>
      <c r="D16" s="82" t="str">
        <f t="shared" ca="1" si="0"/>
        <v/>
      </c>
      <c r="E16" s="82" t="str">
        <f t="shared" ca="1" si="0"/>
        <v/>
      </c>
      <c r="F16" s="82" t="str">
        <f t="shared" ca="1" si="0"/>
        <v/>
      </c>
      <c r="H16">
        <f t="shared" ca="1" si="3"/>
        <v>0</v>
      </c>
      <c r="I16" t="str">
        <f t="shared" ca="1" si="4"/>
        <v>09:50-11:25</v>
      </c>
      <c r="J16" t="str">
        <f t="shared" ca="1" si="5"/>
        <v>Физическая культура и спорт</v>
      </c>
      <c r="K16" t="str">
        <f t="shared" ca="1" si="6"/>
        <v>Лек</v>
      </c>
      <c r="L16" t="str">
        <f t="shared" ca="1" si="7"/>
        <v>Погуляева И.А./кбн</v>
      </c>
      <c r="M16" t="str">
        <f t="shared" ca="1" si="8"/>
        <v>УЛК(НТИ)106</v>
      </c>
    </row>
    <row r="17" spans="1:13">
      <c r="A17" s="82">
        <f t="shared" ca="1" si="2"/>
        <v>0</v>
      </c>
      <c r="B17" s="82" t="str">
        <f t="shared" ca="1" si="0"/>
        <v>11:40-13:15</v>
      </c>
      <c r="C17" s="82" t="str">
        <f t="shared" ca="1" si="0"/>
        <v/>
      </c>
      <c r="D17" s="82" t="str">
        <f t="shared" ca="1" si="0"/>
        <v/>
      </c>
      <c r="E17" s="82" t="str">
        <f t="shared" ca="1" si="0"/>
        <v/>
      </c>
      <c r="F17" s="82" t="str">
        <f t="shared" ca="1" si="0"/>
        <v/>
      </c>
      <c r="H17">
        <f t="shared" ca="1" si="3"/>
        <v>0</v>
      </c>
      <c r="I17" t="str">
        <f t="shared" ca="1" si="4"/>
        <v>11:40-13:15</v>
      </c>
      <c r="J17" t="str">
        <f t="shared" ca="1" si="5"/>
        <v>История России</v>
      </c>
      <c r="K17" t="str">
        <f t="shared" ca="1" si="6"/>
        <v>Лек</v>
      </c>
      <c r="L17" t="str">
        <f t="shared" ca="1" si="7"/>
        <v>Ахмедов Т.А.</v>
      </c>
      <c r="M17" t="str">
        <f t="shared" ca="1" si="8"/>
        <v>УЛК(НТИ)308</v>
      </c>
    </row>
    <row r="18" spans="1:13">
      <c r="A18" s="82">
        <f t="shared" ca="1" si="2"/>
        <v>0</v>
      </c>
      <c r="B18" s="82" t="str">
        <f t="shared" ca="1" si="2"/>
        <v>14:00-15:35</v>
      </c>
      <c r="C18" s="82" t="str">
        <f t="shared" ca="1" si="2"/>
        <v/>
      </c>
      <c r="D18" s="82" t="str">
        <f t="shared" ca="1" si="2"/>
        <v/>
      </c>
      <c r="E18" s="82" t="str">
        <f t="shared" ca="1" si="2"/>
        <v/>
      </c>
      <c r="F18" s="82" t="str">
        <f t="shared" ca="1" si="2"/>
        <v/>
      </c>
      <c r="H18">
        <f t="shared" ca="1" si="3"/>
        <v>0</v>
      </c>
      <c r="I18" t="str">
        <f t="shared" ca="1" si="4"/>
        <v>14:00-15:35</v>
      </c>
      <c r="J18" t="str">
        <f t="shared" ca="1" si="5"/>
        <v/>
      </c>
      <c r="K18" t="str">
        <f t="shared" ca="1" si="6"/>
        <v/>
      </c>
      <c r="L18" t="str">
        <f t="shared" ca="1" si="7"/>
        <v/>
      </c>
      <c r="M18" t="str">
        <f t="shared" ca="1" si="8"/>
        <v/>
      </c>
    </row>
    <row r="19" spans="1:13">
      <c r="A19" s="82">
        <f t="shared" ca="1" si="2"/>
        <v>0</v>
      </c>
      <c r="B19" s="82" t="str">
        <f t="shared" ca="1" si="2"/>
        <v>15:50-17:25</v>
      </c>
      <c r="C19" s="82" t="str">
        <f t="shared" ca="1" si="2"/>
        <v/>
      </c>
      <c r="D19" s="82" t="str">
        <f t="shared" ca="1" si="2"/>
        <v/>
      </c>
      <c r="E19" s="82" t="str">
        <f t="shared" ca="1" si="2"/>
        <v/>
      </c>
      <c r="F19" s="82" t="str">
        <f t="shared" ca="1" si="2"/>
        <v/>
      </c>
      <c r="H19">
        <f t="shared" ca="1" si="3"/>
        <v>0</v>
      </c>
      <c r="I19" t="str">
        <f t="shared" ca="1" si="4"/>
        <v>15:50-17:25</v>
      </c>
      <c r="J19" t="str">
        <f t="shared" ca="1" si="5"/>
        <v/>
      </c>
      <c r="K19" t="str">
        <f t="shared" ca="1" si="6"/>
        <v/>
      </c>
      <c r="L19" t="str">
        <f t="shared" ca="1" si="7"/>
        <v/>
      </c>
      <c r="M19" t="str">
        <f t="shared" ca="1" si="8"/>
        <v/>
      </c>
    </row>
    <row r="20" spans="1:13">
      <c r="A20" s="82">
        <f t="shared" ca="1" si="2"/>
        <v>0</v>
      </c>
      <c r="B20" s="82" t="str">
        <f t="shared" ca="1" si="2"/>
        <v>17:40-19:15</v>
      </c>
      <c r="C20" s="82" t="str">
        <f t="shared" ca="1" si="2"/>
        <v/>
      </c>
      <c r="D20" s="82" t="str">
        <f t="shared" ca="1" si="2"/>
        <v/>
      </c>
      <c r="E20" s="82" t="str">
        <f t="shared" ca="1" si="2"/>
        <v/>
      </c>
      <c r="F20" s="82" t="str">
        <f t="shared" ca="1" si="2"/>
        <v/>
      </c>
      <c r="H20">
        <f t="shared" ca="1" si="3"/>
        <v>0</v>
      </c>
      <c r="I20" t="str">
        <f t="shared" ca="1" si="4"/>
        <v>17:40-19:15</v>
      </c>
      <c r="J20" t="str">
        <f t="shared" ca="1" si="5"/>
        <v/>
      </c>
      <c r="K20" t="str">
        <f t="shared" ca="1" si="6"/>
        <v/>
      </c>
      <c r="L20" t="str">
        <f t="shared" ca="1" si="7"/>
        <v/>
      </c>
      <c r="M20" t="str">
        <f t="shared" ca="1" si="8"/>
        <v/>
      </c>
    </row>
    <row r="21" spans="1:13">
      <c r="A21" s="82" t="str">
        <f t="shared" ca="1" si="2"/>
        <v>Четверг</v>
      </c>
      <c r="B21" s="82" t="str">
        <f t="shared" ca="1" si="2"/>
        <v>08:00-09:35</v>
      </c>
      <c r="C21" s="82" t="str">
        <f t="shared" ca="1" si="2"/>
        <v>Тренинг командообразования</v>
      </c>
      <c r="D21" s="82" t="str">
        <f t="shared" ca="1" si="2"/>
        <v>Пр</v>
      </c>
      <c r="E21" s="82" t="str">
        <f t="shared" ca="1" si="2"/>
        <v>Шахмалова И.Ж.</v>
      </c>
      <c r="F21" s="82" t="str">
        <f t="shared" ca="1" si="2"/>
        <v>УЛК(НТИ) 510</v>
      </c>
      <c r="H21" t="str">
        <f t="shared" ca="1" si="3"/>
        <v>Четверг</v>
      </c>
      <c r="I21" t="str">
        <f t="shared" ca="1" si="4"/>
        <v>08:00-09:35</v>
      </c>
      <c r="J21" t="str">
        <f t="shared" ca="1" si="5"/>
        <v>Основной язык (теоретический курс)</v>
      </c>
      <c r="K21" t="str">
        <f t="shared" ca="1" si="6"/>
        <v>Пр</v>
      </c>
      <c r="L21" t="str">
        <f t="shared" ca="1" si="7"/>
        <v>Ключникова Л.В.</v>
      </c>
      <c r="M21" t="str">
        <f t="shared" ca="1" si="8"/>
        <v>УЛК(НТИ)405</v>
      </c>
    </row>
    <row r="22" spans="1:13">
      <c r="A22" s="82">
        <f t="shared" ca="1" si="2"/>
        <v>0</v>
      </c>
      <c r="B22" s="82" t="str">
        <f t="shared" ca="1" si="2"/>
        <v>09:50-11:25</v>
      </c>
      <c r="C22" s="82" t="str">
        <f t="shared" ca="1" si="2"/>
        <v>История России</v>
      </c>
      <c r="D22" s="82" t="str">
        <f t="shared" ca="1" si="2"/>
        <v>Пр</v>
      </c>
      <c r="E22" s="82" t="str">
        <f t="shared" ca="1" si="2"/>
        <v>Ахмедов Т.А.</v>
      </c>
      <c r="F22" s="82" t="str">
        <f t="shared" ca="1" si="2"/>
        <v>УЛК(НТИ)308*</v>
      </c>
      <c r="H22">
        <f t="shared" ca="1" si="3"/>
        <v>0</v>
      </c>
      <c r="I22" t="str">
        <f t="shared" ca="1" si="4"/>
        <v>09:50-11:25</v>
      </c>
      <c r="J22" t="str">
        <f t="shared" ca="1" si="5"/>
        <v>Физическая культура и спорт</v>
      </c>
      <c r="K22" t="str">
        <f t="shared" ca="1" si="6"/>
        <v>Пр* / Пр**</v>
      </c>
      <c r="L22" t="str">
        <f t="shared" ca="1" si="7"/>
        <v>Погуляева И.А./кбн* | Ахмедов Т.А.**</v>
      </c>
      <c r="M22" t="str">
        <f t="shared" ca="1" si="8"/>
        <v>УЛК(НТИ)106* | УЛК(НТИ)308**</v>
      </c>
    </row>
    <row r="23" spans="1:13">
      <c r="A23" s="82">
        <f t="shared" ca="1" si="2"/>
        <v>0</v>
      </c>
      <c r="B23" s="82" t="str">
        <f t="shared" ca="1" si="2"/>
        <v>11:40-13:15</v>
      </c>
      <c r="C23" s="82" t="str">
        <f t="shared" ca="1" si="2"/>
        <v>Физическая культура и спорт</v>
      </c>
      <c r="D23" s="82" t="str">
        <f t="shared" ca="1" si="2"/>
        <v>Лек</v>
      </c>
      <c r="E23" s="82" t="str">
        <f t="shared" ca="1" si="2"/>
        <v>Прокопенко Л.А./кпн</v>
      </c>
      <c r="F23" s="82" t="str">
        <f t="shared" ca="1" si="2"/>
        <v>УЛК(НТИ)106</v>
      </c>
      <c r="H23">
        <f t="shared" ca="1" si="3"/>
        <v>0</v>
      </c>
      <c r="I23" t="str">
        <f t="shared" ca="1" si="4"/>
        <v>11:40-13:15</v>
      </c>
      <c r="J23" t="str">
        <f t="shared" ca="1" si="5"/>
        <v>Основы российской государственности</v>
      </c>
      <c r="K23" t="str">
        <f t="shared" ca="1" si="6"/>
        <v>Лек* / Прак**</v>
      </c>
      <c r="L23" t="str">
        <f t="shared" ca="1" si="7"/>
        <v>Акинин М.А.</v>
      </c>
      <c r="M23" t="str">
        <f t="shared" ca="1" si="8"/>
        <v>УЛК(НТИ)307</v>
      </c>
    </row>
    <row r="24" spans="1:13">
      <c r="A24" s="82">
        <f t="shared" ca="1" si="2"/>
        <v>0</v>
      </c>
      <c r="B24" s="82" t="str">
        <f t="shared" ca="1" si="2"/>
        <v>14:00-15:35</v>
      </c>
      <c r="C24" s="82" t="str">
        <f t="shared" ca="1" si="2"/>
        <v>Физическая культура и спорт</v>
      </c>
      <c r="D24" s="82" t="str">
        <f t="shared" ca="1" si="2"/>
        <v>Пр*</v>
      </c>
      <c r="E24" s="82" t="str">
        <f t="shared" ca="1" si="2"/>
        <v>Прокопенко Л.А./кпн</v>
      </c>
      <c r="F24" s="82" t="str">
        <f t="shared" ca="1" si="2"/>
        <v>УЛК(НТИ)106*</v>
      </c>
      <c r="H24">
        <f t="shared" ca="1" si="3"/>
        <v>0</v>
      </c>
      <c r="I24" t="str">
        <f t="shared" ca="1" si="4"/>
        <v>14:00-15:35</v>
      </c>
      <c r="J24" t="str">
        <f t="shared" ca="1" si="5"/>
        <v>Основной язык (теоретический курс)</v>
      </c>
      <c r="K24" t="str">
        <f t="shared" ca="1" si="6"/>
        <v>Лек*</v>
      </c>
      <c r="L24" t="str">
        <f t="shared" ca="1" si="7"/>
        <v>Ключникова Л.В.</v>
      </c>
      <c r="M24" t="str">
        <f t="shared" ca="1" si="8"/>
        <v>УЛК(НТИ)405*</v>
      </c>
    </row>
    <row r="25" spans="1:13">
      <c r="A25" s="82">
        <f t="shared" ca="1" si="2"/>
        <v>0</v>
      </c>
      <c r="B25" s="82" t="str">
        <f t="shared" ca="1" si="2"/>
        <v>15:50-17:25</v>
      </c>
      <c r="C25" s="82" t="str">
        <f t="shared" ca="1" si="2"/>
        <v/>
      </c>
      <c r="D25" s="82" t="str">
        <f t="shared" ca="1" si="2"/>
        <v/>
      </c>
      <c r="E25" s="82" t="str">
        <f t="shared" ca="1" si="2"/>
        <v/>
      </c>
      <c r="F25" s="82" t="str">
        <f t="shared" ca="1" si="2"/>
        <v/>
      </c>
      <c r="H25">
        <f t="shared" ca="1" si="3"/>
        <v>0</v>
      </c>
      <c r="I25" t="str">
        <f t="shared" ca="1" si="4"/>
        <v>15:50-17:25</v>
      </c>
      <c r="J25" t="str">
        <f t="shared" ca="1" si="5"/>
        <v/>
      </c>
      <c r="K25" t="str">
        <f t="shared" ca="1" si="6"/>
        <v/>
      </c>
      <c r="L25" t="str">
        <f t="shared" ca="1" si="7"/>
        <v/>
      </c>
      <c r="M25" t="str">
        <f t="shared" ca="1" si="8"/>
        <v/>
      </c>
    </row>
    <row r="26" spans="1:13">
      <c r="A26" s="82">
        <f t="shared" ca="1" si="2"/>
        <v>0</v>
      </c>
      <c r="B26" s="82" t="str">
        <f t="shared" ca="1" si="2"/>
        <v>17:40-19:15</v>
      </c>
      <c r="C26" s="82" t="str">
        <f t="shared" ca="1" si="2"/>
        <v/>
      </c>
      <c r="D26" s="82" t="str">
        <f t="shared" ca="1" si="2"/>
        <v/>
      </c>
      <c r="E26" s="82" t="str">
        <f t="shared" ca="1" si="2"/>
        <v/>
      </c>
      <c r="F26" s="82" t="str">
        <f t="shared" ca="1" si="2"/>
        <v/>
      </c>
      <c r="H26">
        <f t="shared" ca="1" si="3"/>
        <v>0</v>
      </c>
      <c r="I26" t="str">
        <f t="shared" ca="1" si="4"/>
        <v>17:40-19:15</v>
      </c>
      <c r="J26" t="str">
        <f t="shared" ca="1" si="5"/>
        <v/>
      </c>
      <c r="K26" t="str">
        <f t="shared" ca="1" si="6"/>
        <v/>
      </c>
      <c r="L26" t="str">
        <f t="shared" ca="1" si="7"/>
        <v/>
      </c>
      <c r="M26" t="str">
        <f t="shared" ca="1" si="8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zoomScale="98" zoomScaleNormal="101" workbookViewId="0">
      <selection activeCell="F14" sqref="F14"/>
    </sheetView>
  </sheetViews>
  <sheetFormatPr defaultColWidth="9.109375" defaultRowHeight="14.4"/>
  <cols>
    <col min="1" max="1" width="22.88671875" style="33" customWidth="1"/>
    <col min="2" max="2" width="35" style="33" customWidth="1"/>
    <col min="3" max="3" width="18.109375" customWidth="1"/>
    <col min="4" max="4" width="13.33203125" customWidth="1"/>
    <col min="5" max="5" width="12.33203125" customWidth="1"/>
    <col min="6" max="6" width="14.5546875" customWidth="1"/>
    <col min="8" max="8" width="18.5546875" customWidth="1"/>
    <col min="9" max="9" width="6.88671875" style="47" customWidth="1"/>
    <col min="10" max="10" width="25.109375" customWidth="1"/>
    <col min="11" max="11" width="16.6640625" style="33" customWidth="1"/>
    <col min="12" max="12" width="16" customWidth="1"/>
    <col min="13" max="13" width="12.109375" customWidth="1"/>
    <col min="14" max="14" width="26.33203125" customWidth="1"/>
    <col min="15" max="15" width="21.109375" customWidth="1"/>
    <col min="16" max="16" width="10.44140625" customWidth="1"/>
    <col min="18" max="18" width="25.88671875" customWidth="1"/>
  </cols>
  <sheetData>
    <row r="1" spans="1:27">
      <c r="A1" s="33" t="s">
        <v>16</v>
      </c>
      <c r="B1" s="33" t="s">
        <v>17</v>
      </c>
      <c r="C1" s="25" t="s">
        <v>18</v>
      </c>
      <c r="D1" s="21" t="s">
        <v>19</v>
      </c>
      <c r="E1" s="21" t="s">
        <v>20</v>
      </c>
      <c r="F1" s="21" t="s">
        <v>21</v>
      </c>
      <c r="G1" s="21" t="s">
        <v>22</v>
      </c>
      <c r="H1" s="21" t="s">
        <v>23</v>
      </c>
      <c r="I1" s="46" t="s">
        <v>24</v>
      </c>
      <c r="J1" s="25" t="s">
        <v>25</v>
      </c>
      <c r="K1" s="25" t="s">
        <v>26</v>
      </c>
      <c r="L1" s="25" t="s">
        <v>27</v>
      </c>
      <c r="M1" s="21" t="s">
        <v>28</v>
      </c>
      <c r="N1" s="21" t="s">
        <v>29</v>
      </c>
      <c r="O1" s="21" t="s">
        <v>30</v>
      </c>
      <c r="P1" t="s">
        <v>31</v>
      </c>
      <c r="Q1" t="s">
        <v>32</v>
      </c>
      <c r="R1" s="23" t="s">
        <v>33</v>
      </c>
      <c r="S1" t="s">
        <v>34</v>
      </c>
      <c r="T1" t="s">
        <v>35</v>
      </c>
      <c r="U1" t="s">
        <v>36</v>
      </c>
      <c r="V1" t="s">
        <v>37</v>
      </c>
    </row>
    <row r="2" spans="1:27">
      <c r="A2" s="49" t="str">
        <f>IF(AND(config!$D$2&lt;=H2,config!$E$2&lt;=I2,C2=config!$B$2),C2&amp;F2&amp;G2,"")</f>
        <v>НТИ-Б-ПО-24ПОНЕДЕЛЬНИК1</v>
      </c>
      <c r="B2" s="50" t="str">
        <f>VLOOKUP(K2,prepod!A:C,3,0)</f>
        <v>Мамедова Л.В./кпн</v>
      </c>
      <c r="C2" t="s">
        <v>38</v>
      </c>
      <c r="D2">
        <v>0</v>
      </c>
      <c r="E2" t="s">
        <v>39</v>
      </c>
      <c r="F2" t="s">
        <v>40</v>
      </c>
      <c r="G2">
        <v>1</v>
      </c>
      <c r="H2">
        <v>2</v>
      </c>
      <c r="I2" s="47">
        <v>16</v>
      </c>
      <c r="J2" s="50" t="s">
        <v>41</v>
      </c>
      <c r="K2" s="33" t="s">
        <v>42</v>
      </c>
      <c r="L2" t="s">
        <v>43</v>
      </c>
      <c r="M2" t="s">
        <v>44</v>
      </c>
      <c r="N2" s="55">
        <v>45537</v>
      </c>
      <c r="O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tr">
        <f t="shared" ref="W2" si="0">A2&amp;D2</f>
        <v>НТИ-Б-ПО-24ПОНЕДЕЛЬНИК10</v>
      </c>
      <c r="X2" t="str">
        <f t="shared" ref="X2" si="1">B2&amp;IF(D2=0,"",IF(D2=1,"*","**"))</f>
        <v>Мамедова Л.В./кпн</v>
      </c>
      <c r="Y2" t="str">
        <f t="shared" ref="Y2" si="2">J2</f>
        <v>Основы профессиональной деятельности</v>
      </c>
      <c r="Z2" t="str">
        <f t="shared" ref="Z2" si="3">M2</f>
        <v>УЛК(НТИ) 508</v>
      </c>
      <c r="AA2" t="str">
        <f t="shared" ref="AA2:AA15" si="4">E2</f>
        <v>Лек</v>
      </c>
    </row>
    <row r="3" spans="1:27">
      <c r="A3" s="49" t="str">
        <f>IF(AND(config!$D$2&lt;=H3,config!$E$2&lt;=I3,C3=config!$B$2),C3&amp;F3&amp;G3,"")</f>
        <v>НТИ-Б-ПО-24ПОНЕДЕЛЬНИК2</v>
      </c>
      <c r="B3" s="50" t="str">
        <f>VLOOKUP(K3,prepod!A:C,3,0)</f>
        <v>Ахмедов Т.А.</v>
      </c>
      <c r="C3" t="s">
        <v>38</v>
      </c>
      <c r="D3">
        <v>0</v>
      </c>
      <c r="E3" t="s">
        <v>39</v>
      </c>
      <c r="F3" t="s">
        <v>40</v>
      </c>
      <c r="G3">
        <v>2</v>
      </c>
      <c r="H3">
        <v>2</v>
      </c>
      <c r="I3" s="47">
        <v>16</v>
      </c>
      <c r="J3" s="53" t="s">
        <v>51</v>
      </c>
      <c r="K3" s="33" t="s">
        <v>52</v>
      </c>
      <c r="L3" t="s">
        <v>53</v>
      </c>
      <c r="M3" t="s">
        <v>54</v>
      </c>
      <c r="N3" s="55">
        <v>45537</v>
      </c>
      <c r="O3" t="s">
        <v>45</v>
      </c>
      <c r="R3" t="s">
        <v>46</v>
      </c>
      <c r="S3" t="s">
        <v>55</v>
      </c>
      <c r="U3" t="s">
        <v>56</v>
      </c>
      <c r="V3" t="s">
        <v>50</v>
      </c>
      <c r="W3" t="str">
        <f t="shared" ref="W3:W52" si="5">A3&amp;D3</f>
        <v>НТИ-Б-ПО-24ПОНЕДЕЛЬНИК20</v>
      </c>
      <c r="X3" t="str">
        <f t="shared" ref="X3:X52" si="6">B3&amp;IF(D3=0,"",IF(D3=1,"*","**"))</f>
        <v>Ахмедов Т.А.</v>
      </c>
      <c r="Y3" t="str">
        <f t="shared" ref="Y3:Y52" si="7">J3</f>
        <v>История России</v>
      </c>
      <c r="Z3" t="str">
        <f t="shared" ref="Z3:Z52" si="8">M3</f>
        <v>УЛК(НТИ) 308</v>
      </c>
      <c r="AA3" t="str">
        <f t="shared" ref="AA3:AA52" si="9">E3</f>
        <v>Лек</v>
      </c>
    </row>
    <row r="4" spans="1:27">
      <c r="A4" s="49" t="str">
        <f>IF(AND(config!$D$2&lt;=H4,config!$E$2&lt;=I4,C4=config!$B$2),C4&amp;F4&amp;G4,"")</f>
        <v>НТИ-Б-ПО-24ПОНЕДЕЛЬНИК3</v>
      </c>
      <c r="B4" s="50" t="str">
        <f>VLOOKUP(K4,prepod!A:C,3,0)</f>
        <v>Зотова Н.В./кфилн</v>
      </c>
      <c r="C4" t="s">
        <v>38</v>
      </c>
      <c r="D4">
        <v>0</v>
      </c>
      <c r="E4" t="s">
        <v>57</v>
      </c>
      <c r="F4" t="s">
        <v>40</v>
      </c>
      <c r="G4">
        <v>3</v>
      </c>
      <c r="H4">
        <v>2</v>
      </c>
      <c r="I4" s="47">
        <v>16</v>
      </c>
      <c r="J4" s="50" t="s">
        <v>58</v>
      </c>
      <c r="K4" s="33" t="s">
        <v>59</v>
      </c>
      <c r="L4" t="s">
        <v>60</v>
      </c>
      <c r="M4" t="s">
        <v>44</v>
      </c>
      <c r="N4" s="55">
        <v>45537</v>
      </c>
      <c r="O4" t="s">
        <v>45</v>
      </c>
      <c r="R4" t="s">
        <v>46</v>
      </c>
      <c r="S4" t="s">
        <v>61</v>
      </c>
      <c r="T4" t="s">
        <v>62</v>
      </c>
      <c r="U4" t="s">
        <v>49</v>
      </c>
      <c r="V4" t="s">
        <v>50</v>
      </c>
      <c r="W4" t="str">
        <f t="shared" si="5"/>
        <v>НТИ-Б-ПО-24ПОНЕДЕЛЬНИК30</v>
      </c>
      <c r="X4" t="str">
        <f t="shared" si="6"/>
        <v>Зотова Н.В./кфилн</v>
      </c>
      <c r="Y4" t="str">
        <f t="shared" si="7"/>
        <v xml:space="preserve">Иностранный язык </v>
      </c>
      <c r="Z4" t="str">
        <f t="shared" si="8"/>
        <v>УЛК(НТИ) 508</v>
      </c>
      <c r="AA4" t="str">
        <f t="shared" si="9"/>
        <v>Пр</v>
      </c>
    </row>
    <row r="5" spans="1:27">
      <c r="A5" s="49" t="str">
        <f>IF(AND(config!$D$2&lt;=H5,config!$E$2&lt;=I5,C5=config!$B$2),C5&amp;F5&amp;G5,"")</f>
        <v>НТИ-Б-ПО-24ПОНЕДЕЛЬНИК4</v>
      </c>
      <c r="B5" s="50" t="str">
        <f>VLOOKUP(K5,prepod!A:C,3,0)</f>
        <v>Акинин М.А.</v>
      </c>
      <c r="C5" t="s">
        <v>38</v>
      </c>
      <c r="D5">
        <v>1</v>
      </c>
      <c r="E5" t="s">
        <v>71</v>
      </c>
      <c r="F5" t="s">
        <v>40</v>
      </c>
      <c r="G5">
        <v>4</v>
      </c>
      <c r="H5">
        <v>2</v>
      </c>
      <c r="I5" s="47">
        <v>16</v>
      </c>
      <c r="J5" s="50" t="s">
        <v>63</v>
      </c>
      <c r="K5" s="50" t="s">
        <v>64</v>
      </c>
      <c r="L5" t="s">
        <v>65</v>
      </c>
      <c r="M5" t="s">
        <v>66</v>
      </c>
      <c r="N5" s="55">
        <v>45537</v>
      </c>
      <c r="O5" t="s">
        <v>45</v>
      </c>
      <c r="R5" t="s">
        <v>46</v>
      </c>
      <c r="S5" t="s">
        <v>67</v>
      </c>
      <c r="U5" t="s">
        <v>50</v>
      </c>
      <c r="V5" t="s">
        <v>50</v>
      </c>
      <c r="W5" t="str">
        <f t="shared" ref="W5" si="10">A5&amp;D5</f>
        <v>НТИ-Б-ПО-24ПОНЕДЕЛЬНИК41</v>
      </c>
      <c r="X5" t="str">
        <f t="shared" ref="X5" si="11">B5&amp;IF(D5=0,"",IF(D5=1,"*","**"))</f>
        <v>Акинин М.А.*</v>
      </c>
      <c r="Y5" t="str">
        <f t="shared" ref="Y5" si="12">J5</f>
        <v>Основы российской государственности</v>
      </c>
      <c r="Z5" t="str">
        <f t="shared" ref="Z5" si="13">M5</f>
        <v>УЛК(НТИ) 307</v>
      </c>
      <c r="AA5" t="str">
        <f t="shared" ref="AA5" si="14">E5</f>
        <v>Лек*</v>
      </c>
    </row>
    <row r="6" spans="1:27">
      <c r="A6" s="49" t="str">
        <f>IF(AND(config!$D$2&lt;=H6,config!$E$2&lt;=I6,C6=config!$B$2),C6&amp;F6&amp;G6,"")</f>
        <v>НТИ-Б-ПО-24ПОНЕДЕЛЬНИК4</v>
      </c>
      <c r="B6" s="50" t="str">
        <f>VLOOKUP(K6,prepod!A:C,3,0)</f>
        <v>Акинин М.А.</v>
      </c>
      <c r="C6" t="s">
        <v>38</v>
      </c>
      <c r="D6">
        <v>2</v>
      </c>
      <c r="E6" t="s">
        <v>7380</v>
      </c>
      <c r="F6" t="s">
        <v>40</v>
      </c>
      <c r="G6">
        <v>4</v>
      </c>
      <c r="H6">
        <v>2</v>
      </c>
      <c r="I6" s="47">
        <v>16</v>
      </c>
      <c r="J6" s="50" t="s">
        <v>63</v>
      </c>
      <c r="K6" s="33" t="s">
        <v>64</v>
      </c>
      <c r="L6" t="s">
        <v>65</v>
      </c>
      <c r="M6" t="s">
        <v>66</v>
      </c>
      <c r="N6" s="55">
        <v>45537</v>
      </c>
      <c r="O6" t="s">
        <v>45</v>
      </c>
      <c r="R6" t="s">
        <v>46</v>
      </c>
      <c r="S6" t="s">
        <v>67</v>
      </c>
      <c r="U6" t="s">
        <v>50</v>
      </c>
      <c r="V6" t="s">
        <v>50</v>
      </c>
      <c r="W6" t="str">
        <f t="shared" si="5"/>
        <v>НТИ-Б-ПО-24ПОНЕДЕЛЬНИК42</v>
      </c>
      <c r="X6" t="str">
        <f t="shared" si="6"/>
        <v>Акинин М.А.**</v>
      </c>
      <c r="Y6" t="str">
        <f t="shared" si="7"/>
        <v>Основы российской государственности</v>
      </c>
      <c r="Z6" t="str">
        <f t="shared" si="8"/>
        <v>УЛК(НТИ) 307</v>
      </c>
      <c r="AA6" t="str">
        <f t="shared" si="9"/>
        <v>Прак**</v>
      </c>
    </row>
    <row r="7" spans="1:27">
      <c r="A7" s="49" t="str">
        <f>IF(AND(config!$D$2&lt;=H7,config!$E$2&lt;=I7,C7=config!$B$2),C7&amp;F7&amp;G7,"")</f>
        <v>НТИ-Б-ПО-24ВТОРНИК1</v>
      </c>
      <c r="B7" s="50" t="str">
        <f>VLOOKUP(K7,prepod!A:C,3,0)</f>
        <v>Мамедова Л.В./кпн</v>
      </c>
      <c r="C7" t="s">
        <v>38</v>
      </c>
      <c r="D7">
        <v>0</v>
      </c>
      <c r="E7" t="s">
        <v>57</v>
      </c>
      <c r="F7" t="s">
        <v>68</v>
      </c>
      <c r="G7">
        <v>1</v>
      </c>
      <c r="H7">
        <v>2</v>
      </c>
      <c r="I7" s="47">
        <v>16</v>
      </c>
      <c r="J7" s="50" t="s">
        <v>41</v>
      </c>
      <c r="K7" s="33" t="s">
        <v>42</v>
      </c>
      <c r="L7" t="s">
        <v>43</v>
      </c>
      <c r="M7" t="s">
        <v>44</v>
      </c>
      <c r="N7" s="55">
        <v>45537</v>
      </c>
      <c r="O7" t="s">
        <v>45</v>
      </c>
      <c r="R7" t="s">
        <v>46</v>
      </c>
      <c r="S7" t="s">
        <v>47</v>
      </c>
      <c r="U7" t="s">
        <v>49</v>
      </c>
      <c r="V7" t="s">
        <v>50</v>
      </c>
      <c r="W7" t="str">
        <f t="shared" si="5"/>
        <v>НТИ-Б-ПО-24ВТОРНИК10</v>
      </c>
      <c r="X7" t="str">
        <f t="shared" si="6"/>
        <v>Мамедова Л.В./кпн</v>
      </c>
      <c r="Y7" t="str">
        <f t="shared" si="7"/>
        <v>Основы профессиональной деятельности</v>
      </c>
      <c r="Z7" t="str">
        <f t="shared" si="8"/>
        <v>УЛК(НТИ) 508</v>
      </c>
      <c r="AA7" t="str">
        <f t="shared" si="9"/>
        <v>Пр</v>
      </c>
    </row>
    <row r="8" spans="1:27">
      <c r="A8" s="49" t="str">
        <f>IF(AND(config!$D$2&lt;=H8,config!$E$2&lt;=I8,C8=config!$B$2),C8&amp;F8&amp;G8,"")</f>
        <v>НТИ-Б-ПО-24ВТОРНИК2</v>
      </c>
      <c r="B8" s="50" t="str">
        <f>VLOOKUP(K8,prepod!A:C,3,0)</f>
        <v>Мамедова Л.В./кпн</v>
      </c>
      <c r="C8" t="s">
        <v>38</v>
      </c>
      <c r="D8">
        <v>0</v>
      </c>
      <c r="E8" t="s">
        <v>57</v>
      </c>
      <c r="F8" t="s">
        <v>68</v>
      </c>
      <c r="G8">
        <v>2</v>
      </c>
      <c r="H8">
        <v>2</v>
      </c>
      <c r="I8" s="47">
        <v>16</v>
      </c>
      <c r="J8" s="50" t="s">
        <v>69</v>
      </c>
      <c r="K8" s="33" t="s">
        <v>42</v>
      </c>
      <c r="L8" t="s">
        <v>43</v>
      </c>
      <c r="M8" t="s">
        <v>44</v>
      </c>
      <c r="N8" s="55">
        <v>45537</v>
      </c>
      <c r="O8" t="s">
        <v>45</v>
      </c>
      <c r="R8" t="s">
        <v>46</v>
      </c>
      <c r="S8" t="s">
        <v>70</v>
      </c>
      <c r="U8" t="s">
        <v>49</v>
      </c>
      <c r="V8" t="s">
        <v>50</v>
      </c>
      <c r="W8" t="str">
        <f t="shared" si="5"/>
        <v>НТИ-Б-ПО-24ВТОРНИК20</v>
      </c>
      <c r="X8" t="str">
        <f t="shared" si="6"/>
        <v>Мамедова Л.В./кпн</v>
      </c>
      <c r="Y8" t="str">
        <f t="shared" si="7"/>
        <v>Профессиональная этика в педагогической деятельности</v>
      </c>
      <c r="Z8" t="str">
        <f t="shared" si="8"/>
        <v>УЛК(НТИ) 508</v>
      </c>
      <c r="AA8" t="str">
        <f t="shared" si="9"/>
        <v>Пр</v>
      </c>
    </row>
    <row r="9" spans="1:27">
      <c r="A9" s="49" t="str">
        <f>IF(AND(config!$D$2&lt;=H9,config!$E$2&lt;=I9,C9=config!$B$2),C9&amp;F9&amp;G9,"")</f>
        <v>НТИ-Б-ПО-24ВТОРНИК3</v>
      </c>
      <c r="B9" s="50" t="str">
        <f>VLOOKUP(K9,prepod!A:C,3,0)</f>
        <v>Мамедова Л.В./кпн</v>
      </c>
      <c r="C9" t="s">
        <v>38</v>
      </c>
      <c r="D9">
        <v>1</v>
      </c>
      <c r="E9" t="s">
        <v>71</v>
      </c>
      <c r="F9" t="s">
        <v>68</v>
      </c>
      <c r="G9">
        <v>3</v>
      </c>
      <c r="H9">
        <v>2</v>
      </c>
      <c r="I9" s="47">
        <v>16</v>
      </c>
      <c r="J9" s="50" t="s">
        <v>69</v>
      </c>
      <c r="K9" s="33" t="s">
        <v>42</v>
      </c>
      <c r="L9" t="s">
        <v>43</v>
      </c>
      <c r="M9" t="s">
        <v>44</v>
      </c>
      <c r="N9" s="55">
        <v>45537</v>
      </c>
      <c r="O9" t="s">
        <v>45</v>
      </c>
      <c r="R9" t="s">
        <v>46</v>
      </c>
      <c r="S9" t="s">
        <v>70</v>
      </c>
      <c r="T9" t="s">
        <v>48</v>
      </c>
      <c r="U9" t="s">
        <v>50</v>
      </c>
      <c r="V9" t="s">
        <v>50</v>
      </c>
      <c r="W9" t="str">
        <f t="shared" si="5"/>
        <v>НТИ-Б-ПО-24ВТОРНИК31</v>
      </c>
      <c r="X9" t="str">
        <f t="shared" si="6"/>
        <v>Мамедова Л.В./кпн*</v>
      </c>
      <c r="Y9" t="str">
        <f t="shared" si="7"/>
        <v>Профессиональная этика в педагогической деятельности</v>
      </c>
      <c r="Z9" t="str">
        <f t="shared" si="8"/>
        <v>УЛК(НТИ) 508</v>
      </c>
      <c r="AA9" t="str">
        <f t="shared" si="9"/>
        <v>Лек*</v>
      </c>
    </row>
    <row r="10" spans="1:27">
      <c r="A10" s="49" t="str">
        <f>IF(AND(config!$D$2&lt;=H10,config!$E$2&lt;=I10,C10=config!$B$2),C10&amp;F10&amp;G10,"")</f>
        <v>НТИ-Б-ПО-24ВТОРНИК3</v>
      </c>
      <c r="B10" s="50" t="str">
        <f>VLOOKUP(K10,prepod!A:C,3,0)</f>
        <v>Шпиллер Т.В.</v>
      </c>
      <c r="C10" t="s">
        <v>38</v>
      </c>
      <c r="D10">
        <v>2</v>
      </c>
      <c r="E10" t="s">
        <v>72</v>
      </c>
      <c r="F10" t="s">
        <v>68</v>
      </c>
      <c r="G10" s="56">
        <v>3</v>
      </c>
      <c r="H10">
        <v>2</v>
      </c>
      <c r="I10" s="47">
        <v>16</v>
      </c>
      <c r="J10" s="50" t="s">
        <v>73</v>
      </c>
      <c r="K10" s="33" t="s">
        <v>74</v>
      </c>
      <c r="L10" t="s">
        <v>75</v>
      </c>
      <c r="M10" t="s">
        <v>44</v>
      </c>
      <c r="N10" s="55">
        <v>45537</v>
      </c>
      <c r="O10" t="s">
        <v>45</v>
      </c>
      <c r="R10" t="s">
        <v>46</v>
      </c>
      <c r="S10" t="s">
        <v>76</v>
      </c>
      <c r="T10" t="s">
        <v>62</v>
      </c>
      <c r="U10" t="s">
        <v>50</v>
      </c>
      <c r="V10" t="s">
        <v>50</v>
      </c>
      <c r="W10" t="str">
        <f t="shared" si="5"/>
        <v>НТИ-Б-ПО-24ВТОРНИК32</v>
      </c>
      <c r="X10" t="str">
        <f t="shared" si="6"/>
        <v>Шпиллер Т.В.**</v>
      </c>
      <c r="Y10" t="str">
        <f t="shared" si="7"/>
        <v>Теория и методика воспитательной работы в ДОУ</v>
      </c>
      <c r="Z10" t="str">
        <f t="shared" si="8"/>
        <v>УЛК(НТИ) 508</v>
      </c>
      <c r="AA10" t="str">
        <f t="shared" si="9"/>
        <v>Пр**</v>
      </c>
    </row>
    <row r="11" spans="1:27">
      <c r="A11" s="49" t="str">
        <f>IF(AND(config!$D$2&lt;=H11,config!$E$2&lt;=I11,C11=config!$B$2),C11&amp;F11&amp;G11,"")</f>
        <v>НТИ-Б-ПО-24ВТОРНИК4</v>
      </c>
      <c r="B11" s="50" t="str">
        <f>VLOOKUP(K11,prepod!A:C,3,0)</f>
        <v>Шпиллер Т.В.</v>
      </c>
      <c r="C11" t="s">
        <v>38</v>
      </c>
      <c r="D11">
        <v>0</v>
      </c>
      <c r="E11" t="s">
        <v>39</v>
      </c>
      <c r="F11" t="s">
        <v>68</v>
      </c>
      <c r="G11">
        <v>4</v>
      </c>
      <c r="H11">
        <v>2</v>
      </c>
      <c r="I11" s="47">
        <v>16</v>
      </c>
      <c r="J11" s="50" t="s">
        <v>73</v>
      </c>
      <c r="K11" s="33" t="s">
        <v>74</v>
      </c>
      <c r="L11" t="s">
        <v>75</v>
      </c>
      <c r="M11" t="s">
        <v>44</v>
      </c>
      <c r="N11" s="55">
        <v>45537</v>
      </c>
      <c r="O11" t="s">
        <v>45</v>
      </c>
      <c r="R11" t="s">
        <v>46</v>
      </c>
      <c r="S11" t="s">
        <v>76</v>
      </c>
      <c r="U11" t="s">
        <v>49</v>
      </c>
      <c r="V11" t="s">
        <v>50</v>
      </c>
      <c r="W11" t="str">
        <f t="shared" si="5"/>
        <v>НТИ-Б-ПО-24ВТОРНИК40</v>
      </c>
      <c r="X11" t="str">
        <f t="shared" si="6"/>
        <v>Шпиллер Т.В.</v>
      </c>
      <c r="Y11" t="str">
        <f t="shared" si="7"/>
        <v>Теория и методика воспитательной работы в ДОУ</v>
      </c>
      <c r="Z11" t="str">
        <f t="shared" si="8"/>
        <v>УЛК(НТИ) 508</v>
      </c>
      <c r="AA11" t="str">
        <f t="shared" si="9"/>
        <v>Лек</v>
      </c>
    </row>
    <row r="12" spans="1:27">
      <c r="A12" s="49" t="str">
        <f>IF(AND(config!$D$2&lt;=H12,config!$E$2&lt;=I12,C12=config!$B$2),C12&amp;F12&amp;G12,"")</f>
        <v>НТИ-Б-ПО-24ВТОРНИК5</v>
      </c>
      <c r="B12" s="50" t="str">
        <f>VLOOKUP(K12,prepod!A:C,3,0)</f>
        <v>Ахмедов Т.А.</v>
      </c>
      <c r="C12" t="s">
        <v>38</v>
      </c>
      <c r="D12">
        <v>0</v>
      </c>
      <c r="E12" t="s">
        <v>39</v>
      </c>
      <c r="F12" t="s">
        <v>68</v>
      </c>
      <c r="G12">
        <v>5</v>
      </c>
      <c r="H12">
        <v>2</v>
      </c>
      <c r="I12" s="47">
        <v>16</v>
      </c>
      <c r="J12" s="50" t="s">
        <v>51</v>
      </c>
      <c r="K12" s="33" t="s">
        <v>52</v>
      </c>
      <c r="L12" t="s">
        <v>53</v>
      </c>
      <c r="M12" t="s">
        <v>44</v>
      </c>
      <c r="N12" s="55">
        <v>45537</v>
      </c>
      <c r="O12" t="s">
        <v>45</v>
      </c>
      <c r="R12" t="s">
        <v>46</v>
      </c>
      <c r="S12" t="s">
        <v>55</v>
      </c>
      <c r="U12" t="s">
        <v>56</v>
      </c>
      <c r="V12" t="s">
        <v>50</v>
      </c>
      <c r="W12" t="str">
        <f t="shared" si="5"/>
        <v>НТИ-Б-ПО-24ВТОРНИК50</v>
      </c>
      <c r="X12" t="str">
        <f t="shared" si="6"/>
        <v>Ахмедов Т.А.</v>
      </c>
      <c r="Y12" t="str">
        <f t="shared" si="7"/>
        <v>История России</v>
      </c>
      <c r="Z12" t="str">
        <f t="shared" si="8"/>
        <v>УЛК(НТИ) 508</v>
      </c>
      <c r="AA12" t="str">
        <f t="shared" si="9"/>
        <v>Лек</v>
      </c>
    </row>
    <row r="13" spans="1:27">
      <c r="A13" s="49" t="str">
        <f>IF(AND(config!$D$2&lt;=H13,config!$E$2&lt;=I13,C13=config!$B$2),C13&amp;F13&amp;G13,"")</f>
        <v>НТИ-Б-ПО-24ЧЕТВЕРГ1</v>
      </c>
      <c r="B13" s="50" t="str">
        <f>VLOOKUP(K13,prepod!A:C,3,0)</f>
        <v>Шахмалова И.Ж.</v>
      </c>
      <c r="C13" t="s">
        <v>38</v>
      </c>
      <c r="D13">
        <v>0</v>
      </c>
      <c r="E13" t="s">
        <v>57</v>
      </c>
      <c r="F13" t="s">
        <v>77</v>
      </c>
      <c r="G13">
        <v>1</v>
      </c>
      <c r="H13">
        <v>2</v>
      </c>
      <c r="I13" s="47">
        <v>16</v>
      </c>
      <c r="J13" s="50" t="s">
        <v>78</v>
      </c>
      <c r="K13" s="33" t="s">
        <v>79</v>
      </c>
      <c r="L13" t="s">
        <v>80</v>
      </c>
      <c r="M13" t="s">
        <v>81</v>
      </c>
      <c r="N13" s="55">
        <v>45537</v>
      </c>
      <c r="O13" t="s">
        <v>45</v>
      </c>
      <c r="R13" t="s">
        <v>46</v>
      </c>
      <c r="S13" t="s">
        <v>82</v>
      </c>
      <c r="U13" t="s">
        <v>49</v>
      </c>
      <c r="V13" t="s">
        <v>50</v>
      </c>
      <c r="W13" t="str">
        <f t="shared" si="5"/>
        <v>НТИ-Б-ПО-24ЧЕТВЕРГ10</v>
      </c>
      <c r="X13" t="str">
        <f t="shared" si="6"/>
        <v>Шахмалова И.Ж.</v>
      </c>
      <c r="Y13" t="str">
        <f t="shared" si="7"/>
        <v>Тренинг командообразования</v>
      </c>
      <c r="Z13" t="str">
        <f t="shared" si="8"/>
        <v>УЛК(НТИ) 510</v>
      </c>
      <c r="AA13" t="str">
        <f t="shared" si="9"/>
        <v>Пр</v>
      </c>
    </row>
    <row r="14" spans="1:27">
      <c r="A14" s="49" t="str">
        <f>IF(AND(config!$D$2&lt;=H14*1,config!$E$2&gt;=I14*1,C14=config!$B$2),C14&amp;F14&amp;G14,"")</f>
        <v>НТИ-Б-ПО-24ЧЕТВЕРГ2</v>
      </c>
      <c r="B14" s="50" t="str">
        <f>VLOOKUP(K14,prepod!A:C,3,0)</f>
        <v>Ахмедов Т.А.</v>
      </c>
      <c r="C14" t="s">
        <v>38</v>
      </c>
      <c r="D14">
        <v>0</v>
      </c>
      <c r="E14" t="s">
        <v>57</v>
      </c>
      <c r="F14" t="s">
        <v>77</v>
      </c>
      <c r="G14">
        <v>2</v>
      </c>
      <c r="H14" s="60">
        <v>2</v>
      </c>
      <c r="I14" s="60">
        <v>2</v>
      </c>
      <c r="J14" s="50" t="s">
        <v>51</v>
      </c>
      <c r="K14" s="33" t="s">
        <v>52</v>
      </c>
      <c r="L14" t="s">
        <v>53</v>
      </c>
      <c r="M14" t="s">
        <v>83</v>
      </c>
      <c r="N14" s="55">
        <v>45537</v>
      </c>
      <c r="O14" t="s">
        <v>45</v>
      </c>
      <c r="R14" t="s">
        <v>46</v>
      </c>
      <c r="S14" t="s">
        <v>55</v>
      </c>
      <c r="T14" t="s">
        <v>62</v>
      </c>
      <c r="U14" t="s">
        <v>50</v>
      </c>
      <c r="V14" t="s">
        <v>50</v>
      </c>
      <c r="W14" t="str">
        <f t="shared" si="5"/>
        <v>НТИ-Б-ПО-24ЧЕТВЕРГ20</v>
      </c>
      <c r="X14" t="str">
        <f t="shared" si="6"/>
        <v>Ахмедов Т.А.</v>
      </c>
      <c r="Y14" t="str">
        <f t="shared" si="7"/>
        <v>История России</v>
      </c>
      <c r="Z14" t="str">
        <f t="shared" si="8"/>
        <v>УЛК(НТИ)308*</v>
      </c>
      <c r="AA14" t="str">
        <f t="shared" si="9"/>
        <v>Пр</v>
      </c>
    </row>
    <row r="15" spans="1:27">
      <c r="A15" s="49" t="str">
        <f>IF(AND(config!$D$2&lt;=H15*1,config!$E$2&gt;=I15*1,C15=config!$B$2),C15&amp;F15&amp;G15,"")</f>
        <v>НТИ-Б-ПО-24ЧЕТВЕРГ2</v>
      </c>
      <c r="B15" s="50" t="str">
        <f>VLOOKUP(K15,prepod!A:C,3,0)</f>
        <v>Ахмедов Т.А.</v>
      </c>
      <c r="C15" t="s">
        <v>38</v>
      </c>
      <c r="D15">
        <v>0</v>
      </c>
      <c r="E15" t="s">
        <v>57</v>
      </c>
      <c r="F15" t="s">
        <v>77</v>
      </c>
      <c r="G15">
        <v>2</v>
      </c>
      <c r="H15" s="60">
        <v>3</v>
      </c>
      <c r="I15" s="60">
        <v>3</v>
      </c>
      <c r="J15" s="50" t="s">
        <v>51</v>
      </c>
      <c r="K15" s="33" t="s">
        <v>52</v>
      </c>
      <c r="L15" t="s">
        <v>53</v>
      </c>
      <c r="M15" t="s">
        <v>83</v>
      </c>
      <c r="N15" s="55">
        <v>45537</v>
      </c>
      <c r="O15" t="s">
        <v>45</v>
      </c>
      <c r="R15" t="s">
        <v>46</v>
      </c>
      <c r="S15" t="s">
        <v>55</v>
      </c>
      <c r="T15" t="s">
        <v>62</v>
      </c>
      <c r="U15" t="s">
        <v>50</v>
      </c>
      <c r="V15" t="s">
        <v>50</v>
      </c>
      <c r="W15" t="str">
        <f t="shared" si="5"/>
        <v>НТИ-Б-ПО-24ЧЕТВЕРГ20</v>
      </c>
      <c r="X15" t="str">
        <f t="shared" si="6"/>
        <v>Ахмедов Т.А.</v>
      </c>
      <c r="Y15" t="str">
        <f t="shared" si="7"/>
        <v>История России</v>
      </c>
      <c r="Z15" t="str">
        <f t="shared" si="8"/>
        <v>УЛК(НТИ)308*</v>
      </c>
      <c r="AA15" t="str">
        <f t="shared" si="9"/>
        <v>Пр</v>
      </c>
    </row>
    <row r="16" spans="1:27">
      <c r="A16" s="49" t="str">
        <f>IF(AND(config!$D$2&lt;=H16*1,config!$E$2&gt;=I16*1,C16=config!$B$2),C16&amp;F16&amp;G16,"")</f>
        <v>НТИ-Б-ПО-24ЧЕТВЕРГ2</v>
      </c>
      <c r="B16" s="50" t="str">
        <f>VLOOKUP(K16,prepod!A:C,3,0)</f>
        <v>Ахмедов Т.А.</v>
      </c>
      <c r="C16" t="s">
        <v>38</v>
      </c>
      <c r="D16">
        <v>0</v>
      </c>
      <c r="E16" t="s">
        <v>57</v>
      </c>
      <c r="F16" t="s">
        <v>77</v>
      </c>
      <c r="G16">
        <v>2</v>
      </c>
      <c r="H16" s="60">
        <v>4</v>
      </c>
      <c r="I16" s="60">
        <v>4</v>
      </c>
      <c r="J16" s="50" t="s">
        <v>51</v>
      </c>
      <c r="K16" s="33" t="s">
        <v>52</v>
      </c>
      <c r="L16" t="s">
        <v>53</v>
      </c>
      <c r="M16" t="s">
        <v>83</v>
      </c>
      <c r="N16" s="55">
        <v>45537</v>
      </c>
      <c r="O16" t="s">
        <v>45</v>
      </c>
      <c r="R16" t="s">
        <v>46</v>
      </c>
      <c r="S16" t="s">
        <v>55</v>
      </c>
      <c r="T16" t="s">
        <v>62</v>
      </c>
      <c r="U16" t="s">
        <v>50</v>
      </c>
      <c r="V16" t="s">
        <v>50</v>
      </c>
      <c r="W16" t="str">
        <f t="shared" si="5"/>
        <v>НТИ-Б-ПО-24ЧЕТВЕРГ20</v>
      </c>
      <c r="X16" t="str">
        <f t="shared" si="6"/>
        <v>Ахмедов Т.А.</v>
      </c>
      <c r="Y16" t="str">
        <f t="shared" si="7"/>
        <v>История России</v>
      </c>
      <c r="Z16" t="str">
        <f t="shared" si="8"/>
        <v>УЛК(НТИ)308*</v>
      </c>
      <c r="AA16" t="str">
        <f t="shared" si="9"/>
        <v>Пр</v>
      </c>
    </row>
    <row r="17" spans="1:27">
      <c r="A17" s="49" t="str">
        <f>IF(AND(config!$D$2&lt;=H17*1,config!$E$2&gt;=I17*1,C17=config!$B$2),C17&amp;F17&amp;G17,"")</f>
        <v>НТИ-Б-ПО-24ЧЕТВЕРГ2</v>
      </c>
      <c r="B17" s="50" t="str">
        <f>VLOOKUP(K17,prepod!A:C,3,0)</f>
        <v>Ахмедов Т.А.</v>
      </c>
      <c r="C17" t="s">
        <v>38</v>
      </c>
      <c r="D17">
        <v>0</v>
      </c>
      <c r="E17" t="s">
        <v>57</v>
      </c>
      <c r="F17" t="s">
        <v>77</v>
      </c>
      <c r="G17">
        <v>2</v>
      </c>
      <c r="H17" s="60">
        <v>5</v>
      </c>
      <c r="I17" s="60">
        <v>5</v>
      </c>
      <c r="J17" s="50" t="s">
        <v>51</v>
      </c>
      <c r="K17" s="33" t="s">
        <v>52</v>
      </c>
      <c r="L17" t="s">
        <v>53</v>
      </c>
      <c r="M17" t="s">
        <v>83</v>
      </c>
      <c r="N17" s="55">
        <v>45537</v>
      </c>
      <c r="O17" t="s">
        <v>45</v>
      </c>
      <c r="R17" t="s">
        <v>46</v>
      </c>
      <c r="S17" t="s">
        <v>55</v>
      </c>
      <c r="T17" t="s">
        <v>62</v>
      </c>
      <c r="U17" t="s">
        <v>50</v>
      </c>
      <c r="V17" t="s">
        <v>50</v>
      </c>
      <c r="W17" t="str">
        <f t="shared" si="5"/>
        <v>НТИ-Б-ПО-24ЧЕТВЕРГ20</v>
      </c>
      <c r="X17" t="str">
        <f t="shared" si="6"/>
        <v>Ахмедов Т.А.</v>
      </c>
      <c r="Y17" t="str">
        <f t="shared" si="7"/>
        <v>История России</v>
      </c>
      <c r="Z17" t="str">
        <f t="shared" si="8"/>
        <v>УЛК(НТИ)308*</v>
      </c>
      <c r="AA17" t="str">
        <f t="shared" si="9"/>
        <v>Пр</v>
      </c>
    </row>
    <row r="18" spans="1:27">
      <c r="A18" s="49" t="str">
        <f>IF(AND(config!$D$2&lt;=H18*1,config!$E$2&gt;=I18*1,C18=config!$B$2),C18&amp;F18&amp;G18,"")</f>
        <v>НТИ-Б-ПО-24ЧЕТВЕРГ2</v>
      </c>
      <c r="B18" s="50" t="str">
        <f>VLOOKUP(K18,prepod!A:C,3,0)</f>
        <v>Ахмедов Т.А.</v>
      </c>
      <c r="C18" t="s">
        <v>38</v>
      </c>
      <c r="D18">
        <v>0</v>
      </c>
      <c r="E18" t="s">
        <v>57</v>
      </c>
      <c r="F18" t="s">
        <v>77</v>
      </c>
      <c r="G18">
        <v>2</v>
      </c>
      <c r="H18" s="60">
        <v>6</v>
      </c>
      <c r="I18" s="60">
        <v>6</v>
      </c>
      <c r="J18" s="50" t="s">
        <v>51</v>
      </c>
      <c r="K18" s="33" t="s">
        <v>52</v>
      </c>
      <c r="L18" t="s">
        <v>53</v>
      </c>
      <c r="M18" t="s">
        <v>83</v>
      </c>
      <c r="N18" s="55">
        <v>45537</v>
      </c>
      <c r="O18" t="s">
        <v>45</v>
      </c>
      <c r="R18" t="s">
        <v>46</v>
      </c>
      <c r="S18" t="s">
        <v>55</v>
      </c>
      <c r="T18" t="s">
        <v>62</v>
      </c>
      <c r="U18" t="s">
        <v>50</v>
      </c>
      <c r="V18" t="s">
        <v>50</v>
      </c>
      <c r="W18" t="str">
        <f t="shared" si="5"/>
        <v>НТИ-Б-ПО-24ЧЕТВЕРГ20</v>
      </c>
      <c r="X18" t="str">
        <f t="shared" si="6"/>
        <v>Ахмедов Т.А.</v>
      </c>
      <c r="Y18" t="str">
        <f t="shared" si="7"/>
        <v>История России</v>
      </c>
      <c r="Z18" t="str">
        <f t="shared" si="8"/>
        <v>УЛК(НТИ)308*</v>
      </c>
      <c r="AA18" t="str">
        <f t="shared" si="9"/>
        <v>Пр</v>
      </c>
    </row>
    <row r="19" spans="1:27">
      <c r="A19" s="49" t="str">
        <f>IF(AND(config!$D$2&lt;=H19*1,config!$E$2&gt;=I19*1,C19=config!$B$2),C19&amp;F19&amp;G19,"")</f>
        <v>НТИ-Б-ПО-24ЧЕТВЕРГ2</v>
      </c>
      <c r="B19" s="50" t="str">
        <f>VLOOKUP(K19,prepod!A:C,3,0)</f>
        <v>Ахмедов Т.А.</v>
      </c>
      <c r="C19" t="s">
        <v>38</v>
      </c>
      <c r="D19">
        <v>0</v>
      </c>
      <c r="E19" t="s">
        <v>57</v>
      </c>
      <c r="F19" t="s">
        <v>77</v>
      </c>
      <c r="G19">
        <v>2</v>
      </c>
      <c r="H19" s="60">
        <v>7</v>
      </c>
      <c r="I19" s="60">
        <v>7</v>
      </c>
      <c r="J19" s="50" t="s">
        <v>51</v>
      </c>
      <c r="K19" s="33" t="s">
        <v>52</v>
      </c>
      <c r="L19" t="s">
        <v>53</v>
      </c>
      <c r="M19" t="s">
        <v>83</v>
      </c>
      <c r="N19" s="55">
        <v>45537</v>
      </c>
      <c r="O19" t="s">
        <v>45</v>
      </c>
      <c r="R19" t="s">
        <v>46</v>
      </c>
      <c r="S19" t="s">
        <v>55</v>
      </c>
      <c r="T19" t="s">
        <v>62</v>
      </c>
      <c r="U19" t="s">
        <v>50</v>
      </c>
      <c r="V19" t="s">
        <v>50</v>
      </c>
      <c r="W19" t="str">
        <f t="shared" si="5"/>
        <v>НТИ-Б-ПО-24ЧЕТВЕРГ20</v>
      </c>
      <c r="X19" t="str">
        <f t="shared" si="6"/>
        <v>Ахмедов Т.А.</v>
      </c>
      <c r="Y19" t="str">
        <f t="shared" si="7"/>
        <v>История России</v>
      </c>
      <c r="Z19" t="str">
        <f t="shared" si="8"/>
        <v>УЛК(НТИ)308*</v>
      </c>
      <c r="AA19" t="str">
        <f t="shared" si="9"/>
        <v>Пр</v>
      </c>
    </row>
    <row r="20" spans="1:27">
      <c r="A20" s="49" t="str">
        <f>IF(AND(config!$D$2&lt;=H20,config!$E$2&lt;=I20,C20=config!$B$2),C20&amp;F20&amp;G20,"")</f>
        <v>НТИ-Б-ПО-24ЧЕТВЕРГ2</v>
      </c>
      <c r="B20" s="50" t="str">
        <f>VLOOKUP(K20,prepod!A:C,3,0)</f>
        <v>Шахмалова И.Ж.</v>
      </c>
      <c r="C20" t="s">
        <v>38</v>
      </c>
      <c r="D20">
        <v>2</v>
      </c>
      <c r="E20" t="s">
        <v>84</v>
      </c>
      <c r="F20" t="s">
        <v>77</v>
      </c>
      <c r="G20" s="56">
        <v>2</v>
      </c>
      <c r="H20">
        <v>2</v>
      </c>
      <c r="I20" s="47">
        <v>16</v>
      </c>
      <c r="J20" s="53" t="s">
        <v>78</v>
      </c>
      <c r="K20" s="33" t="s">
        <v>79</v>
      </c>
      <c r="L20" t="s">
        <v>80</v>
      </c>
      <c r="M20" t="s">
        <v>85</v>
      </c>
      <c r="N20" s="55">
        <v>45537</v>
      </c>
      <c r="O20" t="s">
        <v>45</v>
      </c>
      <c r="R20" t="s">
        <v>46</v>
      </c>
      <c r="S20" t="s">
        <v>82</v>
      </c>
      <c r="T20" t="s">
        <v>48</v>
      </c>
      <c r="U20" t="s">
        <v>50</v>
      </c>
      <c r="V20" t="s">
        <v>50</v>
      </c>
      <c r="W20" t="str">
        <f t="shared" si="5"/>
        <v>НТИ-Б-ПО-24ЧЕТВЕРГ22</v>
      </c>
      <c r="X20" t="str">
        <f t="shared" si="6"/>
        <v>Шахмалова И.Ж.**</v>
      </c>
      <c r="Y20" t="str">
        <f t="shared" si="7"/>
        <v>Тренинг командообразования</v>
      </c>
      <c r="Z20" t="str">
        <f t="shared" si="8"/>
        <v>УЛК(НТИ)508**</v>
      </c>
      <c r="AA20" t="str">
        <f t="shared" si="9"/>
        <v>Лек**</v>
      </c>
    </row>
    <row r="21" spans="1:27">
      <c r="A21" s="49" t="str">
        <f>IF(AND(config!$D$2&lt;=H21,config!$E$2&lt;=I21,C21=config!$B$2),C21&amp;F21&amp;G21,"")</f>
        <v>НТИ-Б-ПО-24ЧЕТВЕРГ3</v>
      </c>
      <c r="B21" s="50" t="str">
        <f>VLOOKUP(K21,prepod!A:C,3,0)</f>
        <v>Прокопенко Л.А./кпн</v>
      </c>
      <c r="C21" t="s">
        <v>38</v>
      </c>
      <c r="D21">
        <v>0</v>
      </c>
      <c r="E21" t="s">
        <v>39</v>
      </c>
      <c r="F21" t="s">
        <v>77</v>
      </c>
      <c r="G21">
        <v>3</v>
      </c>
      <c r="H21">
        <v>2</v>
      </c>
      <c r="I21" s="47">
        <v>16</v>
      </c>
      <c r="J21" s="53" t="s">
        <v>86</v>
      </c>
      <c r="K21" s="33" t="s">
        <v>87</v>
      </c>
      <c r="L21" t="s">
        <v>88</v>
      </c>
      <c r="M21" t="s">
        <v>89</v>
      </c>
      <c r="N21" s="55">
        <v>45537</v>
      </c>
      <c r="O21" t="s">
        <v>45</v>
      </c>
      <c r="R21" t="s">
        <v>46</v>
      </c>
      <c r="S21" t="s">
        <v>90</v>
      </c>
      <c r="U21" t="s">
        <v>49</v>
      </c>
      <c r="V21" t="s">
        <v>50</v>
      </c>
      <c r="W21" t="str">
        <f t="shared" si="5"/>
        <v>НТИ-Б-ПО-24ЧЕТВЕРГ30</v>
      </c>
      <c r="X21" t="str">
        <f t="shared" si="6"/>
        <v>Прокопенко Л.А./кпн</v>
      </c>
      <c r="Y21" t="str">
        <f t="shared" si="7"/>
        <v>Физическая культура и спорт</v>
      </c>
      <c r="Z21" t="str">
        <f t="shared" si="8"/>
        <v>УЛК(НТИ)106</v>
      </c>
      <c r="AA21" t="str">
        <f t="shared" si="9"/>
        <v>Лек</v>
      </c>
    </row>
    <row r="22" spans="1:27">
      <c r="A22" s="49" t="str">
        <f>IF(AND(config!$D$2&lt;=H22,config!$E$2&lt;=I22,C22=config!$B$2),C22&amp;F22&amp;G22,"")</f>
        <v>НТИ-Б-ПО-24ЧЕТВЕРГ4</v>
      </c>
      <c r="B22" s="50" t="str">
        <f>VLOOKUP(K22,prepod!A:C,3,0)</f>
        <v>Прокопенко Л.А./кпн</v>
      </c>
      <c r="C22" t="s">
        <v>38</v>
      </c>
      <c r="D22">
        <v>1</v>
      </c>
      <c r="E22" t="s">
        <v>91</v>
      </c>
      <c r="F22" t="s">
        <v>77</v>
      </c>
      <c r="G22">
        <v>4</v>
      </c>
      <c r="H22">
        <v>2</v>
      </c>
      <c r="I22" s="47">
        <v>16</v>
      </c>
      <c r="J22" s="53" t="s">
        <v>86</v>
      </c>
      <c r="K22" s="33" t="s">
        <v>87</v>
      </c>
      <c r="L22" t="s">
        <v>88</v>
      </c>
      <c r="M22" t="s">
        <v>92</v>
      </c>
      <c r="N22" s="55">
        <v>45537</v>
      </c>
      <c r="O22" t="s">
        <v>45</v>
      </c>
      <c r="R22" t="s">
        <v>46</v>
      </c>
      <c r="S22" t="s">
        <v>90</v>
      </c>
      <c r="T22" t="s">
        <v>62</v>
      </c>
      <c r="U22" t="s">
        <v>50</v>
      </c>
      <c r="V22" t="s">
        <v>50</v>
      </c>
      <c r="W22" t="str">
        <f t="shared" si="5"/>
        <v>НТИ-Б-ПО-24ЧЕТВЕРГ41</v>
      </c>
      <c r="X22" t="str">
        <f t="shared" si="6"/>
        <v>Прокопенко Л.А./кпн*</v>
      </c>
      <c r="Y22" t="str">
        <f t="shared" si="7"/>
        <v>Физическая культура и спорт</v>
      </c>
      <c r="Z22" t="str">
        <f t="shared" si="8"/>
        <v>УЛК(НТИ)106*</v>
      </c>
      <c r="AA22" t="str">
        <f t="shared" si="9"/>
        <v>Пр*</v>
      </c>
    </row>
    <row r="23" spans="1:27">
      <c r="A23" s="49" t="str">
        <f>IF(AND(config!$D$2&lt;=H23,config!$E$2&lt;=I23,C23=config!$B$2),C23&amp;F23&amp;G23,"")</f>
        <v>НТИ-Б-ПО-24СУББОТА1</v>
      </c>
      <c r="B23" s="50" t="str">
        <f>VLOOKUP(K23,prepod!A:C,3,0)</f>
        <v>Драгон Е.А.</v>
      </c>
      <c r="C23" t="s">
        <v>38</v>
      </c>
      <c r="D23">
        <v>0</v>
      </c>
      <c r="E23" t="s">
        <v>39</v>
      </c>
      <c r="F23" t="s">
        <v>93</v>
      </c>
      <c r="G23">
        <v>1</v>
      </c>
      <c r="H23">
        <v>2</v>
      </c>
      <c r="I23" s="47">
        <v>16</v>
      </c>
      <c r="J23" s="59" t="s">
        <v>94</v>
      </c>
      <c r="K23" s="33" t="s">
        <v>95</v>
      </c>
      <c r="L23" t="s">
        <v>96</v>
      </c>
      <c r="M23" t="s">
        <v>97</v>
      </c>
      <c r="N23" s="55">
        <v>45537</v>
      </c>
      <c r="O23" t="s">
        <v>45</v>
      </c>
      <c r="R23" t="s">
        <v>46</v>
      </c>
      <c r="S23" t="s">
        <v>98</v>
      </c>
      <c r="U23" t="s">
        <v>49</v>
      </c>
      <c r="V23" t="s">
        <v>50</v>
      </c>
      <c r="W23" t="str">
        <f t="shared" si="5"/>
        <v>НТИ-Б-ПО-24СУББОТА10</v>
      </c>
      <c r="X23" t="str">
        <f t="shared" si="6"/>
        <v>Драгон Е.А.</v>
      </c>
      <c r="Y23" t="str">
        <f t="shared" si="7"/>
        <v>Основы вожатской деятельности</v>
      </c>
      <c r="Z23" t="str">
        <f t="shared" si="8"/>
        <v>УЛК(НТИ)510</v>
      </c>
      <c r="AA23" t="str">
        <f t="shared" si="9"/>
        <v>Лек</v>
      </c>
    </row>
    <row r="24" spans="1:27">
      <c r="A24" s="49" t="str">
        <f>IF(AND(config!$D$2&lt;=H24,config!$E$2&lt;=I24,C24=config!$B$2),C24&amp;F24&amp;G24,"")</f>
        <v>НТИ-Б-ПО-24СУББОТА2</v>
      </c>
      <c r="B24" s="50" t="str">
        <f>VLOOKUP(K24,prepod!A:C,3,0)</f>
        <v>Драгон Е.А.</v>
      </c>
      <c r="C24" t="s">
        <v>38</v>
      </c>
      <c r="D24">
        <v>0</v>
      </c>
      <c r="E24" t="s">
        <v>57</v>
      </c>
      <c r="F24" t="s">
        <v>93</v>
      </c>
      <c r="G24">
        <v>2</v>
      </c>
      <c r="H24">
        <v>2</v>
      </c>
      <c r="I24" s="47">
        <v>16</v>
      </c>
      <c r="J24" s="59" t="s">
        <v>94</v>
      </c>
      <c r="K24" s="33" t="s">
        <v>95</v>
      </c>
      <c r="L24" t="s">
        <v>96</v>
      </c>
      <c r="M24" t="s">
        <v>97</v>
      </c>
      <c r="N24" s="55">
        <v>45537</v>
      </c>
      <c r="O24" t="s">
        <v>45</v>
      </c>
      <c r="R24" t="s">
        <v>46</v>
      </c>
      <c r="S24" t="s">
        <v>98</v>
      </c>
      <c r="T24" t="s">
        <v>62</v>
      </c>
      <c r="U24" t="s">
        <v>49</v>
      </c>
      <c r="V24" t="s">
        <v>50</v>
      </c>
      <c r="W24" t="str">
        <f t="shared" si="5"/>
        <v>НТИ-Б-ПО-24СУББОТА20</v>
      </c>
      <c r="X24" t="str">
        <f t="shared" si="6"/>
        <v>Драгон Е.А.</v>
      </c>
      <c r="Y24" t="str">
        <f t="shared" si="7"/>
        <v>Основы вожатской деятельности</v>
      </c>
      <c r="Z24" t="str">
        <f t="shared" si="8"/>
        <v>УЛК(НТИ)510</v>
      </c>
      <c r="AA24" t="str">
        <f t="shared" si="9"/>
        <v>Пр</v>
      </c>
    </row>
    <row r="25" spans="1:27">
      <c r="A25" s="49" t="str">
        <f>IF(AND(config!$D$2&lt;=H25,config!$E$2&lt;=I25,C25=config!$B$2),C25&amp;F25&amp;G25,"")</f>
        <v>НТИ-Б-ПО-24СУББОТА3</v>
      </c>
      <c r="B25" s="50" t="str">
        <f>VLOOKUP(K25,prepod!A:C,3,0)</f>
        <v>Артеменко Е.В./кпн</v>
      </c>
      <c r="C25" t="s">
        <v>38</v>
      </c>
      <c r="D25">
        <v>0</v>
      </c>
      <c r="E25" t="s">
        <v>57</v>
      </c>
      <c r="F25" t="s">
        <v>93</v>
      </c>
      <c r="G25">
        <v>3</v>
      </c>
      <c r="H25">
        <v>2</v>
      </c>
      <c r="I25" s="47">
        <v>16</v>
      </c>
      <c r="J25" s="59" t="s">
        <v>99</v>
      </c>
      <c r="K25" s="33" t="s">
        <v>100</v>
      </c>
      <c r="L25" t="s">
        <v>101</v>
      </c>
      <c r="M25" t="s">
        <v>97</v>
      </c>
      <c r="N25" s="55">
        <v>45537</v>
      </c>
      <c r="O25" t="s">
        <v>45</v>
      </c>
      <c r="R25" t="s">
        <v>46</v>
      </c>
      <c r="S25" t="s">
        <v>102</v>
      </c>
      <c r="U25" t="s">
        <v>50</v>
      </c>
      <c r="V25" t="s">
        <v>50</v>
      </c>
      <c r="W25" t="str">
        <f t="shared" si="5"/>
        <v>НТИ-Б-ПО-24СУББОТА30</v>
      </c>
      <c r="X25" t="str">
        <f t="shared" si="6"/>
        <v>Артеменко Е.В./кпн</v>
      </c>
      <c r="Y25" t="str">
        <f t="shared" si="7"/>
        <v>Основы педагогического мастерства</v>
      </c>
      <c r="Z25" t="str">
        <f t="shared" si="8"/>
        <v>УЛК(НТИ)510</v>
      </c>
      <c r="AA25" t="str">
        <f t="shared" si="9"/>
        <v>Пр</v>
      </c>
    </row>
    <row r="26" spans="1:27">
      <c r="A26" s="49" t="str">
        <f>IF(AND(config!$D$2&lt;=H26,config!$E$2&lt;=I26,C26=config!$B$2),C26&amp;F26&amp;G26,"")</f>
        <v>НТИ-Б-ПО-24СУББОТА4</v>
      </c>
      <c r="B26" s="50" t="str">
        <f>VLOOKUP(K26,prepod!A:C,3,0)</f>
        <v>Петрова Л.Ю.</v>
      </c>
      <c r="C26" t="s">
        <v>38</v>
      </c>
      <c r="D26">
        <v>1</v>
      </c>
      <c r="E26" t="s">
        <v>71</v>
      </c>
      <c r="F26" t="s">
        <v>93</v>
      </c>
      <c r="G26">
        <v>4</v>
      </c>
      <c r="H26">
        <v>2</v>
      </c>
      <c r="I26" s="47">
        <v>16</v>
      </c>
      <c r="J26" s="50" t="s">
        <v>103</v>
      </c>
      <c r="K26" s="33" t="s">
        <v>104</v>
      </c>
      <c r="L26" t="s">
        <v>105</v>
      </c>
      <c r="M26" t="s">
        <v>97</v>
      </c>
      <c r="N26" s="55">
        <v>45537</v>
      </c>
      <c r="O26" t="s">
        <v>45</v>
      </c>
      <c r="R26" t="s">
        <v>46</v>
      </c>
      <c r="S26" t="s">
        <v>106</v>
      </c>
      <c r="U26" t="s">
        <v>50</v>
      </c>
      <c r="V26" t="s">
        <v>50</v>
      </c>
      <c r="W26" t="str">
        <f t="shared" si="5"/>
        <v>НТИ-Б-ПО-24СУББОТА41</v>
      </c>
      <c r="X26" t="str">
        <f t="shared" si="6"/>
        <v>Петрова Л.Ю.*</v>
      </c>
      <c r="Y26" t="str">
        <f t="shared" si="7"/>
        <v>Возрастная анатомия, физиология и гигиена</v>
      </c>
      <c r="Z26" t="str">
        <f t="shared" si="8"/>
        <v>УЛК(НТИ)510</v>
      </c>
      <c r="AA26" t="str">
        <f t="shared" si="9"/>
        <v>Лек*</v>
      </c>
    </row>
    <row r="27" spans="1:27">
      <c r="A27" s="49" t="str">
        <f>IF(AND(config!$D$2&lt;=H27,config!$E$2&lt;=I27,C27=config!$B$2),C27&amp;F27&amp;G27,"")</f>
        <v>НТИ-Б-ПО-24СУББОТА4</v>
      </c>
      <c r="B27" s="50" t="str">
        <f>VLOOKUP(K27,prepod!A:C,3,0)</f>
        <v>Петрова Л.Ю.</v>
      </c>
      <c r="C27" t="s">
        <v>38</v>
      </c>
      <c r="D27">
        <v>2</v>
      </c>
      <c r="E27" t="s">
        <v>7380</v>
      </c>
      <c r="F27" s="80" t="s">
        <v>93</v>
      </c>
      <c r="G27">
        <v>4</v>
      </c>
      <c r="H27">
        <v>2</v>
      </c>
      <c r="I27" s="47">
        <v>16</v>
      </c>
      <c r="J27" s="50" t="s">
        <v>103</v>
      </c>
      <c r="K27" s="81" t="s">
        <v>104</v>
      </c>
      <c r="L27" t="s">
        <v>105</v>
      </c>
      <c r="M27" t="s">
        <v>7381</v>
      </c>
      <c r="N27" s="55">
        <v>45538</v>
      </c>
      <c r="O27">
        <v>13</v>
      </c>
      <c r="R27" t="s">
        <v>46</v>
      </c>
      <c r="S27" t="s">
        <v>526</v>
      </c>
      <c r="U27" t="s">
        <v>50</v>
      </c>
      <c r="V27" t="s">
        <v>50</v>
      </c>
      <c r="W27" t="str">
        <f t="shared" ref="W27" si="15">A27&amp;D27</f>
        <v>НТИ-Б-ПО-24СУББОТА42</v>
      </c>
      <c r="X27" t="str">
        <f t="shared" ref="X27" si="16">B27&amp;IF(D27=0,"",IF(D27=1,"*","**"))</f>
        <v>Петрова Л.Ю.**</v>
      </c>
      <c r="Y27" t="str">
        <f t="shared" ref="Y27" si="17">J27</f>
        <v>Возрастная анатомия, физиология и гигиена</v>
      </c>
      <c r="Z27" t="str">
        <f t="shared" ref="Z27" si="18">M27</f>
        <v>УЛК(НТИ)511</v>
      </c>
      <c r="AA27" t="str">
        <f t="shared" ref="AA27" si="19">E27</f>
        <v>Прак**</v>
      </c>
    </row>
    <row r="28" spans="1:27">
      <c r="A28" s="49" t="str">
        <f>IF(AND(config!$D$2&lt;=H28,config!$E$2&lt;=I28,C28=config!$B$2),C28&amp;F28&amp;G28,"")</f>
        <v>НТИ-Б-ПО-24СУББОТА5</v>
      </c>
      <c r="B28" s="50" t="str">
        <f>VLOOKUP(K28,prepod!A:C,3,0)</f>
        <v>Артеменко Е.В./кпн</v>
      </c>
      <c r="C28" t="s">
        <v>38</v>
      </c>
      <c r="D28">
        <v>1</v>
      </c>
      <c r="E28" t="s">
        <v>71</v>
      </c>
      <c r="F28" t="s">
        <v>93</v>
      </c>
      <c r="G28">
        <v>5</v>
      </c>
      <c r="H28">
        <v>2</v>
      </c>
      <c r="I28" s="47">
        <v>16</v>
      </c>
      <c r="J28" s="50" t="s">
        <v>99</v>
      </c>
      <c r="K28" s="33" t="s">
        <v>100</v>
      </c>
      <c r="L28" t="s">
        <v>101</v>
      </c>
      <c r="M28" s="57" t="s">
        <v>97</v>
      </c>
      <c r="N28" s="58">
        <v>45537</v>
      </c>
      <c r="O28" t="s">
        <v>45</v>
      </c>
      <c r="R28" t="s">
        <v>46</v>
      </c>
      <c r="S28" t="s">
        <v>102</v>
      </c>
      <c r="T28" t="s">
        <v>48</v>
      </c>
      <c r="U28" t="s">
        <v>49</v>
      </c>
      <c r="V28" t="s">
        <v>50</v>
      </c>
      <c r="W28" t="str">
        <f t="shared" si="5"/>
        <v>НТИ-Б-ПО-24СУББОТА51</v>
      </c>
      <c r="X28" t="str">
        <f t="shared" si="6"/>
        <v>Артеменко Е.В./кпн*</v>
      </c>
      <c r="Y28" t="str">
        <f t="shared" si="7"/>
        <v>Основы педагогического мастерства</v>
      </c>
      <c r="Z28" t="str">
        <f t="shared" si="8"/>
        <v>УЛК(НТИ)510</v>
      </c>
      <c r="AA28" t="str">
        <f t="shared" si="9"/>
        <v>Лек*</v>
      </c>
    </row>
    <row r="29" spans="1:27">
      <c r="A29" s="49" t="str">
        <f>IF(AND(config!$D$2&lt;=H29,config!$E$2&lt;=I29,C29=config!$B$3),C29&amp;F29&amp;G29,"")</f>
        <v>НТИ-Б-ЗФ-24ВТОРНИК3</v>
      </c>
      <c r="B29" s="50" t="str">
        <f>VLOOKUP(K29,prepod!A:C,3,0)</f>
        <v>Ключникова Л.В.</v>
      </c>
      <c r="C29" t="s">
        <v>107</v>
      </c>
      <c r="D29">
        <v>1</v>
      </c>
      <c r="E29" t="s">
        <v>71</v>
      </c>
      <c r="F29" t="s">
        <v>68</v>
      </c>
      <c r="G29">
        <v>3</v>
      </c>
      <c r="H29">
        <v>2</v>
      </c>
      <c r="I29" s="47">
        <v>16</v>
      </c>
      <c r="J29" s="50" t="s">
        <v>108</v>
      </c>
      <c r="K29" s="33" t="s">
        <v>109</v>
      </c>
      <c r="L29" t="s">
        <v>110</v>
      </c>
      <c r="M29" t="s">
        <v>111</v>
      </c>
      <c r="N29" s="58">
        <v>45537</v>
      </c>
      <c r="O29" t="s">
        <v>112</v>
      </c>
      <c r="R29" t="s">
        <v>113</v>
      </c>
      <c r="S29" t="s">
        <v>114</v>
      </c>
      <c r="T29" t="s">
        <v>48</v>
      </c>
      <c r="U29" t="s">
        <v>115</v>
      </c>
      <c r="V29" t="s">
        <v>115</v>
      </c>
      <c r="W29" t="str">
        <f t="shared" si="5"/>
        <v>НТИ-Б-ЗФ-24ВТОРНИК31</v>
      </c>
      <c r="X29" t="str">
        <f t="shared" si="6"/>
        <v>Ключникова Л.В.*</v>
      </c>
      <c r="Y29" t="str">
        <f t="shared" si="7"/>
        <v>Введение в языкознание</v>
      </c>
      <c r="Z29" t="str">
        <f t="shared" si="8"/>
        <v>УЛК(НТИ)405</v>
      </c>
      <c r="AA29" t="str">
        <f t="shared" si="9"/>
        <v>Лек*</v>
      </c>
    </row>
    <row r="30" spans="1:27">
      <c r="A30" s="49" t="str">
        <f>IF(AND(config!$D$2&lt;=H30,config!$E$2&lt;=I30,C30=config!$B$3),C30&amp;F30&amp;G30,"")</f>
        <v>НТИ-Б-ЗФ-24ВТОРНИК3</v>
      </c>
      <c r="B30" s="50" t="str">
        <f>VLOOKUP(K30,prepod!A:C,3,0)</f>
        <v>Ключникова Л.В.</v>
      </c>
      <c r="C30" t="s">
        <v>107</v>
      </c>
      <c r="D30">
        <v>2</v>
      </c>
      <c r="E30" t="s">
        <v>7380</v>
      </c>
      <c r="F30" t="s">
        <v>68</v>
      </c>
      <c r="G30">
        <v>3</v>
      </c>
      <c r="H30">
        <v>2</v>
      </c>
      <c r="I30" s="47">
        <v>16</v>
      </c>
      <c r="J30" s="50" t="s">
        <v>108</v>
      </c>
      <c r="K30" s="50" t="s">
        <v>109</v>
      </c>
      <c r="L30" t="s">
        <v>110</v>
      </c>
      <c r="M30" t="s">
        <v>111</v>
      </c>
      <c r="N30" s="58">
        <v>45537</v>
      </c>
      <c r="O30" t="s">
        <v>112</v>
      </c>
      <c r="R30" t="s">
        <v>113</v>
      </c>
      <c r="S30" t="s">
        <v>114</v>
      </c>
      <c r="T30" t="s">
        <v>48</v>
      </c>
      <c r="U30" t="s">
        <v>115</v>
      </c>
      <c r="V30" t="s">
        <v>115</v>
      </c>
      <c r="W30" t="str">
        <f t="shared" ref="W30" si="20">A30&amp;D30</f>
        <v>НТИ-Б-ЗФ-24ВТОРНИК32</v>
      </c>
      <c r="X30" t="str">
        <f t="shared" ref="X30" si="21">B30&amp;IF(D30=0,"",IF(D30=1,"*","**"))</f>
        <v>Ключникова Л.В.**</v>
      </c>
      <c r="Y30" t="str">
        <f t="shared" ref="Y30" si="22">J30</f>
        <v>Введение в языкознание</v>
      </c>
      <c r="Z30" t="str">
        <f t="shared" ref="Z30" si="23">M30</f>
        <v>УЛК(НТИ)405</v>
      </c>
      <c r="AA30" t="str">
        <f t="shared" ref="AA30" si="24">E30</f>
        <v>Прак**</v>
      </c>
    </row>
    <row r="31" spans="1:27">
      <c r="A31" s="49" t="str">
        <f>IF(AND(config!$D$2&lt;=H31,config!$E$2&lt;=I31,C31=config!$B$3),C31&amp;F31&amp;G31,"")</f>
        <v>НТИ-Б-ЗФ-24ВТОРНИК4</v>
      </c>
      <c r="B31" s="50" t="str">
        <f>VLOOKUP(K31,prepod!A:C,3,0)</f>
        <v>Валиева А.В.</v>
      </c>
      <c r="C31" t="s">
        <v>107</v>
      </c>
      <c r="D31">
        <v>0</v>
      </c>
      <c r="E31" t="s">
        <v>57</v>
      </c>
      <c r="F31" t="s">
        <v>68</v>
      </c>
      <c r="G31">
        <v>4</v>
      </c>
      <c r="H31">
        <v>2</v>
      </c>
      <c r="I31" s="47">
        <v>16</v>
      </c>
      <c r="J31" s="50" t="s">
        <v>116</v>
      </c>
      <c r="K31" s="33" t="s">
        <v>117</v>
      </c>
      <c r="L31" t="s">
        <v>118</v>
      </c>
      <c r="M31" t="s">
        <v>119</v>
      </c>
      <c r="N31" s="58">
        <v>45537</v>
      </c>
      <c r="O31" t="s">
        <v>112</v>
      </c>
      <c r="R31" t="s">
        <v>113</v>
      </c>
      <c r="S31" t="s">
        <v>120</v>
      </c>
      <c r="T31" t="s">
        <v>48</v>
      </c>
      <c r="U31" t="s">
        <v>121</v>
      </c>
      <c r="V31" t="s">
        <v>115</v>
      </c>
      <c r="W31" t="str">
        <f t="shared" si="5"/>
        <v>НТИ-Б-ЗФ-24ВТОРНИК40</v>
      </c>
      <c r="X31" t="str">
        <f t="shared" si="6"/>
        <v>Валиева А.В.</v>
      </c>
      <c r="Y31" t="str">
        <f t="shared" si="7"/>
        <v>Практический курс основного языка</v>
      </c>
      <c r="Z31" t="str">
        <f t="shared" si="8"/>
        <v>УЛК(НТИ)408</v>
      </c>
      <c r="AA31" t="str">
        <f t="shared" si="9"/>
        <v>Пр</v>
      </c>
    </row>
    <row r="32" spans="1:27">
      <c r="A32" s="49" t="str">
        <f>IF(AND(config!$D$2&lt;=H32,config!$E$2&lt;=I32,C32=config!$B$3),C32&amp;F32&amp;G32,"")</f>
        <v>НТИ-Б-ЗФ-24СРЕДА2</v>
      </c>
      <c r="B32" s="50" t="str">
        <f>VLOOKUP(K32,prepod!A:C,3,0)</f>
        <v>Погуляева И.А./кбн</v>
      </c>
      <c r="C32" t="s">
        <v>107</v>
      </c>
      <c r="D32">
        <v>0</v>
      </c>
      <c r="E32" t="s">
        <v>39</v>
      </c>
      <c r="F32" t="s">
        <v>122</v>
      </c>
      <c r="G32">
        <v>2</v>
      </c>
      <c r="H32">
        <v>2</v>
      </c>
      <c r="I32" s="47">
        <v>16</v>
      </c>
      <c r="J32" s="50" t="s">
        <v>86</v>
      </c>
      <c r="K32" s="33" t="s">
        <v>123</v>
      </c>
      <c r="L32" t="s">
        <v>124</v>
      </c>
      <c r="M32" t="s">
        <v>89</v>
      </c>
      <c r="N32" s="58">
        <v>45537</v>
      </c>
      <c r="O32" t="s">
        <v>112</v>
      </c>
      <c r="R32" t="s">
        <v>113</v>
      </c>
      <c r="S32" t="s">
        <v>90</v>
      </c>
      <c r="U32" t="s">
        <v>125</v>
      </c>
      <c r="V32" t="s">
        <v>115</v>
      </c>
      <c r="W32" t="str">
        <f t="shared" si="5"/>
        <v>НТИ-Б-ЗФ-24СРЕДА20</v>
      </c>
      <c r="X32" t="str">
        <f t="shared" si="6"/>
        <v>Погуляева И.А./кбн</v>
      </c>
      <c r="Y32" t="str">
        <f t="shared" si="7"/>
        <v>Физическая культура и спорт</v>
      </c>
      <c r="Z32" t="str">
        <f t="shared" si="8"/>
        <v>УЛК(НТИ)106</v>
      </c>
      <c r="AA32" t="str">
        <f t="shared" si="9"/>
        <v>Лек</v>
      </c>
    </row>
    <row r="33" spans="1:27">
      <c r="A33" s="49" t="str">
        <f>IF(AND(config!$D$2&lt;=H33,config!$E$2&lt;=I33,C33=config!$B$3),C33&amp;F33&amp;G33,"")</f>
        <v>НТИ-Б-ЗФ-24СРЕДА3</v>
      </c>
      <c r="B33" s="50" t="str">
        <f>VLOOKUP(K33,prepod!A:C,3,0)</f>
        <v>Ахмедов Т.А.</v>
      </c>
      <c r="C33" t="s">
        <v>107</v>
      </c>
      <c r="D33">
        <v>0</v>
      </c>
      <c r="E33" t="s">
        <v>39</v>
      </c>
      <c r="F33" t="s">
        <v>122</v>
      </c>
      <c r="G33">
        <v>3</v>
      </c>
      <c r="H33">
        <v>2</v>
      </c>
      <c r="I33" s="47">
        <v>16</v>
      </c>
      <c r="J33" s="50" t="s">
        <v>51</v>
      </c>
      <c r="K33" s="33" t="s">
        <v>52</v>
      </c>
      <c r="L33" t="s">
        <v>53</v>
      </c>
      <c r="M33" t="s">
        <v>126</v>
      </c>
      <c r="N33" s="58">
        <v>45537</v>
      </c>
      <c r="O33" t="s">
        <v>112</v>
      </c>
      <c r="R33" t="s">
        <v>113</v>
      </c>
      <c r="S33" t="s">
        <v>55</v>
      </c>
      <c r="U33" t="s">
        <v>127</v>
      </c>
      <c r="V33" t="s">
        <v>115</v>
      </c>
      <c r="W33" t="str">
        <f t="shared" si="5"/>
        <v>НТИ-Б-ЗФ-24СРЕДА30</v>
      </c>
      <c r="X33" t="str">
        <f t="shared" si="6"/>
        <v>Ахмедов Т.А.</v>
      </c>
      <c r="Y33" t="str">
        <f t="shared" si="7"/>
        <v>История России</v>
      </c>
      <c r="Z33" t="str">
        <f t="shared" si="8"/>
        <v>УЛК(НТИ)308</v>
      </c>
      <c r="AA33" t="str">
        <f t="shared" si="9"/>
        <v>Лек</v>
      </c>
    </row>
    <row r="34" spans="1:27">
      <c r="A34" s="49" t="str">
        <f>IF(AND(config!$D$2&lt;=H34,config!$E$2&lt;=I34,C34=config!$B$3),C34&amp;F34&amp;G34,"")</f>
        <v>НТИ-Б-ЗФ-24ЧЕТВЕРГ1</v>
      </c>
      <c r="B34" s="50" t="str">
        <f>VLOOKUP(K34,prepod!A:C,3,0)</f>
        <v>Ключникова Л.В.</v>
      </c>
      <c r="C34" t="s">
        <v>107</v>
      </c>
      <c r="D34">
        <v>0</v>
      </c>
      <c r="E34" t="s">
        <v>57</v>
      </c>
      <c r="F34" t="s">
        <v>77</v>
      </c>
      <c r="G34">
        <v>1</v>
      </c>
      <c r="H34">
        <v>2</v>
      </c>
      <c r="I34" s="47">
        <v>16</v>
      </c>
      <c r="J34" s="50" t="s">
        <v>128</v>
      </c>
      <c r="K34" s="33" t="s">
        <v>109</v>
      </c>
      <c r="L34" t="s">
        <v>110</v>
      </c>
      <c r="M34" t="s">
        <v>111</v>
      </c>
      <c r="N34" s="58">
        <v>45537</v>
      </c>
      <c r="O34" t="s">
        <v>112</v>
      </c>
      <c r="R34" t="s">
        <v>113</v>
      </c>
      <c r="S34" t="s">
        <v>129</v>
      </c>
      <c r="U34" t="s">
        <v>125</v>
      </c>
      <c r="V34" t="s">
        <v>115</v>
      </c>
      <c r="W34" t="str">
        <f t="shared" si="5"/>
        <v>НТИ-Б-ЗФ-24ЧЕТВЕРГ10</v>
      </c>
      <c r="X34" t="str">
        <f t="shared" si="6"/>
        <v>Ключникова Л.В.</v>
      </c>
      <c r="Y34" t="str">
        <f t="shared" si="7"/>
        <v>Основной язык (теоретический курс)</v>
      </c>
      <c r="Z34" t="str">
        <f t="shared" si="8"/>
        <v>УЛК(НТИ)405</v>
      </c>
      <c r="AA34" t="str">
        <f t="shared" si="9"/>
        <v>Пр</v>
      </c>
    </row>
    <row r="35" spans="1:27">
      <c r="A35" s="49" t="str">
        <f>IF(AND(config!$D$2&lt;=H35,config!$E$2&lt;=I35,C35=config!$B$3),C35&amp;F35&amp;G35,"")</f>
        <v>НТИ-Б-ЗФ-24ЧЕТВЕРГ2</v>
      </c>
      <c r="B35" s="50" t="str">
        <f>VLOOKUP(K35,prepod!A:C,3,0)</f>
        <v>Погуляева И.А./кбн</v>
      </c>
      <c r="C35" t="s">
        <v>107</v>
      </c>
      <c r="D35">
        <v>1</v>
      </c>
      <c r="E35" t="s">
        <v>91</v>
      </c>
      <c r="F35" t="s">
        <v>77</v>
      </c>
      <c r="G35">
        <v>2</v>
      </c>
      <c r="H35">
        <v>2</v>
      </c>
      <c r="I35" s="47">
        <v>16</v>
      </c>
      <c r="J35" s="50" t="s">
        <v>86</v>
      </c>
      <c r="K35" s="33" t="s">
        <v>123</v>
      </c>
      <c r="L35" t="s">
        <v>124</v>
      </c>
      <c r="M35" t="s">
        <v>92</v>
      </c>
      <c r="N35" s="58">
        <v>45537</v>
      </c>
      <c r="O35" t="s">
        <v>112</v>
      </c>
      <c r="R35" t="s">
        <v>113</v>
      </c>
      <c r="S35" t="s">
        <v>90</v>
      </c>
      <c r="T35" t="s">
        <v>62</v>
      </c>
      <c r="U35" t="s">
        <v>115</v>
      </c>
      <c r="V35" t="s">
        <v>115</v>
      </c>
      <c r="W35" t="str">
        <f t="shared" si="5"/>
        <v>НТИ-Б-ЗФ-24ЧЕТВЕРГ21</v>
      </c>
      <c r="X35" t="str">
        <f t="shared" si="6"/>
        <v>Погуляева И.А./кбн*</v>
      </c>
      <c r="Y35" t="str">
        <f t="shared" si="7"/>
        <v>Физическая культура и спорт</v>
      </c>
      <c r="Z35" t="str">
        <f t="shared" si="8"/>
        <v>УЛК(НТИ)106*</v>
      </c>
      <c r="AA35" t="str">
        <f t="shared" si="9"/>
        <v>Пр*</v>
      </c>
    </row>
    <row r="36" spans="1:27">
      <c r="A36" s="49" t="str">
        <f>IF(AND(config!$D$2&lt;=H36,config!$E$2&lt;=I36,C36=config!$B$3),C36&amp;F36&amp;G36,"")</f>
        <v>НТИ-Б-ЗФ-24ЧЕТВЕРГ2</v>
      </c>
      <c r="B36" s="50" t="str">
        <f>VLOOKUP(K36,prepod!A:C,3,0)</f>
        <v>Ахмедов Т.А.</v>
      </c>
      <c r="C36" t="s">
        <v>107</v>
      </c>
      <c r="D36">
        <v>2</v>
      </c>
      <c r="E36" t="s">
        <v>72</v>
      </c>
      <c r="F36" t="s">
        <v>77</v>
      </c>
      <c r="G36">
        <v>2</v>
      </c>
      <c r="H36">
        <v>2</v>
      </c>
      <c r="I36" s="47">
        <v>16</v>
      </c>
      <c r="J36" s="50" t="s">
        <v>51</v>
      </c>
      <c r="K36" s="33" t="s">
        <v>52</v>
      </c>
      <c r="L36" t="s">
        <v>53</v>
      </c>
      <c r="M36" t="s">
        <v>130</v>
      </c>
      <c r="N36" s="58">
        <v>45537</v>
      </c>
      <c r="O36" t="s">
        <v>112</v>
      </c>
      <c r="R36" t="s">
        <v>113</v>
      </c>
      <c r="S36" t="s">
        <v>55</v>
      </c>
      <c r="T36" t="s">
        <v>62</v>
      </c>
      <c r="U36" t="s">
        <v>115</v>
      </c>
      <c r="V36" t="s">
        <v>115</v>
      </c>
      <c r="W36" t="str">
        <f t="shared" si="5"/>
        <v>НТИ-Б-ЗФ-24ЧЕТВЕРГ22</v>
      </c>
      <c r="X36" t="str">
        <f t="shared" si="6"/>
        <v>Ахмедов Т.А.**</v>
      </c>
      <c r="Y36" t="str">
        <f t="shared" si="7"/>
        <v>История России</v>
      </c>
      <c r="Z36" t="str">
        <f t="shared" si="8"/>
        <v>УЛК(НТИ)308**</v>
      </c>
      <c r="AA36" t="str">
        <f t="shared" si="9"/>
        <v>Пр**</v>
      </c>
    </row>
    <row r="37" spans="1:27">
      <c r="A37" s="49" t="str">
        <f>IF(AND(config!$D$2&lt;=H37,config!$E$2&lt;=I37,C37=config!$B$3),C37&amp;F37&amp;G37,"")</f>
        <v>НТИ-Б-ЗФ-24ЧЕТВЕРГ3</v>
      </c>
      <c r="B37" s="50" t="str">
        <f>VLOOKUP(K37,prepod!A:C,3,0)</f>
        <v>Акинин М.А.</v>
      </c>
      <c r="C37" t="s">
        <v>107</v>
      </c>
      <c r="D37">
        <v>1</v>
      </c>
      <c r="E37" t="s">
        <v>71</v>
      </c>
      <c r="F37" t="s">
        <v>77</v>
      </c>
      <c r="G37">
        <v>3</v>
      </c>
      <c r="H37">
        <v>2</v>
      </c>
      <c r="I37" s="47">
        <v>16</v>
      </c>
      <c r="J37" s="50" t="s">
        <v>63</v>
      </c>
      <c r="K37" s="33" t="s">
        <v>64</v>
      </c>
      <c r="L37" t="s">
        <v>65</v>
      </c>
      <c r="M37" t="s">
        <v>131</v>
      </c>
      <c r="N37" s="58">
        <v>45537</v>
      </c>
      <c r="O37" t="s">
        <v>112</v>
      </c>
      <c r="R37" t="s">
        <v>113</v>
      </c>
      <c r="S37" t="s">
        <v>102</v>
      </c>
      <c r="U37" t="s">
        <v>115</v>
      </c>
      <c r="V37" t="s">
        <v>115</v>
      </c>
      <c r="W37" t="str">
        <f t="shared" si="5"/>
        <v>НТИ-Б-ЗФ-24ЧЕТВЕРГ31</v>
      </c>
      <c r="X37" t="str">
        <f t="shared" si="6"/>
        <v>Акинин М.А.*</v>
      </c>
      <c r="Y37" t="str">
        <f t="shared" si="7"/>
        <v>Основы российской государственности</v>
      </c>
      <c r="Z37" t="str">
        <f t="shared" si="8"/>
        <v>УЛК(НТИ)307</v>
      </c>
      <c r="AA37" t="str">
        <f t="shared" si="9"/>
        <v>Лек*</v>
      </c>
    </row>
    <row r="38" spans="1:27">
      <c r="A38" s="49" t="str">
        <f>IF(AND(config!$D$2&lt;=H38,config!$E$2&lt;=I38,C38=config!$B$3),C38&amp;F38&amp;G38,"")</f>
        <v>НТИ-Б-ЗФ-24ЧЕТВЕРГ3</v>
      </c>
      <c r="B38" s="50" t="str">
        <f>VLOOKUP(K38,prepod!A:C,3,0)</f>
        <v>Акинин М.А.</v>
      </c>
      <c r="C38" t="s">
        <v>107</v>
      </c>
      <c r="D38">
        <v>2</v>
      </c>
      <c r="E38" t="s">
        <v>7380</v>
      </c>
      <c r="F38" t="s">
        <v>77</v>
      </c>
      <c r="G38">
        <v>3</v>
      </c>
      <c r="H38">
        <v>2</v>
      </c>
      <c r="I38" s="47">
        <v>16</v>
      </c>
      <c r="J38" s="50" t="s">
        <v>63</v>
      </c>
      <c r="K38" s="50" t="s">
        <v>64</v>
      </c>
      <c r="L38" t="s">
        <v>65</v>
      </c>
      <c r="M38" t="s">
        <v>131</v>
      </c>
      <c r="N38" s="58">
        <v>45537</v>
      </c>
      <c r="O38" t="s">
        <v>112</v>
      </c>
      <c r="R38" t="s">
        <v>113</v>
      </c>
      <c r="S38" t="s">
        <v>102</v>
      </c>
      <c r="U38" t="s">
        <v>115</v>
      </c>
      <c r="V38" t="s">
        <v>115</v>
      </c>
      <c r="W38" t="str">
        <f t="shared" ref="W38" si="25">A38&amp;D38</f>
        <v>НТИ-Б-ЗФ-24ЧЕТВЕРГ32</v>
      </c>
      <c r="X38" t="str">
        <f t="shared" ref="X38" si="26">B38&amp;IF(D38=0,"",IF(D38=1,"*","**"))</f>
        <v>Акинин М.А.**</v>
      </c>
      <c r="Y38" t="str">
        <f t="shared" ref="Y38" si="27">J38</f>
        <v>Основы российской государственности</v>
      </c>
      <c r="Z38" t="str">
        <f t="shared" ref="Z38" si="28">M38</f>
        <v>УЛК(НТИ)307</v>
      </c>
      <c r="AA38" t="str">
        <f t="shared" ref="AA38" si="29">E38</f>
        <v>Прак**</v>
      </c>
    </row>
    <row r="39" spans="1:27">
      <c r="A39" s="49" t="str">
        <f>IF(AND(config!$D$2&lt;=H39,config!$E$2&lt;=I39,C39=config!$B$3),C39&amp;F39&amp;G39,"")</f>
        <v>НТИ-Б-ЗФ-24ЧЕТВЕРГ4</v>
      </c>
      <c r="B39" s="50" t="str">
        <f>VLOOKUP(K39,prepod!A:C,3,0)</f>
        <v>Ключникова Л.В.</v>
      </c>
      <c r="C39" t="s">
        <v>107</v>
      </c>
      <c r="D39">
        <v>1</v>
      </c>
      <c r="E39" t="s">
        <v>71</v>
      </c>
      <c r="F39" t="s">
        <v>77</v>
      </c>
      <c r="G39">
        <v>4</v>
      </c>
      <c r="H39">
        <v>2</v>
      </c>
      <c r="I39" s="47">
        <v>16</v>
      </c>
      <c r="J39" s="50" t="s">
        <v>128</v>
      </c>
      <c r="K39" s="33" t="s">
        <v>109</v>
      </c>
      <c r="L39" t="s">
        <v>110</v>
      </c>
      <c r="M39" t="s">
        <v>132</v>
      </c>
      <c r="N39" s="58">
        <v>45537</v>
      </c>
      <c r="O39" t="s">
        <v>112</v>
      </c>
      <c r="R39" t="s">
        <v>113</v>
      </c>
      <c r="S39" t="s">
        <v>129</v>
      </c>
      <c r="T39" t="s">
        <v>48</v>
      </c>
      <c r="U39" t="s">
        <v>115</v>
      </c>
      <c r="V39" t="s">
        <v>115</v>
      </c>
      <c r="W39" t="str">
        <f t="shared" si="5"/>
        <v>НТИ-Б-ЗФ-24ЧЕТВЕРГ41</v>
      </c>
      <c r="X39" t="str">
        <f t="shared" si="6"/>
        <v>Ключникова Л.В.*</v>
      </c>
      <c r="Y39" t="str">
        <f t="shared" si="7"/>
        <v>Основной язык (теоретический курс)</v>
      </c>
      <c r="Z39" t="str">
        <f t="shared" si="8"/>
        <v>УЛК(НТИ)405*</v>
      </c>
      <c r="AA39" t="str">
        <f t="shared" si="9"/>
        <v>Лек*</v>
      </c>
    </row>
    <row r="40" spans="1:27">
      <c r="A40" s="49" t="str">
        <f>IF(AND(config!$D$2&lt;=H40,config!$E$2&lt;=I40,C40=config!$B$3),C40&amp;F40&amp;G40,"")</f>
        <v>НТИ-Б-ЗФ-24ПЯТНИЦА2</v>
      </c>
      <c r="B40" s="50" t="str">
        <f>VLOOKUP(K40,prepod!A:C,3,0)</f>
        <v>Чаунина Н.В./кфилн</v>
      </c>
      <c r="C40" t="s">
        <v>107</v>
      </c>
      <c r="D40">
        <v>1</v>
      </c>
      <c r="E40" t="s">
        <v>71</v>
      </c>
      <c r="F40" t="s">
        <v>133</v>
      </c>
      <c r="G40">
        <v>2</v>
      </c>
      <c r="H40">
        <v>2</v>
      </c>
      <c r="I40" s="47">
        <v>16</v>
      </c>
      <c r="J40" s="50" t="s">
        <v>134</v>
      </c>
      <c r="K40" s="33" t="s">
        <v>135</v>
      </c>
      <c r="L40" t="s">
        <v>136</v>
      </c>
      <c r="M40" t="s">
        <v>137</v>
      </c>
      <c r="N40" s="58">
        <v>45537</v>
      </c>
      <c r="O40" t="s">
        <v>112</v>
      </c>
      <c r="R40" t="s">
        <v>113</v>
      </c>
      <c r="S40" t="s">
        <v>138</v>
      </c>
      <c r="T40" t="s">
        <v>48</v>
      </c>
      <c r="U40" t="s">
        <v>115</v>
      </c>
      <c r="V40" t="s">
        <v>115</v>
      </c>
      <c r="W40" t="str">
        <f t="shared" si="5"/>
        <v>НТИ-Б-ЗФ-24ПЯТНИЦА21</v>
      </c>
      <c r="X40" t="str">
        <f t="shared" si="6"/>
        <v>Чаунина Н.В./кфилн*</v>
      </c>
      <c r="Y40" t="str">
        <f t="shared" si="7"/>
        <v>Введение в литературоведение</v>
      </c>
      <c r="Z40" t="str">
        <f t="shared" si="8"/>
        <v>УЛК(НТИ)505</v>
      </c>
      <c r="AA40" t="str">
        <f t="shared" si="9"/>
        <v>Лек*</v>
      </c>
    </row>
    <row r="41" spans="1:27">
      <c r="A41" s="49" t="str">
        <f>IF(AND(config!$D$2&lt;=H41,config!$E$2&lt;=I41,C41=config!$B$3),C41&amp;F41&amp;G41,"")</f>
        <v>НТИ-Б-ЗФ-24ПЯТНИЦА2</v>
      </c>
      <c r="B41" s="50" t="str">
        <f>VLOOKUP(K41,prepod!A:C,3,0)</f>
        <v>Чаунина Н.В./кфилн</v>
      </c>
      <c r="C41" t="s">
        <v>107</v>
      </c>
      <c r="D41">
        <v>2</v>
      </c>
      <c r="E41" t="s">
        <v>7380</v>
      </c>
      <c r="F41" t="s">
        <v>133</v>
      </c>
      <c r="G41">
        <v>2</v>
      </c>
      <c r="H41">
        <v>2</v>
      </c>
      <c r="I41" s="47">
        <v>16</v>
      </c>
      <c r="J41" s="50" t="s">
        <v>134</v>
      </c>
      <c r="K41" s="50" t="s">
        <v>135</v>
      </c>
      <c r="L41" t="s">
        <v>136</v>
      </c>
      <c r="M41" t="s">
        <v>137</v>
      </c>
      <c r="N41" s="58">
        <v>45537</v>
      </c>
      <c r="O41" t="s">
        <v>112</v>
      </c>
      <c r="R41" t="s">
        <v>113</v>
      </c>
      <c r="S41" t="s">
        <v>138</v>
      </c>
      <c r="T41" t="s">
        <v>48</v>
      </c>
      <c r="U41" t="s">
        <v>115</v>
      </c>
      <c r="V41" t="s">
        <v>115</v>
      </c>
      <c r="W41" t="str">
        <f t="shared" ref="W41" si="30">A41&amp;D41</f>
        <v>НТИ-Б-ЗФ-24ПЯТНИЦА22</v>
      </c>
      <c r="X41" t="str">
        <f t="shared" ref="X41" si="31">B41&amp;IF(D41=0,"",IF(D41=1,"*","**"))</f>
        <v>Чаунина Н.В./кфилн**</v>
      </c>
      <c r="Y41" t="str">
        <f t="shared" ref="Y41" si="32">J41</f>
        <v>Введение в литературоведение</v>
      </c>
      <c r="Z41" t="str">
        <f t="shared" ref="Z41" si="33">M41</f>
        <v>УЛК(НТИ)505</v>
      </c>
      <c r="AA41" t="str">
        <f t="shared" ref="AA41" si="34">E41</f>
        <v>Прак**</v>
      </c>
    </row>
    <row r="42" spans="1:27">
      <c r="A42" s="49" t="str">
        <f>IF(AND(config!$D$2&lt;=H42,config!$E$2&lt;=I42,C42=config!$B$3),C42&amp;F42&amp;G42,"")</f>
        <v>НТИ-Б-ЗФ-24ПЯТНИЦА3</v>
      </c>
      <c r="B42" s="50" t="str">
        <f>VLOOKUP(K42,prepod!A:C,3,0)</f>
        <v>Чаунина Н.В./кфилн</v>
      </c>
      <c r="C42" t="s">
        <v>107</v>
      </c>
      <c r="D42">
        <v>1</v>
      </c>
      <c r="E42" t="s">
        <v>71</v>
      </c>
      <c r="F42" t="s">
        <v>133</v>
      </c>
      <c r="G42">
        <v>3</v>
      </c>
      <c r="H42">
        <v>2</v>
      </c>
      <c r="I42" s="47">
        <v>16</v>
      </c>
      <c r="J42" s="50" t="s">
        <v>139</v>
      </c>
      <c r="K42" s="33" t="s">
        <v>135</v>
      </c>
      <c r="L42" t="s">
        <v>136</v>
      </c>
      <c r="M42" t="s">
        <v>137</v>
      </c>
      <c r="N42" s="58">
        <v>45537</v>
      </c>
      <c r="O42" t="s">
        <v>112</v>
      </c>
      <c r="R42" t="s">
        <v>113</v>
      </c>
      <c r="S42" t="s">
        <v>140</v>
      </c>
      <c r="U42" t="s">
        <v>115</v>
      </c>
      <c r="V42" t="s">
        <v>115</v>
      </c>
      <c r="W42" t="str">
        <f t="shared" si="5"/>
        <v>НТИ-Б-ЗФ-24ПЯТНИЦА31</v>
      </c>
      <c r="X42" t="str">
        <f t="shared" si="6"/>
        <v>Чаунина Н.В./кфилн*</v>
      </c>
      <c r="Y42" t="str">
        <f t="shared" si="7"/>
        <v>История мировой литературы</v>
      </c>
      <c r="Z42" t="str">
        <f t="shared" si="8"/>
        <v>УЛК(НТИ)505</v>
      </c>
      <c r="AA42" t="str">
        <f t="shared" si="9"/>
        <v>Лек*</v>
      </c>
    </row>
    <row r="43" spans="1:27">
      <c r="A43" s="49" t="str">
        <f>IF(AND(config!$D$2&lt;=H43,config!$E$2&lt;=I43,C43=config!$B$3),C43&amp;F43&amp;G43,"")</f>
        <v>НТИ-Б-ЗФ-24ПЯТНИЦА3</v>
      </c>
      <c r="B43" s="50" t="str">
        <f>VLOOKUP(K43,prepod!A:C,3,0)</f>
        <v>Чаунина Н.В./кфилн</v>
      </c>
      <c r="C43" t="s">
        <v>107</v>
      </c>
      <c r="D43">
        <v>2</v>
      </c>
      <c r="E43" t="s">
        <v>7380</v>
      </c>
      <c r="F43" t="s">
        <v>133</v>
      </c>
      <c r="G43">
        <v>3</v>
      </c>
      <c r="H43">
        <v>2</v>
      </c>
      <c r="I43" s="47">
        <v>16</v>
      </c>
      <c r="J43" s="50" t="s">
        <v>139</v>
      </c>
      <c r="K43" s="50" t="s">
        <v>135</v>
      </c>
      <c r="L43" t="s">
        <v>136</v>
      </c>
      <c r="M43" t="s">
        <v>137</v>
      </c>
      <c r="N43" s="58">
        <v>45537</v>
      </c>
      <c r="O43" t="s">
        <v>112</v>
      </c>
      <c r="R43" t="s">
        <v>113</v>
      </c>
      <c r="S43" t="s">
        <v>140</v>
      </c>
      <c r="U43" t="s">
        <v>115</v>
      </c>
      <c r="V43" t="s">
        <v>115</v>
      </c>
      <c r="W43" t="str">
        <f t="shared" ref="W43" si="35">A43&amp;D43</f>
        <v>НТИ-Б-ЗФ-24ПЯТНИЦА32</v>
      </c>
      <c r="X43" t="str">
        <f t="shared" ref="X43" si="36">B43&amp;IF(D43=0,"",IF(D43=1,"*","**"))</f>
        <v>Чаунина Н.В./кфилн**</v>
      </c>
      <c r="Y43" t="str">
        <f t="shared" ref="Y43" si="37">J43</f>
        <v>История мировой литературы</v>
      </c>
      <c r="Z43" t="str">
        <f t="shared" ref="Z43" si="38">M43</f>
        <v>УЛК(НТИ)505</v>
      </c>
      <c r="AA43" t="str">
        <f t="shared" ref="AA43" si="39">E43</f>
        <v>Прак**</v>
      </c>
    </row>
    <row r="44" spans="1:27">
      <c r="A44" s="49" t="str">
        <f>IF(AND(config!$D$2&lt;=H44,config!$E$2&lt;=I44,C44=config!$B$3),C44&amp;F44&amp;G44,"")</f>
        <v>НТИ-Б-ЗФ-24ПЯТНИЦА4</v>
      </c>
      <c r="B44" s="50" t="str">
        <f>VLOOKUP(K44,prepod!A:C,3,0)</f>
        <v>Ключникова Л.В.</v>
      </c>
      <c r="C44" t="s">
        <v>107</v>
      </c>
      <c r="D44">
        <v>0</v>
      </c>
      <c r="E44" t="s">
        <v>57</v>
      </c>
      <c r="F44" t="s">
        <v>133</v>
      </c>
      <c r="G44">
        <v>4</v>
      </c>
      <c r="H44">
        <v>2</v>
      </c>
      <c r="I44" s="47">
        <v>16</v>
      </c>
      <c r="J44" s="50" t="s">
        <v>141</v>
      </c>
      <c r="K44" s="33" t="s">
        <v>109</v>
      </c>
      <c r="L44" t="s">
        <v>110</v>
      </c>
      <c r="M44" t="s">
        <v>111</v>
      </c>
      <c r="N44" s="58">
        <v>45537</v>
      </c>
      <c r="O44" t="s">
        <v>112</v>
      </c>
      <c r="R44" t="s">
        <v>113</v>
      </c>
      <c r="S44" t="s">
        <v>61</v>
      </c>
      <c r="T44" t="s">
        <v>62</v>
      </c>
      <c r="U44" t="s">
        <v>125</v>
      </c>
      <c r="V44" t="s">
        <v>115</v>
      </c>
      <c r="W44" t="str">
        <f t="shared" si="5"/>
        <v>НТИ-Б-ЗФ-24ПЯТНИЦА40</v>
      </c>
      <c r="X44" t="str">
        <f t="shared" si="6"/>
        <v>Ключникова Л.В.</v>
      </c>
      <c r="Y44" t="str">
        <f t="shared" si="7"/>
        <v>Иностранный язык</v>
      </c>
      <c r="Z44" t="str">
        <f t="shared" si="8"/>
        <v>УЛК(НТИ)405</v>
      </c>
      <c r="AA44" t="str">
        <f t="shared" si="9"/>
        <v>Пр</v>
      </c>
    </row>
    <row r="45" spans="1:27">
      <c r="A45" s="49" t="str">
        <f>IF(AND(config!$D$2&lt;=H45*1,config!$E$2&gt;=I45*1,C45=config!$B$3),C45&amp;F45&amp;G45,"")</f>
        <v>НТИ-Б-ЗФ-24ПЯТНИЦА5</v>
      </c>
      <c r="B45" s="50" t="str">
        <f>VLOOKUP(K45,prepod!A:C,3,0)</f>
        <v>Ахмедов Т.А.</v>
      </c>
      <c r="C45" t="s">
        <v>107</v>
      </c>
      <c r="D45">
        <v>0</v>
      </c>
      <c r="E45" t="s">
        <v>39</v>
      </c>
      <c r="F45" t="s">
        <v>133</v>
      </c>
      <c r="G45">
        <v>5</v>
      </c>
      <c r="H45" s="61">
        <v>2</v>
      </c>
      <c r="I45" s="61">
        <v>2</v>
      </c>
      <c r="J45" s="50" t="s">
        <v>51</v>
      </c>
      <c r="K45" s="33" t="s">
        <v>52</v>
      </c>
      <c r="L45" t="s">
        <v>53</v>
      </c>
      <c r="M45" t="s">
        <v>126</v>
      </c>
      <c r="N45" s="58">
        <v>45537</v>
      </c>
      <c r="O45" t="s">
        <v>112</v>
      </c>
      <c r="R45" t="s">
        <v>113</v>
      </c>
      <c r="S45" t="s">
        <v>55</v>
      </c>
      <c r="U45" t="s">
        <v>127</v>
      </c>
      <c r="V45" t="s">
        <v>115</v>
      </c>
      <c r="W45" t="str">
        <f t="shared" si="5"/>
        <v>НТИ-Б-ЗФ-24ПЯТНИЦА50</v>
      </c>
      <c r="X45" t="str">
        <f t="shared" si="6"/>
        <v>Ахмедов Т.А.</v>
      </c>
      <c r="Y45" t="str">
        <f t="shared" si="7"/>
        <v>История России</v>
      </c>
      <c r="Z45" t="str">
        <f t="shared" si="8"/>
        <v>УЛК(НТИ)308</v>
      </c>
      <c r="AA45" t="str">
        <f t="shared" si="9"/>
        <v>Лек</v>
      </c>
    </row>
    <row r="46" spans="1:27">
      <c r="A46" s="49" t="str">
        <f>IF(AND(config!$D$2&lt;=H46*1,config!$E$2&gt;=I46*1,C46=config!$B$3),C46&amp;F46&amp;G46,"")</f>
        <v>НТИ-Б-ЗФ-24ПЯТНИЦА5</v>
      </c>
      <c r="B46" s="50" t="str">
        <f>VLOOKUP(K46,prepod!A:C,3,0)</f>
        <v>Ахмедов Т.А.</v>
      </c>
      <c r="C46" t="s">
        <v>107</v>
      </c>
      <c r="D46">
        <v>0</v>
      </c>
      <c r="E46" t="s">
        <v>39</v>
      </c>
      <c r="F46" t="s">
        <v>133</v>
      </c>
      <c r="G46">
        <v>5</v>
      </c>
      <c r="H46" s="61">
        <v>3</v>
      </c>
      <c r="I46" s="61">
        <v>3</v>
      </c>
      <c r="J46" s="50" t="s">
        <v>51</v>
      </c>
      <c r="K46" s="33" t="s">
        <v>52</v>
      </c>
      <c r="L46" t="s">
        <v>53</v>
      </c>
      <c r="M46" t="s">
        <v>126</v>
      </c>
      <c r="N46" s="58">
        <v>45537</v>
      </c>
      <c r="O46" t="s">
        <v>112</v>
      </c>
      <c r="R46" t="s">
        <v>113</v>
      </c>
      <c r="S46" t="s">
        <v>55</v>
      </c>
      <c r="U46" t="s">
        <v>127</v>
      </c>
      <c r="V46" t="s">
        <v>115</v>
      </c>
      <c r="W46" t="str">
        <f t="shared" si="5"/>
        <v>НТИ-Б-ЗФ-24ПЯТНИЦА50</v>
      </c>
      <c r="X46" t="str">
        <f t="shared" si="6"/>
        <v>Ахмедов Т.А.</v>
      </c>
      <c r="Y46" t="str">
        <f t="shared" si="7"/>
        <v>История России</v>
      </c>
      <c r="Z46" t="str">
        <f t="shared" si="8"/>
        <v>УЛК(НТИ)308</v>
      </c>
      <c r="AA46" t="str">
        <f t="shared" si="9"/>
        <v>Лек</v>
      </c>
    </row>
    <row r="47" spans="1:27">
      <c r="A47" s="49" t="str">
        <f>IF(AND(config!$D$2&lt;=H47*1,config!$E$2&gt;=I47*1,C47=config!$B$3),C47&amp;F47&amp;G47,"")</f>
        <v>НТИ-Б-ЗФ-24ПЯТНИЦА5</v>
      </c>
      <c r="B47" s="50" t="str">
        <f>VLOOKUP(K47,prepod!A:C,3,0)</f>
        <v>Ахмедов Т.А.</v>
      </c>
      <c r="C47" t="s">
        <v>107</v>
      </c>
      <c r="D47">
        <v>0</v>
      </c>
      <c r="E47" t="s">
        <v>39</v>
      </c>
      <c r="F47" t="s">
        <v>133</v>
      </c>
      <c r="G47">
        <v>5</v>
      </c>
      <c r="H47" s="61">
        <v>4</v>
      </c>
      <c r="I47" s="61">
        <v>4</v>
      </c>
      <c r="J47" s="50" t="s">
        <v>51</v>
      </c>
      <c r="K47" s="33" t="s">
        <v>52</v>
      </c>
      <c r="L47" t="s">
        <v>53</v>
      </c>
      <c r="M47" t="s">
        <v>126</v>
      </c>
      <c r="N47" s="58">
        <v>45537</v>
      </c>
      <c r="O47" t="s">
        <v>112</v>
      </c>
      <c r="R47" t="s">
        <v>113</v>
      </c>
      <c r="S47" t="s">
        <v>55</v>
      </c>
      <c r="U47" t="s">
        <v>127</v>
      </c>
      <c r="V47" t="s">
        <v>115</v>
      </c>
      <c r="W47" t="str">
        <f t="shared" si="5"/>
        <v>НТИ-Б-ЗФ-24ПЯТНИЦА50</v>
      </c>
      <c r="X47" t="str">
        <f t="shared" si="6"/>
        <v>Ахмедов Т.А.</v>
      </c>
      <c r="Y47" t="str">
        <f t="shared" si="7"/>
        <v>История России</v>
      </c>
      <c r="Z47" t="str">
        <f t="shared" si="8"/>
        <v>УЛК(НТИ)308</v>
      </c>
      <c r="AA47" t="str">
        <f t="shared" si="9"/>
        <v>Лек</v>
      </c>
    </row>
    <row r="48" spans="1:27">
      <c r="A48" s="49" t="str">
        <f>IF(AND(config!$D$2&lt;=H48*1,config!$E$2&gt;=I48*1,C48=config!$B$3),C48&amp;F48&amp;G48,"")</f>
        <v>НТИ-Б-ЗФ-24ПЯТНИЦА5</v>
      </c>
      <c r="B48" s="50" t="str">
        <f>VLOOKUP(K48,prepod!A:C,3,0)</f>
        <v>Ахмедов Т.А.</v>
      </c>
      <c r="C48" t="s">
        <v>107</v>
      </c>
      <c r="D48">
        <v>0</v>
      </c>
      <c r="E48" t="s">
        <v>39</v>
      </c>
      <c r="F48" t="s">
        <v>133</v>
      </c>
      <c r="G48">
        <v>5</v>
      </c>
      <c r="H48" s="61">
        <v>5</v>
      </c>
      <c r="I48" s="61">
        <v>5</v>
      </c>
      <c r="J48" s="50" t="s">
        <v>51</v>
      </c>
      <c r="K48" s="33" t="s">
        <v>52</v>
      </c>
      <c r="L48" t="s">
        <v>53</v>
      </c>
      <c r="M48" t="s">
        <v>126</v>
      </c>
      <c r="N48" s="58">
        <v>45537</v>
      </c>
      <c r="O48" t="s">
        <v>112</v>
      </c>
      <c r="R48" t="s">
        <v>113</v>
      </c>
      <c r="S48" t="s">
        <v>55</v>
      </c>
      <c r="U48" t="s">
        <v>127</v>
      </c>
      <c r="V48" t="s">
        <v>115</v>
      </c>
      <c r="W48" t="str">
        <f t="shared" si="5"/>
        <v>НТИ-Б-ЗФ-24ПЯТНИЦА50</v>
      </c>
      <c r="X48" t="str">
        <f t="shared" si="6"/>
        <v>Ахмедов Т.А.</v>
      </c>
      <c r="Y48" t="str">
        <f t="shared" si="7"/>
        <v>История России</v>
      </c>
      <c r="Z48" t="str">
        <f t="shared" si="8"/>
        <v>УЛК(НТИ)308</v>
      </c>
      <c r="AA48" t="str">
        <f t="shared" si="9"/>
        <v>Лек</v>
      </c>
    </row>
    <row r="49" spans="1:27">
      <c r="A49" s="49" t="str">
        <f>IF(AND(config!$D$2&lt;=H49*1,config!$E$2&gt;=I49*1,C49=config!$B$3),C49&amp;F49&amp;G49,"")</f>
        <v>НТИ-Б-ЗФ-24ПЯТНИЦА5</v>
      </c>
      <c r="B49" s="50" t="str">
        <f>VLOOKUP(K49,prepod!A:C,3,0)</f>
        <v>Ахмедов Т.А.</v>
      </c>
      <c r="C49" t="s">
        <v>107</v>
      </c>
      <c r="D49">
        <v>0</v>
      </c>
      <c r="E49" t="s">
        <v>39</v>
      </c>
      <c r="F49" t="s">
        <v>133</v>
      </c>
      <c r="G49">
        <v>5</v>
      </c>
      <c r="H49" s="61">
        <v>6</v>
      </c>
      <c r="I49" s="61">
        <v>6</v>
      </c>
      <c r="J49" s="50" t="s">
        <v>51</v>
      </c>
      <c r="K49" s="33" t="s">
        <v>52</v>
      </c>
      <c r="L49" t="s">
        <v>53</v>
      </c>
      <c r="M49" t="s">
        <v>126</v>
      </c>
      <c r="N49" s="58">
        <v>45537</v>
      </c>
      <c r="O49" t="s">
        <v>112</v>
      </c>
      <c r="R49" t="s">
        <v>113</v>
      </c>
      <c r="S49" t="s">
        <v>55</v>
      </c>
      <c r="U49" t="s">
        <v>127</v>
      </c>
      <c r="V49" t="s">
        <v>115</v>
      </c>
      <c r="W49" t="str">
        <f t="shared" si="5"/>
        <v>НТИ-Б-ЗФ-24ПЯТНИЦА50</v>
      </c>
      <c r="X49" t="str">
        <f t="shared" si="6"/>
        <v>Ахмедов Т.А.</v>
      </c>
      <c r="Y49" t="str">
        <f t="shared" si="7"/>
        <v>История России</v>
      </c>
      <c r="Z49" t="str">
        <f t="shared" si="8"/>
        <v>УЛК(НТИ)308</v>
      </c>
      <c r="AA49" t="str">
        <f t="shared" si="9"/>
        <v>Лек</v>
      </c>
    </row>
    <row r="50" spans="1:27">
      <c r="A50" s="49" t="str">
        <f>IF(AND(config!$D$2&lt;=H50*1,config!$E$2&gt;=I50*1,C50=config!$B$3),C50&amp;F50&amp;G50,"")</f>
        <v>НТИ-Б-ЗФ-24ПЯТНИЦА5</v>
      </c>
      <c r="B50" s="50" t="str">
        <f>VLOOKUP(K50,prepod!A:C,3,0)</f>
        <v>Ахмедов Т.А.</v>
      </c>
      <c r="C50" t="s">
        <v>107</v>
      </c>
      <c r="D50">
        <v>0</v>
      </c>
      <c r="E50" t="s">
        <v>39</v>
      </c>
      <c r="F50" t="s">
        <v>133</v>
      </c>
      <c r="G50">
        <v>5</v>
      </c>
      <c r="H50" s="61">
        <v>7</v>
      </c>
      <c r="I50" s="61">
        <v>7</v>
      </c>
      <c r="J50" s="50" t="s">
        <v>51</v>
      </c>
      <c r="K50" s="33" t="s">
        <v>52</v>
      </c>
      <c r="L50" t="s">
        <v>53</v>
      </c>
      <c r="M50" t="s">
        <v>126</v>
      </c>
      <c r="N50" s="58">
        <v>45537</v>
      </c>
      <c r="O50" t="s">
        <v>112</v>
      </c>
      <c r="R50" t="s">
        <v>113</v>
      </c>
      <c r="S50" t="s">
        <v>55</v>
      </c>
      <c r="U50" t="s">
        <v>127</v>
      </c>
      <c r="V50" t="s">
        <v>115</v>
      </c>
      <c r="W50" t="str">
        <f t="shared" si="5"/>
        <v>НТИ-Б-ЗФ-24ПЯТНИЦА50</v>
      </c>
      <c r="X50" t="str">
        <f t="shared" si="6"/>
        <v>Ахмедов Т.А.</v>
      </c>
      <c r="Y50" t="str">
        <f t="shared" si="7"/>
        <v>История России</v>
      </c>
      <c r="Z50" t="str">
        <f t="shared" si="8"/>
        <v>УЛК(НТИ)308</v>
      </c>
      <c r="AA50" t="str">
        <f t="shared" si="9"/>
        <v>Лек</v>
      </c>
    </row>
    <row r="51" spans="1:27">
      <c r="A51" s="49" t="str">
        <f>IF(AND(config!$D$2&lt;=H51,config!$E$2&lt;=I51,C51=config!$B$3),C51&amp;F51&amp;G51,"")</f>
        <v>НТИ-Б-ЗФ-24СУББОТА2</v>
      </c>
      <c r="B51" s="50" t="str">
        <f>VLOOKUP(K51,prepod!A:C,3,0)</f>
        <v>Валиева А.В.</v>
      </c>
      <c r="C51" t="s">
        <v>107</v>
      </c>
      <c r="D51">
        <v>0</v>
      </c>
      <c r="E51" t="s">
        <v>57</v>
      </c>
      <c r="F51" t="s">
        <v>93</v>
      </c>
      <c r="G51">
        <v>2</v>
      </c>
      <c r="H51">
        <v>2</v>
      </c>
      <c r="I51" s="47">
        <v>16</v>
      </c>
      <c r="J51" s="50" t="s">
        <v>116</v>
      </c>
      <c r="K51" s="33" t="s">
        <v>117</v>
      </c>
      <c r="L51" t="s">
        <v>118</v>
      </c>
      <c r="M51" t="s">
        <v>119</v>
      </c>
      <c r="N51" s="58">
        <v>45537</v>
      </c>
      <c r="O51" t="s">
        <v>112</v>
      </c>
      <c r="R51" t="s">
        <v>113</v>
      </c>
      <c r="S51" t="s">
        <v>120</v>
      </c>
      <c r="T51" t="s">
        <v>48</v>
      </c>
      <c r="U51" t="s">
        <v>121</v>
      </c>
      <c r="V51" t="s">
        <v>115</v>
      </c>
      <c r="W51" t="str">
        <f t="shared" si="5"/>
        <v>НТИ-Б-ЗФ-24СУББОТА20</v>
      </c>
      <c r="X51" t="str">
        <f t="shared" si="6"/>
        <v>Валиева А.В.</v>
      </c>
      <c r="Y51" t="str">
        <f t="shared" si="7"/>
        <v>Практический курс основного языка</v>
      </c>
      <c r="Z51" t="str">
        <f t="shared" si="8"/>
        <v>УЛК(НТИ)408</v>
      </c>
      <c r="AA51" t="str">
        <f t="shared" si="9"/>
        <v>Пр</v>
      </c>
    </row>
    <row r="52" spans="1:27">
      <c r="A52" s="49" t="str">
        <f>IF(AND(config!$D$2&lt;=H52,config!$E$2&lt;=I52,C52=config!$B$3),C52&amp;F52&amp;G52,"")</f>
        <v>НТИ-Б-ЗФ-24СУББОТА3</v>
      </c>
      <c r="B52" s="50" t="str">
        <f>VLOOKUP(K52,prepod!A:C,3,0)</f>
        <v>Валиева А.В.</v>
      </c>
      <c r="C52" t="s">
        <v>107</v>
      </c>
      <c r="D52">
        <v>0</v>
      </c>
      <c r="E52" t="s">
        <v>57</v>
      </c>
      <c r="F52" t="s">
        <v>93</v>
      </c>
      <c r="G52">
        <v>3</v>
      </c>
      <c r="H52">
        <v>2</v>
      </c>
      <c r="I52" s="47">
        <v>16</v>
      </c>
      <c r="J52" s="50" t="s">
        <v>142</v>
      </c>
      <c r="K52" s="33" t="s">
        <v>117</v>
      </c>
      <c r="L52" t="s">
        <v>118</v>
      </c>
      <c r="M52" t="s">
        <v>119</v>
      </c>
      <c r="N52" s="58">
        <v>45537</v>
      </c>
      <c r="O52" t="s">
        <v>112</v>
      </c>
      <c r="R52" t="s">
        <v>113</v>
      </c>
      <c r="S52" t="s">
        <v>143</v>
      </c>
      <c r="T52" t="s">
        <v>62</v>
      </c>
      <c r="U52" t="s">
        <v>125</v>
      </c>
      <c r="V52" t="s">
        <v>115</v>
      </c>
      <c r="W52" t="str">
        <f t="shared" si="5"/>
        <v>НТИ-Б-ЗФ-24СУББОТА30</v>
      </c>
      <c r="X52" t="str">
        <f t="shared" si="6"/>
        <v>Валиева А.В.</v>
      </c>
      <c r="Y52" t="str">
        <f t="shared" si="7"/>
        <v>Латинский язык</v>
      </c>
      <c r="Z52" t="str">
        <f t="shared" si="8"/>
        <v>УЛК(НТИ)408</v>
      </c>
      <c r="AA52" t="str">
        <f t="shared" si="9"/>
        <v>Пр</v>
      </c>
    </row>
    <row r="53" spans="1:27">
      <c r="A53" s="49" t="str">
        <f>IF(AND(config!$D$2&lt;=H53,config!$E$2&lt;=I53,C53=config!$B$2),C53&amp;F53&amp;G53,"")</f>
        <v/>
      </c>
      <c r="B53" s="50" t="e">
        <f>VLOOKUP(K53,prepod!A:C,3,0)</f>
        <v>#N/A</v>
      </c>
    </row>
    <row r="54" spans="1:27">
      <c r="A54" s="49" t="str">
        <f>IF(AND(config!$D$2&lt;=H54,config!$E$2&lt;=I54,C54=config!$B$2),C54&amp;F54&amp;G54,"")</f>
        <v/>
      </c>
      <c r="B54" s="50" t="e">
        <f>VLOOKUP(K54,prepod!A:C,3,0)</f>
        <v>#N/A</v>
      </c>
    </row>
    <row r="55" spans="1:27">
      <c r="A55" s="49" t="str">
        <f>IF(AND(config!$D$2&lt;=H55,config!$E$2&lt;=I55,C55=config!$B$2),C55&amp;F55&amp;G55,"")</f>
        <v/>
      </c>
      <c r="B55" s="50" t="e">
        <f>VLOOKUP(K55,prepod!A:C,3,0)</f>
        <v>#N/A</v>
      </c>
    </row>
    <row r="56" spans="1:27">
      <c r="A56" s="49" t="str">
        <f>IF(AND(config!$D$2&lt;=H56,config!$E$2&lt;=I56,C56=config!$B$2),C56&amp;F56&amp;G56,"")</f>
        <v/>
      </c>
      <c r="B56" s="50" t="e">
        <f>VLOOKUP(K56,prepod!A:C,3,0)</f>
        <v>#N/A</v>
      </c>
    </row>
    <row r="57" spans="1:27">
      <c r="A57" s="49" t="str">
        <f>IF(AND(config!$D$2&lt;=H57,config!$E$2&lt;=I57,C57=config!$B$2),C57&amp;F57&amp;G57,"")</f>
        <v/>
      </c>
      <c r="B57" s="50" t="e">
        <f>VLOOKUP(K57,prepod!A:C,3,0)</f>
        <v>#N/A</v>
      </c>
    </row>
    <row r="58" spans="1:27">
      <c r="A58" s="49" t="str">
        <f>IF(AND(config!$D$2&lt;=H58,config!$E$2&lt;=I58,C58=config!$B$2),C58&amp;F58&amp;G58,"")</f>
        <v/>
      </c>
      <c r="B58" s="50" t="e">
        <f>VLOOKUP(K58,prepod!A:C,3,0)</f>
        <v>#N/A</v>
      </c>
    </row>
    <row r="59" spans="1:27">
      <c r="A59" s="49" t="str">
        <f>IF(AND(config!$D$2&lt;=H59,config!$E$2&lt;=I59,C59=config!$B$2),C59&amp;F59&amp;G59,"")</f>
        <v/>
      </c>
      <c r="B59" s="50" t="e">
        <f>VLOOKUP(K59,prepod!A:C,3,0)</f>
        <v>#N/A</v>
      </c>
    </row>
    <row r="60" spans="1:27">
      <c r="A60" s="49" t="str">
        <f>IF(AND(config!$D$2&lt;=H60,config!$E$2&lt;=I60,C60=config!$B$2),C60&amp;F60&amp;G60,"")</f>
        <v/>
      </c>
      <c r="B60" s="50" t="e">
        <f>VLOOKUP(K60,prepod!A:C,3,0)</f>
        <v>#N/A</v>
      </c>
    </row>
    <row r="61" spans="1:27">
      <c r="A61" s="49" t="str">
        <f>IF(AND(config!$D$2&lt;=H61,config!$E$2&lt;=I61,C61=config!$B$2),C61&amp;F61&amp;G61,"")</f>
        <v/>
      </c>
      <c r="B61" s="50" t="e">
        <f>VLOOKUP(K61,prepod!A:C,3,0)</f>
        <v>#N/A</v>
      </c>
    </row>
    <row r="62" spans="1:27">
      <c r="A62" s="49" t="str">
        <f>IF(AND(config!$D$2&lt;=H62,config!$E$2&lt;=I62,C62=config!$B$2),C62&amp;F62&amp;G62,"")</f>
        <v/>
      </c>
      <c r="B62" s="50" t="e">
        <f>VLOOKUP(K62,prepod!A:C,3,0)</f>
        <v>#N/A</v>
      </c>
    </row>
    <row r="63" spans="1:27">
      <c r="A63" s="49" t="str">
        <f>IF(AND(config!$D$2&lt;=H63,config!$E$2&lt;=I63,C63=config!$B$2),C63&amp;F63&amp;G63,"")</f>
        <v/>
      </c>
      <c r="B63" s="50" t="e">
        <f>VLOOKUP(K63,prepod!A:C,3,0)</f>
        <v>#N/A</v>
      </c>
    </row>
    <row r="64" spans="1:27">
      <c r="A64" s="49" t="str">
        <f>IF(AND(config!$D$2&lt;=H64,config!$E$2&lt;=I64,C64=config!$B$2),C64&amp;F64&amp;G64,"")</f>
        <v/>
      </c>
      <c r="B64" s="50" t="e">
        <f>VLOOKUP(K64,prepod!A:C,3,0)</f>
        <v>#N/A</v>
      </c>
    </row>
    <row r="65" spans="1:2">
      <c r="A65" s="49" t="str">
        <f>IF(AND(config!$D$2&lt;=H65,config!$E$2&lt;=I65,C65=config!$B$2),C65&amp;F65&amp;G65,"")</f>
        <v/>
      </c>
      <c r="B65" s="50" t="e">
        <f>VLOOKUP(K65,prepod!A:C,3,0)</f>
        <v>#N/A</v>
      </c>
    </row>
    <row r="66" spans="1:2">
      <c r="A66" s="49" t="str">
        <f>IF(AND(config!$D$2&lt;=H66,config!$E$2&lt;=I66,C66=config!$B$2),C66&amp;F66&amp;G66,"")</f>
        <v/>
      </c>
      <c r="B66" s="50" t="e">
        <f>VLOOKUP(K66,prepod!A:C,3,0)</f>
        <v>#N/A</v>
      </c>
    </row>
    <row r="67" spans="1:2">
      <c r="A67" s="49" t="str">
        <f>IF(AND(config!$D$2&lt;=H67,config!$E$2&lt;=I67,C67=config!$B$2),C67&amp;F67&amp;G67,"")</f>
        <v/>
      </c>
      <c r="B67" s="50" t="e">
        <f>VLOOKUP(K67,prepod!A:C,3,0)</f>
        <v>#N/A</v>
      </c>
    </row>
    <row r="68" spans="1:2">
      <c r="A68" s="49" t="str">
        <f>IF(AND(config!$D$2&lt;=H68,config!$E$2&lt;=I68,C68=config!$B$2),C68&amp;F68&amp;G68,"")</f>
        <v/>
      </c>
      <c r="B68" s="50" t="e">
        <f>VLOOKUP(K68,prepod!A:C,3,0)</f>
        <v>#N/A</v>
      </c>
    </row>
    <row r="69" spans="1:2">
      <c r="A69" s="49" t="str">
        <f>IF(AND(config!$D$2&lt;=H69,config!$E$2&lt;=I69,C69=config!$B$2),C69&amp;F69&amp;G69,"")</f>
        <v/>
      </c>
      <c r="B69" s="50" t="e">
        <f>VLOOKUP(K69,prepod!A:C,3,0)</f>
        <v>#N/A</v>
      </c>
    </row>
    <row r="70" spans="1:2">
      <c r="A70" s="49" t="str">
        <f>IF(AND(config!$D$2&lt;=H70,config!$E$2&lt;=I70,C70=config!$B$2),C70&amp;F70&amp;G70,"")</f>
        <v/>
      </c>
      <c r="B70" s="50" t="e">
        <f>VLOOKUP(K70,prepod!A:C,3,0)</f>
        <v>#N/A</v>
      </c>
    </row>
    <row r="71" spans="1:2">
      <c r="A71" s="49" t="str">
        <f>IF(AND(config!$D$2&lt;=H71,config!$E$2&lt;=I71,C71=config!$B$2),C71&amp;F71&amp;G71,"")</f>
        <v/>
      </c>
      <c r="B71" s="50" t="e">
        <f>VLOOKUP(K71,prepod!A:C,3,0)</f>
        <v>#N/A</v>
      </c>
    </row>
    <row r="72" spans="1:2">
      <c r="A72" s="49" t="str">
        <f>IF(AND(config!$D$2&lt;=H72,config!$E$2&lt;=I72,C72=config!$B$2),C72&amp;F72&amp;G72,"")</f>
        <v/>
      </c>
      <c r="B72" s="50" t="e">
        <f>VLOOKUP(K72,prepod!A:C,3,0)</f>
        <v>#N/A</v>
      </c>
    </row>
    <row r="73" spans="1:2">
      <c r="A73" s="49" t="str">
        <f>IF(AND(config!$D$2&lt;=H73,config!$E$2&lt;=I73,C73=config!$B$2),C73&amp;F73&amp;G73,"")</f>
        <v/>
      </c>
      <c r="B73" s="50" t="e">
        <f>VLOOKUP(K73,prepod!A:C,3,0)</f>
        <v>#N/A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40"/>
  <sheetViews>
    <sheetView zoomScale="115" zoomScaleNormal="115" workbookViewId="0">
      <selection activeCell="C2" sqref="C2"/>
    </sheetView>
  </sheetViews>
  <sheetFormatPr defaultColWidth="9.109375" defaultRowHeight="14.4"/>
  <cols>
    <col min="1" max="2" width="2.44140625" style="50" customWidth="1"/>
    <col min="5" max="5" width="49.33203125" customWidth="1"/>
    <col min="6" max="6" width="12.5546875" customWidth="1"/>
    <col min="7" max="7" width="17.88671875" customWidth="1"/>
    <col min="8" max="8" width="12.44140625" customWidth="1"/>
  </cols>
  <sheetData>
    <row r="1" spans="1:22">
      <c r="C1" s="16"/>
      <c r="D1" s="18"/>
      <c r="E1" s="65" t="str">
        <f ca="1">CONCATENATE($A$2," (",$B$2,")")</f>
        <v>НТИ-Б-ПИ-24 (10)</v>
      </c>
      <c r="F1" s="66"/>
      <c r="G1" s="66"/>
      <c r="H1" s="6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ht="66.599999999999994" thickBot="1">
      <c r="A2" s="50" t="str">
        <f ca="1">VLOOKUP(_xlfn.SHEET(),config!A:B,2,0)</f>
        <v>НТИ-Б-ПИ-24</v>
      </c>
      <c r="B2" s="50">
        <f ca="1">VLOOKUP(_xlfn.SHEET(),config!A:C,3,0)</f>
        <v>10</v>
      </c>
      <c r="C2" s="14" t="s">
        <v>0</v>
      </c>
      <c r="D2" s="15" t="s">
        <v>1</v>
      </c>
      <c r="E2" s="11" t="s">
        <v>7369</v>
      </c>
      <c r="F2" s="12" t="s">
        <v>7370</v>
      </c>
      <c r="G2" s="12" t="s">
        <v>7371</v>
      </c>
      <c r="H2" s="13" t="s">
        <v>7372</v>
      </c>
      <c r="I2" s="72"/>
      <c r="J2" s="72"/>
      <c r="K2" s="72"/>
      <c r="L2" s="72"/>
      <c r="M2" s="72"/>
      <c r="N2" s="72"/>
      <c r="O2" s="72"/>
      <c r="P2" s="72"/>
      <c r="Q2" s="72"/>
      <c r="R2" s="6"/>
      <c r="S2" s="6"/>
      <c r="T2" s="6"/>
      <c r="U2" s="6"/>
      <c r="V2" s="6"/>
    </row>
    <row r="3" spans="1:22" ht="14.25" customHeight="1" thickBot="1">
      <c r="A3" s="50" t="s">
        <v>2</v>
      </c>
      <c r="B3" s="50">
        <v>1</v>
      </c>
      <c r="C3" s="62" t="s">
        <v>3</v>
      </c>
      <c r="D3" s="19" t="s">
        <v>7374</v>
      </c>
      <c r="E3" s="7" t="str">
        <f ca="1">IF(N3="",IFERROR(VLOOKUP($A$2&amp;A3&amp;B3,data!A:O,10,0),""),N3)</f>
        <v/>
      </c>
      <c r="F3" s="49" t="str">
        <f ca="1">IF(T3="",IFERROR(VLOOKUP($A$2&amp;A3&amp;B3,data!A:O,5,0),""),T3)</f>
        <v/>
      </c>
      <c r="G3" s="7" t="str">
        <f ca="1">IF(K3="",IFERROR(VLOOKUP($A$2&amp;A3&amp;B3,data!A:O,2,0),""),K3)</f>
        <v/>
      </c>
      <c r="H3" s="8" t="str">
        <f ca="1">IF(Q3="",IFERROR(VLOOKUP($A$2&amp;A3&amp;B3,data!A:O,13,0),""),Q3)</f>
        <v/>
      </c>
      <c r="I3" s="73" t="str">
        <f ca="1" xml:space="preserve"> IFERROR(VLOOKUP($A$2&amp;A3&amp;B3&amp;"1",data!W:AA,2,0),"")</f>
        <v/>
      </c>
      <c r="J3" s="74" t="str">
        <f ca="1" xml:space="preserve"> IFERROR(VLOOKUP($A$2&amp;A3&amp;B3&amp;"2",data!W:AA,2,0),"")</f>
        <v/>
      </c>
      <c r="K3" s="72" t="str">
        <f ca="1">IF(AND(LEN(I3)&gt;5,LEN(J3)&gt;5,SUBSTITUTE(I3,"*","")&lt;&gt;SUBSTITUTE(J3,"*","")),I3&amp;" | "&amp;J3,"")</f>
        <v/>
      </c>
      <c r="L3" s="72" t="s">
        <v>158</v>
      </c>
      <c r="M3" s="75" t="str">
        <f ca="1" xml:space="preserve"> IFERROR(VLOOKUP($A$2&amp;A3&amp;B3&amp;"2",data!W:AA,3,0),"")</f>
        <v/>
      </c>
      <c r="N3" s="72" t="str">
        <f ca="1">IF(AND(LEN(L3)&gt;5,LEN(M3)&gt;5,L3&lt;&gt;M3),L3&amp;" | "&amp;M3,"")</f>
        <v/>
      </c>
      <c r="O3" s="72" t="str">
        <f ca="1" xml:space="preserve"> IFERROR(VLOOKUP($A$2&amp;A3&amp;B3&amp;"1",data!W:AA,4,0),"")</f>
        <v/>
      </c>
      <c r="P3" s="72" t="str">
        <f ca="1" xml:space="preserve"> IFERROR(VLOOKUP($A$2&amp;A3&amp;B3&amp;"2",data!W:AA,4,0),"")</f>
        <v/>
      </c>
      <c r="Q3" s="72" t="str">
        <f ca="1">IF(AND(LEN(O3)&gt;2,LEN(P3)&gt;2,O3&lt;&gt;P3),O3&amp;" | "&amp;P3,"")</f>
        <v/>
      </c>
      <c r="R3" s="6" t="str">
        <f ca="1" xml:space="preserve"> IFERROR(VLOOKUP($A$2&amp;A3&amp;B3&amp;"1",data!W:AA,5,0),"")</f>
        <v/>
      </c>
      <c r="S3" s="6" t="str">
        <f ca="1" xml:space="preserve"> IFERROR(VLOOKUP($A$2&amp;A3&amp;B3&amp;"2",data!W:AA,5,0),"")</f>
        <v/>
      </c>
      <c r="T3" s="6" t="str">
        <f ca="1">IF(AND(LEN(R3)&gt;2,LEN(S3)&gt;2,R3&lt;&gt;S3),R3&amp;" / "&amp;S3,"")</f>
        <v/>
      </c>
      <c r="U3" s="6"/>
      <c r="V3" s="6"/>
    </row>
    <row r="4" spans="1:22" ht="15" thickBot="1">
      <c r="A4" s="50" t="s">
        <v>2</v>
      </c>
      <c r="B4" s="50">
        <v>2</v>
      </c>
      <c r="C4" s="63"/>
      <c r="D4" s="76" t="s">
        <v>7375</v>
      </c>
      <c r="E4" s="7" t="str">
        <f ca="1">IF(N4="",IFERROR(VLOOKUP($A$2&amp;A4&amp;B4,data!A:O,10,0),""),N4)</f>
        <v/>
      </c>
      <c r="F4" s="49" t="str">
        <f ca="1">IF(T4="",IFERROR(VLOOKUP($A$2&amp;A4&amp;B4,data!A:O,5,0),""),T4)</f>
        <v/>
      </c>
      <c r="G4" s="7" t="str">
        <f ca="1">IF(K4="",IFERROR(VLOOKUP($A$2&amp;A4&amp;B4,data!A:O,2,0),""),K4)</f>
        <v/>
      </c>
      <c r="H4" s="8" t="str">
        <f ca="1">IF(Q4="",IFERROR(VLOOKUP($A$2&amp;A4&amp;B4,data!A:O,13,0),""),Q4)</f>
        <v/>
      </c>
      <c r="I4" s="73" t="str">
        <f ca="1" xml:space="preserve"> IFERROR(VLOOKUP($A$2&amp;A4&amp;B4&amp;"1",data!W:AA,2,0),"")</f>
        <v/>
      </c>
      <c r="J4" s="74" t="str">
        <f ca="1" xml:space="preserve"> IFERROR(VLOOKUP($A$2&amp;A4&amp;B4&amp;"2",data!W:AA,2,0),"")</f>
        <v/>
      </c>
      <c r="K4" s="72" t="str">
        <f t="shared" ref="K4:K40" ca="1" si="0">IF(AND(LEN(I4)&gt;5,LEN(J4)&gt;5,SUBSTITUTE(I4,"*","")&lt;&gt;SUBSTITUTE(J4,"*","")),I4&amp;" | "&amp;J4,"")</f>
        <v/>
      </c>
      <c r="L4" s="72" t="s">
        <v>158</v>
      </c>
      <c r="M4" s="75" t="str">
        <f ca="1" xml:space="preserve"> IFERROR(VLOOKUP($A$2&amp;A4&amp;B4&amp;"2",data!W:AA,3,0),"")</f>
        <v/>
      </c>
      <c r="N4" s="72" t="str">
        <f t="shared" ref="N4:N38" ca="1" si="1">IF(AND(LEN(L4)&gt;5,LEN(M4)&gt;5,L4&lt;&gt;M4),L4&amp;" | "&amp;M4,"")</f>
        <v/>
      </c>
      <c r="O4" s="72" t="str">
        <f ca="1" xml:space="preserve"> IFERROR(VLOOKUP($A$2&amp;A4&amp;B4&amp;"1",data!W:AA,4,0),"")</f>
        <v/>
      </c>
      <c r="P4" s="72" t="str">
        <f ca="1" xml:space="preserve"> IFERROR(VLOOKUP($A$2&amp;A4&amp;B4&amp;"2",data!W:AA,4,0),"")</f>
        <v/>
      </c>
      <c r="Q4" s="72" t="str">
        <f t="shared" ref="Q4:Q40" ca="1" si="2">IF(AND(LEN(O4)&gt;2,LEN(P4)&gt;2,O4&lt;&gt;P4),O4&amp;" | "&amp;P4,"")</f>
        <v/>
      </c>
      <c r="R4" s="6" t="str">
        <f ca="1" xml:space="preserve"> IFERROR(VLOOKUP($A$2&amp;A4&amp;B4&amp;"1",data!W:AA,5,0),"")</f>
        <v/>
      </c>
      <c r="S4" s="6" t="str">
        <f ca="1" xml:space="preserve"> IFERROR(VLOOKUP($A$2&amp;A4&amp;B4&amp;"2",data!W:AA,5,0),"")</f>
        <v/>
      </c>
      <c r="T4" s="6" t="str">
        <f t="shared" ref="T4:T37" ca="1" si="3">IF(AND(LEN(R4)&gt;2,LEN(S4)&gt;2,R4&lt;&gt;S4),R4&amp;" / "&amp;S4,"")</f>
        <v/>
      </c>
      <c r="U4" s="6"/>
      <c r="V4" s="6"/>
    </row>
    <row r="5" spans="1:22" ht="15" thickBot="1">
      <c r="A5" s="50" t="s">
        <v>2</v>
      </c>
      <c r="B5" s="50">
        <v>3</v>
      </c>
      <c r="C5" s="63"/>
      <c r="D5" s="77" t="s">
        <v>7376</v>
      </c>
      <c r="E5" s="7" t="str">
        <f ca="1">IF(N5="",IFERROR(VLOOKUP($A$2&amp;A5&amp;B5,data!A:O,10,0),""),N5)</f>
        <v/>
      </c>
      <c r="F5" s="49" t="str">
        <f ca="1">IF(T5="",IFERROR(VLOOKUP($A$2&amp;A5&amp;B5,data!A:O,5,0),""),T5)</f>
        <v/>
      </c>
      <c r="G5" s="7" t="str">
        <f ca="1">IF(K5="",IFERROR(VLOOKUP($A$2&amp;A5&amp;B5,data!A:O,2,0),""),K5)</f>
        <v/>
      </c>
      <c r="H5" s="8" t="str">
        <f ca="1">IF(Q5="",IFERROR(VLOOKUP($A$2&amp;A5&amp;B5,data!A:O,13,0),""),Q5)</f>
        <v/>
      </c>
      <c r="I5" s="73" t="str">
        <f ca="1" xml:space="preserve"> IFERROR(VLOOKUP($A$2&amp;A5&amp;B5&amp;"1",data!W:AA,2,0),"")</f>
        <v/>
      </c>
      <c r="J5" s="74" t="str">
        <f ca="1" xml:space="preserve"> IFERROR(VLOOKUP($A$2&amp;A5&amp;B5&amp;"2",data!W:AA,2,0),"")</f>
        <v/>
      </c>
      <c r="K5" s="72" t="str">
        <f t="shared" ca="1" si="0"/>
        <v/>
      </c>
      <c r="L5" s="72" t="s">
        <v>158</v>
      </c>
      <c r="M5" s="75" t="str">
        <f ca="1" xml:space="preserve"> IFERROR(VLOOKUP($A$2&amp;A5&amp;B5&amp;"2",data!W:AA,3,0),"")</f>
        <v/>
      </c>
      <c r="N5" s="72" t="str">
        <f t="shared" ca="1" si="1"/>
        <v/>
      </c>
      <c r="O5" s="72" t="str">
        <f ca="1" xml:space="preserve"> IFERROR(VLOOKUP($A$2&amp;A5&amp;B5&amp;"1",data!W:AA,4,0),"")</f>
        <v/>
      </c>
      <c r="P5" s="72" t="str">
        <f ca="1" xml:space="preserve"> IFERROR(VLOOKUP($A$2&amp;A5&amp;B5&amp;"2",data!W:AA,4,0),"")</f>
        <v/>
      </c>
      <c r="Q5" s="72" t="str">
        <f t="shared" ca="1" si="2"/>
        <v/>
      </c>
      <c r="R5" s="6" t="str">
        <f ca="1" xml:space="preserve"> IFERROR(VLOOKUP($A$2&amp;A5&amp;B5&amp;"1",data!W:AA,5,0),"")</f>
        <v/>
      </c>
      <c r="S5" s="6" t="str">
        <f ca="1" xml:space="preserve"> IFERROR(VLOOKUP($A$2&amp;A5&amp;B5&amp;"2",data!W:AA,5,0),"")</f>
        <v/>
      </c>
      <c r="T5" s="6" t="str">
        <f t="shared" ca="1" si="3"/>
        <v/>
      </c>
      <c r="U5" s="6"/>
      <c r="V5" s="6"/>
    </row>
    <row r="6" spans="1:22" ht="33" customHeight="1" thickBot="1">
      <c r="A6" s="50" t="s">
        <v>2</v>
      </c>
      <c r="B6" s="35">
        <v>4</v>
      </c>
      <c r="C6" s="63"/>
      <c r="D6" s="77" t="s">
        <v>7377</v>
      </c>
      <c r="E6" s="7" t="str">
        <f ca="1">IF(N6="",IFERROR(VLOOKUP($A$2&amp;A6&amp;B6,data!A:O,10,0),""),N6)</f>
        <v/>
      </c>
      <c r="F6" s="49" t="str">
        <f ca="1">IF(T6="",IFERROR(VLOOKUP($A$2&amp;A6&amp;B6,data!A:O,5,0),""),T6)</f>
        <v/>
      </c>
      <c r="G6" s="7" t="str">
        <f ca="1">IF(K6="",IFERROR(VLOOKUP($A$2&amp;A6&amp;B6,data!A:O,2,0),""),K6)</f>
        <v/>
      </c>
      <c r="H6" s="8" t="str">
        <f ca="1">IF(Q6="",IFERROR(VLOOKUP($A$2&amp;A6&amp;B6,data!A:O,13,0),""),Q6)</f>
        <v/>
      </c>
      <c r="I6" s="73" t="str">
        <f ca="1" xml:space="preserve"> IFERROR(VLOOKUP($A$2&amp;A6&amp;B6&amp;"1",data!W:AA,2,0),"")</f>
        <v/>
      </c>
      <c r="J6" s="74" t="str">
        <f ca="1" xml:space="preserve"> IFERROR(VLOOKUP($A$2&amp;A6&amp;B6&amp;"2",data!W:AA,2,0),"")</f>
        <v/>
      </c>
      <c r="K6" s="72" t="str">
        <f t="shared" ca="1" si="0"/>
        <v/>
      </c>
      <c r="L6" s="72" t="s">
        <v>158</v>
      </c>
      <c r="M6" s="75" t="str">
        <f ca="1" xml:space="preserve"> IFERROR(VLOOKUP($A$2&amp;A6&amp;B6&amp;"2",data!W:AA,3,0),"")</f>
        <v/>
      </c>
      <c r="N6" s="72" t="str">
        <f t="shared" ca="1" si="1"/>
        <v/>
      </c>
      <c r="O6" s="72" t="str">
        <f ca="1" xml:space="preserve"> IFERROR(VLOOKUP($A$2&amp;A6&amp;B6&amp;"1",data!W:AA,4,0),"")</f>
        <v/>
      </c>
      <c r="P6" s="72" t="str">
        <f ca="1" xml:space="preserve"> IFERROR(VLOOKUP($A$2&amp;A6&amp;B6&amp;"2",data!W:AA,4,0),"")</f>
        <v/>
      </c>
      <c r="Q6" s="72" t="str">
        <f t="shared" ca="1" si="2"/>
        <v/>
      </c>
      <c r="R6" s="6" t="str">
        <f ca="1" xml:space="preserve"> IFERROR(VLOOKUP($A$2&amp;A6&amp;B6&amp;"1",data!W:AA,5,0),"")</f>
        <v/>
      </c>
      <c r="S6" s="6" t="str">
        <f ca="1" xml:space="preserve"> IFERROR(VLOOKUP($A$2&amp;A6&amp;B6&amp;"2",data!W:AA,5,0),"")</f>
        <v/>
      </c>
      <c r="T6" s="6" t="str">
        <f t="shared" ca="1" si="3"/>
        <v/>
      </c>
      <c r="U6" s="6"/>
      <c r="V6" s="6"/>
    </row>
    <row r="7" spans="1:22" ht="15" thickBot="1">
      <c r="A7" s="50" t="s">
        <v>2</v>
      </c>
      <c r="B7" s="35">
        <v>5</v>
      </c>
      <c r="C7" s="63"/>
      <c r="D7" s="77" t="s">
        <v>7378</v>
      </c>
      <c r="E7" s="7" t="str">
        <f ca="1">IF(N7="",IFERROR(VLOOKUP($A$2&amp;A7&amp;B7,data!A:O,10,0),""),N7)</f>
        <v/>
      </c>
      <c r="F7" s="49" t="str">
        <f ca="1">IF(T7="",IFERROR(VLOOKUP($A$2&amp;A7&amp;B7,data!A:O,5,0),""),T7)</f>
        <v/>
      </c>
      <c r="G7" s="7" t="str">
        <f ca="1">IF(K7="",IFERROR(VLOOKUP($A$2&amp;A7&amp;B7,data!A:O,2,0),""),K7)</f>
        <v/>
      </c>
      <c r="H7" s="8" t="str">
        <f ca="1">IF(Q7="",IFERROR(VLOOKUP($A$2&amp;A7&amp;B7,data!A:O,13,0),""),Q7)</f>
        <v/>
      </c>
      <c r="I7" s="73" t="str">
        <f ca="1" xml:space="preserve"> IFERROR(VLOOKUP($A$2&amp;A7&amp;B7&amp;"1",data!W:AA,2,0),"")</f>
        <v/>
      </c>
      <c r="J7" s="74" t="str">
        <f ca="1" xml:space="preserve"> IFERROR(VLOOKUP($A$2&amp;A7&amp;B7&amp;"2",data!W:AA,2,0),"")</f>
        <v/>
      </c>
      <c r="K7" s="72" t="str">
        <f t="shared" ca="1" si="0"/>
        <v/>
      </c>
      <c r="L7" s="72" t="s">
        <v>158</v>
      </c>
      <c r="M7" s="75" t="str">
        <f ca="1" xml:space="preserve"> IFERROR(VLOOKUP($A$2&amp;A7&amp;B7&amp;"2",data!W:AA,3,0),"")</f>
        <v/>
      </c>
      <c r="N7" s="72" t="str">
        <f t="shared" ca="1" si="1"/>
        <v/>
      </c>
      <c r="O7" s="72" t="str">
        <f ca="1" xml:space="preserve"> IFERROR(VLOOKUP($A$2&amp;A7&amp;B7&amp;"1",data!W:AA,4,0),"")</f>
        <v/>
      </c>
      <c r="P7" s="72" t="str">
        <f ca="1" xml:space="preserve"> IFERROR(VLOOKUP($A$2&amp;A7&amp;B7&amp;"2",data!W:AA,4,0),"")</f>
        <v/>
      </c>
      <c r="Q7" s="72" t="str">
        <f t="shared" ca="1" si="2"/>
        <v/>
      </c>
      <c r="R7" s="6" t="str">
        <f ca="1" xml:space="preserve"> IFERROR(VLOOKUP($A$2&amp;A7&amp;B7&amp;"1",data!W:AA,5,0),"")</f>
        <v/>
      </c>
      <c r="S7" s="6" t="str">
        <f ca="1" xml:space="preserve"> IFERROR(VLOOKUP($A$2&amp;A7&amp;B7&amp;"2",data!W:AA,5,0),"")</f>
        <v/>
      </c>
      <c r="T7" s="6" t="str">
        <f t="shared" ca="1" si="3"/>
        <v/>
      </c>
      <c r="U7" s="6"/>
      <c r="V7" s="6"/>
    </row>
    <row r="8" spans="1:22" ht="15" thickBot="1">
      <c r="A8" s="50" t="s">
        <v>2</v>
      </c>
      <c r="B8" s="35">
        <v>6</v>
      </c>
      <c r="C8" s="64"/>
      <c r="D8" s="78" t="s">
        <v>7379</v>
      </c>
      <c r="E8" s="7" t="str">
        <f ca="1">IF(N8="",IFERROR(VLOOKUP($A$2&amp;A8&amp;B8,data!A:O,10,0),""),N8)</f>
        <v/>
      </c>
      <c r="F8" s="49" t="str">
        <f ca="1">IF(T8="",IFERROR(VLOOKUP($A$2&amp;A8&amp;B8,data!A:O,5,0),""),T8)</f>
        <v/>
      </c>
      <c r="G8" s="7" t="str">
        <f ca="1">IF(K8="",IFERROR(VLOOKUP($A$2&amp;A8&amp;B8,data!A:O,2,0),""),K8)</f>
        <v/>
      </c>
      <c r="H8" s="8" t="str">
        <f ca="1">IF(Q8="",IFERROR(VLOOKUP($A$2&amp;A8&amp;B8,data!A:O,13,0),""),Q8)</f>
        <v/>
      </c>
      <c r="I8" s="73" t="str">
        <f ca="1" xml:space="preserve"> IFERROR(VLOOKUP($A$2&amp;A8&amp;B8&amp;"1",data!W:AA,2,0),"")</f>
        <v/>
      </c>
      <c r="J8" s="74" t="str">
        <f ca="1" xml:space="preserve"> IFERROR(VLOOKUP($A$2&amp;A8&amp;B8&amp;"2",data!W:AA,2,0),"")</f>
        <v/>
      </c>
      <c r="K8" s="72" t="str">
        <f t="shared" ca="1" si="0"/>
        <v/>
      </c>
      <c r="L8" s="72" t="s">
        <v>158</v>
      </c>
      <c r="M8" s="75" t="str">
        <f ca="1" xml:space="preserve"> IFERROR(VLOOKUP($A$2&amp;A8&amp;B8&amp;"2",data!W:AA,3,0),"")</f>
        <v/>
      </c>
      <c r="N8" s="72" t="str">
        <f t="shared" ca="1" si="1"/>
        <v/>
      </c>
      <c r="O8" s="72" t="str">
        <f ca="1" xml:space="preserve"> IFERROR(VLOOKUP($A$2&amp;A8&amp;B8&amp;"1",data!W:AA,4,0),"")</f>
        <v/>
      </c>
      <c r="P8" s="72" t="str">
        <f ca="1" xml:space="preserve"> IFERROR(VLOOKUP($A$2&amp;A8&amp;B8&amp;"2",data!W:AA,4,0),"")</f>
        <v/>
      </c>
      <c r="Q8" s="72" t="str">
        <f t="shared" ca="1" si="2"/>
        <v/>
      </c>
      <c r="R8" s="6" t="str">
        <f ca="1" xml:space="preserve"> IFERROR(VLOOKUP($A$2&amp;A8&amp;B8&amp;"1",data!W:AA,5,0),"")</f>
        <v/>
      </c>
      <c r="S8" s="6" t="str">
        <f ca="1" xml:space="preserve"> IFERROR(VLOOKUP($A$2&amp;A8&amp;B8&amp;"2",data!W:AA,5,0),"")</f>
        <v/>
      </c>
      <c r="T8" s="6" t="str">
        <f t="shared" ca="1" si="3"/>
        <v/>
      </c>
      <c r="U8" s="6"/>
      <c r="V8" s="6"/>
    </row>
    <row r="9" spans="1:22" ht="14.4" customHeight="1" thickBot="1">
      <c r="A9" s="50" t="s">
        <v>4</v>
      </c>
      <c r="B9" s="50">
        <v>1</v>
      </c>
      <c r="C9" s="63" t="s">
        <v>5</v>
      </c>
      <c r="D9" s="19" t="s">
        <v>7374</v>
      </c>
      <c r="E9" s="7" t="str">
        <f ca="1">IF(N9="",IFERROR(VLOOKUP($A$2&amp;A9&amp;B9,data!A:O,10,0),""),N9)</f>
        <v/>
      </c>
      <c r="F9" s="49" t="str">
        <f ca="1">IF(T9="",IFERROR(VLOOKUP($A$2&amp;A9&amp;B9,data!A:O,5,0),""),T9)</f>
        <v/>
      </c>
      <c r="G9" s="7" t="str">
        <f ca="1">IF(K9="",IFERROR(VLOOKUP($A$2&amp;A9&amp;B9,data!A:O,2,0),""),K9)</f>
        <v/>
      </c>
      <c r="H9" s="8" t="str">
        <f ca="1">IF(Q9="",IFERROR(VLOOKUP($A$2&amp;A9&amp;B9,data!A:O,13,0),""),Q9)</f>
        <v/>
      </c>
      <c r="I9" s="73" t="str">
        <f ca="1" xml:space="preserve"> IFERROR(VLOOKUP($A$2&amp;A9&amp;B9&amp;"1",data!W:AA,2,0),"")</f>
        <v/>
      </c>
      <c r="J9" s="74" t="str">
        <f ca="1" xml:space="preserve"> IFERROR(VLOOKUP($A$2&amp;A9&amp;B9&amp;"2",data!W:AA,2,0),"")</f>
        <v/>
      </c>
      <c r="K9" s="72" t="str">
        <f t="shared" ca="1" si="0"/>
        <v/>
      </c>
      <c r="L9" s="72" t="s">
        <v>158</v>
      </c>
      <c r="M9" s="75" t="str">
        <f ca="1" xml:space="preserve"> IFERROR(VLOOKUP($A$2&amp;A9&amp;B9&amp;"2",data!W:AA,3,0),"")</f>
        <v/>
      </c>
      <c r="N9" s="72" t="str">
        <f t="shared" ca="1" si="1"/>
        <v/>
      </c>
      <c r="O9" s="72" t="str">
        <f ca="1" xml:space="preserve"> IFERROR(VLOOKUP($A$2&amp;A9&amp;B9&amp;"1",data!W:AA,4,0),"")</f>
        <v/>
      </c>
      <c r="P9" s="72" t="str">
        <f ca="1" xml:space="preserve"> IFERROR(VLOOKUP($A$2&amp;A9&amp;B9&amp;"2",data!W:AA,4,0),"")</f>
        <v/>
      </c>
      <c r="Q9" s="72" t="str">
        <f t="shared" ca="1" si="2"/>
        <v/>
      </c>
      <c r="R9" s="6" t="str">
        <f ca="1" xml:space="preserve"> IFERROR(VLOOKUP($A$2&amp;A9&amp;B9&amp;"1",data!W:AA,5,0),"")</f>
        <v/>
      </c>
      <c r="S9" s="6" t="str">
        <f ca="1" xml:space="preserve"> IFERROR(VLOOKUP($A$2&amp;A9&amp;B9&amp;"2",data!W:AA,5,0),"")</f>
        <v/>
      </c>
      <c r="T9" s="6" t="str">
        <f t="shared" ca="1" si="3"/>
        <v/>
      </c>
      <c r="U9" s="6"/>
      <c r="V9" s="6"/>
    </row>
    <row r="10" spans="1:22" ht="27.75" customHeight="1" thickBot="1">
      <c r="A10" s="50" t="s">
        <v>4</v>
      </c>
      <c r="B10" s="50">
        <v>2</v>
      </c>
      <c r="C10" s="63"/>
      <c r="D10" s="76" t="s">
        <v>7375</v>
      </c>
      <c r="E10" s="7" t="str">
        <f ca="1">IF(N10="",IFERROR(VLOOKUP($A$2&amp;A10&amp;B10,data!A:O,10,0),""),N10)</f>
        <v/>
      </c>
      <c r="F10" s="49" t="str">
        <f ca="1">IF(T10="",IFERROR(VLOOKUP($A$2&amp;A10&amp;B10,data!A:O,5,0),""),T10)</f>
        <v/>
      </c>
      <c r="G10" s="7" t="str">
        <f ca="1">IF(K10="",IFERROR(VLOOKUP($A$2&amp;A10&amp;B10,data!A:O,2,0),""),K10)</f>
        <v/>
      </c>
      <c r="H10" s="8" t="str">
        <f ca="1">IF(Q10="",IFERROR(VLOOKUP($A$2&amp;A10&amp;B10,data!A:O,13,0),""),Q10)</f>
        <v/>
      </c>
      <c r="I10" s="73" t="str">
        <f ca="1" xml:space="preserve"> IFERROR(VLOOKUP($A$2&amp;A10&amp;B10&amp;"1",data!W:AA,2,0),"")</f>
        <v/>
      </c>
      <c r="J10" s="74" t="str">
        <f ca="1" xml:space="preserve"> IFERROR(VLOOKUP($A$2&amp;A10&amp;B10&amp;"2",data!W:AA,2,0),"")</f>
        <v/>
      </c>
      <c r="K10" s="72" t="str">
        <f t="shared" ca="1" si="0"/>
        <v/>
      </c>
      <c r="L10" s="72" t="s">
        <v>158</v>
      </c>
      <c r="M10" s="75" t="str">
        <f ca="1" xml:space="preserve"> IFERROR(VLOOKUP($A$2&amp;A10&amp;B10&amp;"2",data!W:AA,3,0),"")</f>
        <v/>
      </c>
      <c r="N10" s="72" t="str">
        <f t="shared" ca="1" si="1"/>
        <v/>
      </c>
      <c r="O10" s="72" t="str">
        <f ca="1" xml:space="preserve"> IFERROR(VLOOKUP($A$2&amp;A10&amp;B10&amp;"1",data!W:AA,4,0),"")</f>
        <v/>
      </c>
      <c r="P10" s="72" t="str">
        <f ca="1" xml:space="preserve"> IFERROR(VLOOKUP($A$2&amp;A10&amp;B10&amp;"2",data!W:AA,4,0),"")</f>
        <v/>
      </c>
      <c r="Q10" s="72" t="str">
        <f t="shared" ca="1" si="2"/>
        <v/>
      </c>
      <c r="R10" s="6" t="str">
        <f ca="1" xml:space="preserve"> IFERROR(VLOOKUP($A$2&amp;A10&amp;B10&amp;"1",data!W:AA,5,0),"")</f>
        <v/>
      </c>
      <c r="S10" s="6" t="str">
        <f ca="1" xml:space="preserve"> IFERROR(VLOOKUP($A$2&amp;A10&amp;B10&amp;"2",data!W:AA,5,0),"")</f>
        <v/>
      </c>
      <c r="T10" s="6" t="str">
        <f t="shared" ca="1" si="3"/>
        <v/>
      </c>
      <c r="U10" s="6"/>
      <c r="V10" s="6"/>
    </row>
    <row r="11" spans="1:22" ht="21" customHeight="1" thickBot="1">
      <c r="A11" s="50" t="s">
        <v>4</v>
      </c>
      <c r="B11" s="50">
        <v>3</v>
      </c>
      <c r="C11" s="63"/>
      <c r="D11" s="77" t="s">
        <v>7376</v>
      </c>
      <c r="E11" s="7" t="str">
        <f ca="1">IF(N11="",IFERROR(VLOOKUP($A$2&amp;A11&amp;B11,data!A:O,10,0),""),N11)</f>
        <v/>
      </c>
      <c r="F11" s="49" t="str">
        <f ca="1">IF(T11="",IFERROR(VLOOKUP($A$2&amp;A11&amp;B11,data!A:O,5,0),""),T11)</f>
        <v/>
      </c>
      <c r="G11" s="7" t="str">
        <f ca="1">IF(K11="",IFERROR(VLOOKUP($A$2&amp;A11&amp;B11,data!A:O,2,0),""),K11)</f>
        <v/>
      </c>
      <c r="H11" s="8" t="str">
        <f ca="1">IF(Q11="",IFERROR(VLOOKUP($A$2&amp;A11&amp;B11,data!A:O,13,0),""),Q11)</f>
        <v/>
      </c>
      <c r="I11" s="73" t="str">
        <f ca="1" xml:space="preserve"> IFERROR(VLOOKUP($A$2&amp;A11&amp;B11&amp;"1",data!W:AA,2,0),"")</f>
        <v/>
      </c>
      <c r="J11" s="74" t="str">
        <f ca="1" xml:space="preserve"> IFERROR(VLOOKUP($A$2&amp;A11&amp;B11&amp;"2",data!W:AA,2,0),"")</f>
        <v/>
      </c>
      <c r="K11" s="72" t="str">
        <f t="shared" ca="1" si="0"/>
        <v/>
      </c>
      <c r="L11" s="72" t="s">
        <v>158</v>
      </c>
      <c r="M11" s="75" t="str">
        <f ca="1" xml:space="preserve"> IFERROR(VLOOKUP($A$2&amp;A11&amp;B11&amp;"2",data!W:AA,3,0),"")</f>
        <v/>
      </c>
      <c r="N11" s="72" t="str">
        <f t="shared" ca="1" si="1"/>
        <v/>
      </c>
      <c r="O11" s="72" t="str">
        <f ca="1" xml:space="preserve"> IFERROR(VLOOKUP($A$2&amp;A11&amp;B11&amp;"1",data!W:AA,4,0),"")</f>
        <v/>
      </c>
      <c r="P11" s="72" t="str">
        <f ca="1" xml:space="preserve"> IFERROR(VLOOKUP($A$2&amp;A11&amp;B11&amp;"2",data!W:AA,4,0),"")</f>
        <v/>
      </c>
      <c r="Q11" s="72" t="str">
        <f t="shared" ca="1" si="2"/>
        <v/>
      </c>
      <c r="R11" s="6" t="str">
        <f ca="1" xml:space="preserve"> IFERROR(VLOOKUP($A$2&amp;A11&amp;B11&amp;"1",data!W:AA,5,0),"")</f>
        <v/>
      </c>
      <c r="S11" s="6" t="str">
        <f ca="1" xml:space="preserve"> IFERROR(VLOOKUP($A$2&amp;A11&amp;B11&amp;"2",data!W:AA,5,0),"")</f>
        <v/>
      </c>
      <c r="T11" s="6" t="str">
        <f t="shared" ca="1" si="3"/>
        <v/>
      </c>
    </row>
    <row r="12" spans="1:22" ht="24.75" customHeight="1" thickBot="1">
      <c r="A12" s="50" t="s">
        <v>4</v>
      </c>
      <c r="B12" s="35">
        <v>4</v>
      </c>
      <c r="C12" s="63"/>
      <c r="D12" s="77" t="s">
        <v>7377</v>
      </c>
      <c r="E12" s="7" t="str">
        <f ca="1">IF(N12="",IFERROR(VLOOKUP($A$2&amp;A12&amp;B12,data!A:O,10,0),""),N12)</f>
        <v/>
      </c>
      <c r="F12" s="49" t="str">
        <f ca="1">IF(T12="",IFERROR(VLOOKUP($A$2&amp;A12&amp;B12,data!A:O,5,0),""),T12)</f>
        <v/>
      </c>
      <c r="G12" s="7" t="str">
        <f ca="1">IF(K12="",IFERROR(VLOOKUP($A$2&amp;A12&amp;B12,data!A:O,2,0),""),K12)</f>
        <v/>
      </c>
      <c r="H12" s="8" t="str">
        <f ca="1">IF(Q12="",IFERROR(VLOOKUP($A$2&amp;A12&amp;B12,data!A:O,13,0),""),Q12)</f>
        <v/>
      </c>
      <c r="I12" s="73" t="str">
        <f ca="1" xml:space="preserve"> IFERROR(VLOOKUP($A$2&amp;A12&amp;B12&amp;"1",data!W:AA,2,0),"")</f>
        <v/>
      </c>
      <c r="J12" s="74" t="str">
        <f ca="1" xml:space="preserve"> IFERROR(VLOOKUP($A$2&amp;A12&amp;B12&amp;"2",data!W:AA,2,0),"")</f>
        <v/>
      </c>
      <c r="K12" s="72" t="str">
        <f t="shared" ca="1" si="0"/>
        <v/>
      </c>
      <c r="L12" s="72" t="s">
        <v>158</v>
      </c>
      <c r="M12" s="75" t="str">
        <f ca="1" xml:space="preserve"> IFERROR(VLOOKUP($A$2&amp;A12&amp;B12&amp;"2",data!W:AA,3,0),"")</f>
        <v/>
      </c>
      <c r="N12" s="72" t="str">
        <f t="shared" ca="1" si="1"/>
        <v/>
      </c>
      <c r="O12" s="72" t="str">
        <f ca="1" xml:space="preserve"> IFERROR(VLOOKUP($A$2&amp;A12&amp;B12&amp;"1",data!W:AA,4,0),"")</f>
        <v/>
      </c>
      <c r="P12" s="72" t="str">
        <f ca="1" xml:space="preserve"> IFERROR(VLOOKUP($A$2&amp;A12&amp;B12&amp;"2",data!W:AA,4,0),"")</f>
        <v/>
      </c>
      <c r="Q12" s="72" t="str">
        <f t="shared" ca="1" si="2"/>
        <v/>
      </c>
      <c r="R12" s="6" t="str">
        <f ca="1" xml:space="preserve"> IFERROR(VLOOKUP($A$2&amp;A12&amp;B12&amp;"1",data!W:AA,5,0),"")</f>
        <v/>
      </c>
      <c r="S12" s="6" t="str">
        <f ca="1" xml:space="preserve"> IFERROR(VLOOKUP($A$2&amp;A12&amp;B12&amp;"2",data!W:AA,5,0),"")</f>
        <v/>
      </c>
      <c r="T12" s="6" t="str">
        <f t="shared" ca="1" si="3"/>
        <v/>
      </c>
    </row>
    <row r="13" spans="1:22" ht="15" thickBot="1">
      <c r="A13" s="50" t="s">
        <v>4</v>
      </c>
      <c r="B13" s="35">
        <v>5</v>
      </c>
      <c r="C13" s="63"/>
      <c r="D13" s="77" t="s">
        <v>7378</v>
      </c>
      <c r="E13" s="7" t="str">
        <f ca="1">IF(N13="",IFERROR(VLOOKUP($A$2&amp;A13&amp;B13,data!A:O,10,0),""),N13)</f>
        <v/>
      </c>
      <c r="F13" s="49" t="str">
        <f ca="1">IF(T13="",IFERROR(VLOOKUP($A$2&amp;A13&amp;B13,data!A:O,5,0),""),T13)</f>
        <v/>
      </c>
      <c r="G13" s="7" t="str">
        <f ca="1">IF(K13="",IFERROR(VLOOKUP($A$2&amp;A13&amp;B13,data!A:O,2,0),""),K13)</f>
        <v/>
      </c>
      <c r="H13" s="8" t="str">
        <f ca="1">IF(Q13="",IFERROR(VLOOKUP($A$2&amp;A13&amp;B13,data!A:O,13,0),""),Q13)</f>
        <v/>
      </c>
      <c r="I13" s="73" t="str">
        <f ca="1" xml:space="preserve"> IFERROR(VLOOKUP($A$2&amp;A13&amp;B13&amp;"1",data!W:AA,2,0),"")</f>
        <v/>
      </c>
      <c r="J13" s="74" t="str">
        <f ca="1" xml:space="preserve"> IFERROR(VLOOKUP($A$2&amp;A13&amp;B13&amp;"2",data!W:AA,2,0),"")</f>
        <v/>
      </c>
      <c r="K13" s="72" t="str">
        <f t="shared" ca="1" si="0"/>
        <v/>
      </c>
      <c r="L13" s="72" t="s">
        <v>158</v>
      </c>
      <c r="M13" s="75" t="str">
        <f ca="1" xml:space="preserve"> IFERROR(VLOOKUP($A$2&amp;A13&amp;B13&amp;"2",data!W:AA,3,0),"")</f>
        <v/>
      </c>
      <c r="N13" s="72" t="str">
        <f t="shared" ca="1" si="1"/>
        <v/>
      </c>
      <c r="O13" s="72" t="str">
        <f ca="1" xml:space="preserve"> IFERROR(VLOOKUP($A$2&amp;A13&amp;B13&amp;"1",data!W:AA,4,0),"")</f>
        <v/>
      </c>
      <c r="P13" s="72" t="str">
        <f ca="1" xml:space="preserve"> IFERROR(VLOOKUP($A$2&amp;A13&amp;B13&amp;"2",data!W:AA,4,0),"")</f>
        <v/>
      </c>
      <c r="Q13" s="72" t="str">
        <f t="shared" ca="1" si="2"/>
        <v/>
      </c>
      <c r="R13" s="6" t="str">
        <f ca="1" xml:space="preserve"> IFERROR(VLOOKUP($A$2&amp;A13&amp;B13&amp;"1",data!W:AA,5,0),"")</f>
        <v/>
      </c>
      <c r="S13" s="6" t="str">
        <f ca="1" xml:space="preserve"> IFERROR(VLOOKUP($A$2&amp;A13&amp;B13&amp;"2",data!W:AA,5,0),"")</f>
        <v/>
      </c>
      <c r="T13" s="6" t="str">
        <f t="shared" ca="1" si="3"/>
        <v/>
      </c>
    </row>
    <row r="14" spans="1:22" ht="15" thickBot="1">
      <c r="A14" s="50" t="s">
        <v>4</v>
      </c>
      <c r="B14" s="35">
        <v>6</v>
      </c>
      <c r="C14" s="63"/>
      <c r="D14" s="78" t="s">
        <v>7379</v>
      </c>
      <c r="E14" s="7" t="str">
        <f ca="1">IF(N14="",IFERROR(VLOOKUP($A$2&amp;A14&amp;B14,data!A:O,10,0),""),N14)</f>
        <v/>
      </c>
      <c r="F14" s="49" t="str">
        <f ca="1">IF(T14="",IFERROR(VLOOKUP($A$2&amp;A14&amp;B14,data!A:O,5,0),""),T14)</f>
        <v/>
      </c>
      <c r="G14" s="7" t="str">
        <f ca="1">IF(K14="",IFERROR(VLOOKUP($A$2&amp;A14&amp;B14,data!A:O,2,0),""),K14)</f>
        <v/>
      </c>
      <c r="H14" s="8" t="str">
        <f ca="1">IF(Q14="",IFERROR(VLOOKUP($A$2&amp;A14&amp;B14,data!A:O,13,0),""),Q14)</f>
        <v/>
      </c>
      <c r="I14" s="73" t="str">
        <f ca="1" xml:space="preserve"> IFERROR(VLOOKUP($A$2&amp;A14&amp;B14&amp;"1",data!W:AA,2,0),"")</f>
        <v/>
      </c>
      <c r="J14" s="74" t="str">
        <f ca="1" xml:space="preserve"> IFERROR(VLOOKUP($A$2&amp;A14&amp;B14&amp;"2",data!W:AA,2,0),"")</f>
        <v/>
      </c>
      <c r="K14" s="72" t="str">
        <f t="shared" ca="1" si="0"/>
        <v/>
      </c>
      <c r="L14" s="72" t="s">
        <v>158</v>
      </c>
      <c r="M14" s="75" t="str">
        <f ca="1" xml:space="preserve"> IFERROR(VLOOKUP($A$2&amp;A14&amp;B14&amp;"2",data!W:AA,3,0),"")</f>
        <v/>
      </c>
      <c r="N14" s="72" t="str">
        <f t="shared" ca="1" si="1"/>
        <v/>
      </c>
      <c r="O14" s="72" t="str">
        <f ca="1" xml:space="preserve"> IFERROR(VLOOKUP($A$2&amp;A14&amp;B14&amp;"1",data!W:AA,4,0),"")</f>
        <v/>
      </c>
      <c r="P14" s="72" t="str">
        <f ca="1" xml:space="preserve"> IFERROR(VLOOKUP($A$2&amp;A14&amp;B14&amp;"2",data!W:AA,4,0),"")</f>
        <v/>
      </c>
      <c r="Q14" s="72" t="str">
        <f t="shared" ca="1" si="2"/>
        <v/>
      </c>
      <c r="R14" s="6" t="str">
        <f ca="1" xml:space="preserve"> IFERROR(VLOOKUP($A$2&amp;A14&amp;B14&amp;"1",data!W:AA,5,0),"")</f>
        <v/>
      </c>
      <c r="S14" s="6" t="str">
        <f ca="1" xml:space="preserve"> IFERROR(VLOOKUP($A$2&amp;A14&amp;B14&amp;"2",data!W:AA,5,0),"")</f>
        <v/>
      </c>
      <c r="T14" s="6" t="str">
        <f t="shared" ca="1" si="3"/>
        <v/>
      </c>
    </row>
    <row r="15" spans="1:22" ht="14.4" customHeight="1" thickBot="1">
      <c r="A15" s="50" t="s">
        <v>6</v>
      </c>
      <c r="B15" s="50">
        <v>1</v>
      </c>
      <c r="C15" s="68" t="s">
        <v>7</v>
      </c>
      <c r="D15" s="19" t="s">
        <v>7374</v>
      </c>
      <c r="E15" s="7" t="str">
        <f ca="1">IF(N15="",IFERROR(VLOOKUP($A$2&amp;A15&amp;B15,data!A:O,10,0),""),N15)</f>
        <v/>
      </c>
      <c r="F15" s="49" t="str">
        <f ca="1">IF(T15="",IFERROR(VLOOKUP($A$2&amp;A15&amp;B15,data!A:O,5,0),""),T15)</f>
        <v/>
      </c>
      <c r="G15" s="7" t="str">
        <f ca="1">IF(K15="",IFERROR(VLOOKUP($A$2&amp;A15&amp;B15,data!A:O,2,0),""),K15)</f>
        <v/>
      </c>
      <c r="H15" s="8" t="str">
        <f ca="1">IF(Q15="",IFERROR(VLOOKUP($A$2&amp;A15&amp;B15,data!A:O,13,0),""),Q15)</f>
        <v/>
      </c>
      <c r="I15" s="73" t="str">
        <f ca="1" xml:space="preserve"> IFERROR(VLOOKUP($A$2&amp;A15&amp;B15&amp;"1",data!W:AA,2,0),"")</f>
        <v/>
      </c>
      <c r="J15" s="74" t="str">
        <f ca="1" xml:space="preserve"> IFERROR(VLOOKUP($A$2&amp;A15&amp;B15&amp;"2",data!W:AA,2,0),"")</f>
        <v/>
      </c>
      <c r="K15" s="72" t="str">
        <f t="shared" ca="1" si="0"/>
        <v/>
      </c>
      <c r="L15" s="72" t="s">
        <v>158</v>
      </c>
      <c r="M15" s="75" t="str">
        <f ca="1" xml:space="preserve"> IFERROR(VLOOKUP($A$2&amp;A15&amp;B15&amp;"2",data!W:AA,3,0),"")</f>
        <v/>
      </c>
      <c r="N15" s="72" t="str">
        <f t="shared" ca="1" si="1"/>
        <v/>
      </c>
      <c r="O15" s="72" t="str">
        <f ca="1" xml:space="preserve"> IFERROR(VLOOKUP($A$2&amp;A15&amp;B15&amp;"1",data!W:AA,4,0),"")</f>
        <v/>
      </c>
      <c r="P15" s="72" t="str">
        <f ca="1" xml:space="preserve"> IFERROR(VLOOKUP($A$2&amp;A15&amp;B15&amp;"2",data!W:AA,4,0),"")</f>
        <v/>
      </c>
      <c r="Q15" s="72" t="str">
        <f t="shared" ca="1" si="2"/>
        <v/>
      </c>
      <c r="R15" s="6" t="str">
        <f ca="1" xml:space="preserve"> IFERROR(VLOOKUP($A$2&amp;A15&amp;B15&amp;"1",data!W:AA,5,0),"")</f>
        <v/>
      </c>
      <c r="S15" s="6" t="str">
        <f ca="1" xml:space="preserve"> IFERROR(VLOOKUP($A$2&amp;A15&amp;B15&amp;"2",data!W:AA,5,0),"")</f>
        <v/>
      </c>
      <c r="T15" s="6" t="str">
        <f t="shared" ca="1" si="3"/>
        <v/>
      </c>
    </row>
    <row r="16" spans="1:22" ht="15" thickBot="1">
      <c r="A16" s="50" t="s">
        <v>6</v>
      </c>
      <c r="B16" s="50">
        <v>2</v>
      </c>
      <c r="C16" s="69"/>
      <c r="D16" s="76" t="s">
        <v>7375</v>
      </c>
      <c r="E16" s="7" t="str">
        <f ca="1">IF(N16="",IFERROR(VLOOKUP($A$2&amp;A16&amp;B16,data!A:O,10,0),""),N16)</f>
        <v/>
      </c>
      <c r="F16" s="49" t="str">
        <f ca="1">IF(T16="",IFERROR(VLOOKUP($A$2&amp;A16&amp;B16,data!A:O,5,0),""),T16)</f>
        <v/>
      </c>
      <c r="G16" s="7" t="str">
        <f ca="1">IF(K16="",IFERROR(VLOOKUP($A$2&amp;A16&amp;B16,data!A:O,2,0),""),K16)</f>
        <v/>
      </c>
      <c r="H16" s="8" t="str">
        <f ca="1">IF(Q16="",IFERROR(VLOOKUP($A$2&amp;A16&amp;B16,data!A:O,13,0),""),Q16)</f>
        <v/>
      </c>
      <c r="I16" s="73" t="str">
        <f ca="1" xml:space="preserve"> IFERROR(VLOOKUP($A$2&amp;A16&amp;B16&amp;"1",data!W:AA,2,0),"")</f>
        <v/>
      </c>
      <c r="J16" s="74" t="str">
        <f ca="1" xml:space="preserve"> IFERROR(VLOOKUP($A$2&amp;A16&amp;B16&amp;"2",data!W:AA,2,0),"")</f>
        <v/>
      </c>
      <c r="K16" s="72" t="str">
        <f t="shared" ca="1" si="0"/>
        <v/>
      </c>
      <c r="L16" s="72" t="s">
        <v>158</v>
      </c>
      <c r="M16" s="75" t="str">
        <f ca="1" xml:space="preserve"> IFERROR(VLOOKUP($A$2&amp;A16&amp;B16&amp;"2",data!W:AA,3,0),"")</f>
        <v/>
      </c>
      <c r="N16" s="72" t="str">
        <f t="shared" ca="1" si="1"/>
        <v/>
      </c>
      <c r="O16" s="72" t="str">
        <f ca="1" xml:space="preserve"> IFERROR(VLOOKUP($A$2&amp;A16&amp;B16&amp;"1",data!W:AA,4,0),"")</f>
        <v/>
      </c>
      <c r="P16" s="72" t="str">
        <f ca="1" xml:space="preserve"> IFERROR(VLOOKUP($A$2&amp;A16&amp;B16&amp;"2",data!W:AA,4,0),"")</f>
        <v/>
      </c>
      <c r="Q16" s="72" t="str">
        <f t="shared" ca="1" si="2"/>
        <v/>
      </c>
      <c r="R16" s="6" t="str">
        <f ca="1" xml:space="preserve"> IFERROR(VLOOKUP($A$2&amp;A16&amp;B16&amp;"1",data!W:AA,5,0),"")</f>
        <v/>
      </c>
      <c r="S16" s="6" t="str">
        <f ca="1" xml:space="preserve"> IFERROR(VLOOKUP($A$2&amp;A16&amp;B16&amp;"2",data!W:AA,5,0),"")</f>
        <v/>
      </c>
      <c r="T16" s="6" t="str">
        <f t="shared" ca="1" si="3"/>
        <v/>
      </c>
    </row>
    <row r="17" spans="1:20" ht="15" thickBot="1">
      <c r="A17" s="50" t="s">
        <v>6</v>
      </c>
      <c r="B17" s="50">
        <v>3</v>
      </c>
      <c r="C17" s="69"/>
      <c r="D17" s="77" t="s">
        <v>7376</v>
      </c>
      <c r="E17" s="7" t="str">
        <f ca="1">IF(N17="",IFERROR(VLOOKUP($A$2&amp;A17&amp;B17,data!A:O,10,0),""),N17)</f>
        <v/>
      </c>
      <c r="F17" s="49" t="str">
        <f ca="1">IF(T17="",IFERROR(VLOOKUP($A$2&amp;A17&amp;B17,data!A:O,5,0),""),T17)</f>
        <v/>
      </c>
      <c r="G17" s="7" t="str">
        <f ca="1">IF(K17="",IFERROR(VLOOKUP($A$2&amp;A17&amp;B17,data!A:O,2,0),""),K17)</f>
        <v/>
      </c>
      <c r="H17" s="8" t="str">
        <f ca="1">IF(Q17="",IFERROR(VLOOKUP($A$2&amp;A17&amp;B17,data!A:O,13,0),""),Q17)</f>
        <v/>
      </c>
      <c r="I17" s="73" t="str">
        <f ca="1" xml:space="preserve"> IFERROR(VLOOKUP($A$2&amp;A17&amp;B17&amp;"1",data!W:AA,2,0),"")</f>
        <v/>
      </c>
      <c r="J17" s="74" t="str">
        <f ca="1" xml:space="preserve"> IFERROR(VLOOKUP($A$2&amp;A17&amp;B17&amp;"2",data!W:AA,2,0),"")</f>
        <v/>
      </c>
      <c r="K17" s="72" t="str">
        <f t="shared" ca="1" si="0"/>
        <v/>
      </c>
      <c r="L17" s="72" t="s">
        <v>158</v>
      </c>
      <c r="M17" s="75" t="str">
        <f ca="1" xml:space="preserve"> IFERROR(VLOOKUP($A$2&amp;A17&amp;B17&amp;"2",data!W:AA,3,0),"")</f>
        <v/>
      </c>
      <c r="N17" s="72" t="str">
        <f t="shared" ca="1" si="1"/>
        <v/>
      </c>
      <c r="O17" s="72" t="str">
        <f ca="1" xml:space="preserve"> IFERROR(VLOOKUP($A$2&amp;A17&amp;B17&amp;"1",data!W:AA,4,0),"")</f>
        <v/>
      </c>
      <c r="P17" s="72" t="str">
        <f ca="1" xml:space="preserve"> IFERROR(VLOOKUP($A$2&amp;A17&amp;B17&amp;"2",data!W:AA,4,0),"")</f>
        <v/>
      </c>
      <c r="Q17" s="72" t="str">
        <f t="shared" ca="1" si="2"/>
        <v/>
      </c>
      <c r="R17" s="6" t="str">
        <f ca="1" xml:space="preserve"> IFERROR(VLOOKUP($A$2&amp;A17&amp;B17&amp;"1",data!W:AA,5,0),"")</f>
        <v/>
      </c>
      <c r="S17" s="6" t="str">
        <f ca="1" xml:space="preserve"> IFERROR(VLOOKUP($A$2&amp;A17&amp;B17&amp;"2",data!W:AA,5,0),"")</f>
        <v/>
      </c>
      <c r="T17" s="6" t="str">
        <f t="shared" ca="1" si="3"/>
        <v/>
      </c>
    </row>
    <row r="18" spans="1:20" ht="15" thickBot="1">
      <c r="A18" s="50" t="s">
        <v>6</v>
      </c>
      <c r="B18" s="35">
        <v>4</v>
      </c>
      <c r="C18" s="69"/>
      <c r="D18" s="77" t="s">
        <v>7377</v>
      </c>
      <c r="E18" s="7" t="str">
        <f ca="1">IF(N18="",IFERROR(VLOOKUP($A$2&amp;A18&amp;B18,data!A:O,10,0),""),N18)</f>
        <v/>
      </c>
      <c r="F18" s="49" t="str">
        <f ca="1">IF(T18="",IFERROR(VLOOKUP($A$2&amp;A18&amp;B18,data!A:O,5,0),""),T18)</f>
        <v/>
      </c>
      <c r="G18" s="7" t="str">
        <f ca="1">IF(K18="",IFERROR(VLOOKUP($A$2&amp;A18&amp;B18,data!A:O,2,0),""),K18)</f>
        <v/>
      </c>
      <c r="H18" s="8" t="str">
        <f ca="1">IF(Q18="",IFERROR(VLOOKUP($A$2&amp;A18&amp;B18,data!A:O,13,0),""),Q18)</f>
        <v/>
      </c>
      <c r="I18" s="73" t="str">
        <f ca="1" xml:space="preserve"> IFERROR(VLOOKUP($A$2&amp;A18&amp;B18&amp;"1",data!W:AA,2,0),"")</f>
        <v/>
      </c>
      <c r="J18" s="74" t="str">
        <f ca="1" xml:space="preserve"> IFERROR(VLOOKUP($A$2&amp;A18&amp;B18&amp;"2",data!W:AA,2,0),"")</f>
        <v/>
      </c>
      <c r="K18" s="72" t="str">
        <f t="shared" ca="1" si="0"/>
        <v/>
      </c>
      <c r="L18" s="72" t="s">
        <v>158</v>
      </c>
      <c r="M18" s="75" t="str">
        <f ca="1" xml:space="preserve"> IFERROR(VLOOKUP($A$2&amp;A18&amp;B18&amp;"2",data!W:AA,3,0),"")</f>
        <v/>
      </c>
      <c r="N18" s="72" t="str">
        <f t="shared" ca="1" si="1"/>
        <v/>
      </c>
      <c r="O18" s="72" t="str">
        <f ca="1" xml:space="preserve"> IFERROR(VLOOKUP($A$2&amp;A18&amp;B18&amp;"1",data!W:AA,4,0),"")</f>
        <v/>
      </c>
      <c r="P18" s="72" t="str">
        <f ca="1" xml:space="preserve"> IFERROR(VLOOKUP($A$2&amp;A18&amp;B18&amp;"2",data!W:AA,4,0),"")</f>
        <v/>
      </c>
      <c r="Q18" s="72" t="str">
        <f t="shared" ca="1" si="2"/>
        <v/>
      </c>
      <c r="R18" s="6" t="str">
        <f ca="1" xml:space="preserve"> IFERROR(VLOOKUP($A$2&amp;A18&amp;B18&amp;"1",data!W:AA,5,0),"")</f>
        <v/>
      </c>
      <c r="S18" s="6" t="str">
        <f ca="1" xml:space="preserve"> IFERROR(VLOOKUP($A$2&amp;A18&amp;B18&amp;"2",data!W:AA,5,0),"")</f>
        <v/>
      </c>
      <c r="T18" s="6" t="str">
        <f t="shared" ca="1" si="3"/>
        <v/>
      </c>
    </row>
    <row r="19" spans="1:20" ht="15" thickBot="1">
      <c r="A19" s="50" t="s">
        <v>6</v>
      </c>
      <c r="B19" s="35">
        <v>5</v>
      </c>
      <c r="C19" s="69"/>
      <c r="D19" s="77" t="s">
        <v>7378</v>
      </c>
      <c r="E19" s="7" t="str">
        <f ca="1">IF(N19="",IFERROR(VLOOKUP($A$2&amp;A19&amp;B19,data!A:O,10,0),""),N19)</f>
        <v/>
      </c>
      <c r="F19" s="49" t="str">
        <f ca="1">IF(T19="",IFERROR(VLOOKUP($A$2&amp;A19&amp;B19,data!A:O,5,0),""),T19)</f>
        <v/>
      </c>
      <c r="G19" s="7" t="str">
        <f ca="1">IF(K19="",IFERROR(VLOOKUP($A$2&amp;A19&amp;B19,data!A:O,2,0),""),K19)</f>
        <v/>
      </c>
      <c r="H19" s="8" t="str">
        <f ca="1">IF(Q19="",IFERROR(VLOOKUP($A$2&amp;A19&amp;B19,data!A:O,13,0),""),Q19)</f>
        <v/>
      </c>
      <c r="I19" s="73" t="str">
        <f ca="1" xml:space="preserve"> IFERROR(VLOOKUP($A$2&amp;A19&amp;B19&amp;"1",data!W:AA,2,0),"")</f>
        <v/>
      </c>
      <c r="J19" s="74" t="str">
        <f ca="1" xml:space="preserve"> IFERROR(VLOOKUP($A$2&amp;A19&amp;B19&amp;"2",data!W:AA,2,0),"")</f>
        <v/>
      </c>
      <c r="K19" s="72" t="str">
        <f t="shared" ca="1" si="0"/>
        <v/>
      </c>
      <c r="L19" s="72" t="s">
        <v>158</v>
      </c>
      <c r="M19" s="75" t="str">
        <f ca="1" xml:space="preserve"> IFERROR(VLOOKUP($A$2&amp;A19&amp;B19&amp;"2",data!W:AA,3,0),"")</f>
        <v/>
      </c>
      <c r="N19" s="72" t="str">
        <f t="shared" ca="1" si="1"/>
        <v/>
      </c>
      <c r="O19" s="72" t="str">
        <f ca="1" xml:space="preserve"> IFERROR(VLOOKUP($A$2&amp;A19&amp;B19&amp;"1",data!W:AA,4,0),"")</f>
        <v/>
      </c>
      <c r="P19" s="72" t="str">
        <f ca="1" xml:space="preserve"> IFERROR(VLOOKUP($A$2&amp;A19&amp;B19&amp;"2",data!W:AA,4,0),"")</f>
        <v/>
      </c>
      <c r="Q19" s="72" t="str">
        <f t="shared" ca="1" si="2"/>
        <v/>
      </c>
      <c r="R19" s="6" t="str">
        <f ca="1" xml:space="preserve"> IFERROR(VLOOKUP($A$2&amp;A19&amp;B19&amp;"1",data!W:AA,5,0),"")</f>
        <v/>
      </c>
      <c r="S19" s="6" t="str">
        <f ca="1" xml:space="preserve"> IFERROR(VLOOKUP($A$2&amp;A19&amp;B19&amp;"2",data!W:AA,5,0),"")</f>
        <v/>
      </c>
      <c r="T19" s="6" t="str">
        <f t="shared" ca="1" si="3"/>
        <v/>
      </c>
    </row>
    <row r="20" spans="1:20" ht="15" thickBot="1">
      <c r="A20" s="50" t="s">
        <v>6</v>
      </c>
      <c r="B20" s="35">
        <v>6</v>
      </c>
      <c r="C20" s="70"/>
      <c r="D20" s="78" t="s">
        <v>7379</v>
      </c>
      <c r="E20" s="7" t="str">
        <f ca="1">IF(N20="",IFERROR(VLOOKUP($A$2&amp;A20&amp;B20,data!A:O,10,0),""),N20)</f>
        <v/>
      </c>
      <c r="F20" s="49" t="str">
        <f ca="1">IF(T20="",IFERROR(VLOOKUP($A$2&amp;A20&amp;B20,data!A:O,5,0),""),T20)</f>
        <v/>
      </c>
      <c r="G20" s="7" t="str">
        <f ca="1">IF(K20="",IFERROR(VLOOKUP($A$2&amp;A20&amp;B20,data!A:O,2,0),""),K20)</f>
        <v/>
      </c>
      <c r="H20" s="8" t="str">
        <f ca="1">IF(Q20="",IFERROR(VLOOKUP($A$2&amp;A20&amp;B20,data!A:O,13,0),""),Q20)</f>
        <v/>
      </c>
      <c r="I20" s="73" t="str">
        <f ca="1" xml:space="preserve"> IFERROR(VLOOKUP($A$2&amp;A20&amp;B20&amp;"1",data!W:AA,2,0),"")</f>
        <v/>
      </c>
      <c r="J20" s="74" t="str">
        <f ca="1" xml:space="preserve"> IFERROR(VLOOKUP($A$2&amp;A20&amp;B20&amp;"2",data!W:AA,2,0),"")</f>
        <v/>
      </c>
      <c r="K20" s="72" t="str">
        <f t="shared" ca="1" si="0"/>
        <v/>
      </c>
      <c r="L20" s="72" t="s">
        <v>158</v>
      </c>
      <c r="M20" s="75" t="str">
        <f ca="1" xml:space="preserve"> IFERROR(VLOOKUP($A$2&amp;A20&amp;B20&amp;"2",data!W:AA,3,0),"")</f>
        <v/>
      </c>
      <c r="N20" s="72" t="str">
        <f t="shared" ca="1" si="1"/>
        <v/>
      </c>
      <c r="O20" s="72" t="str">
        <f ca="1" xml:space="preserve"> IFERROR(VLOOKUP($A$2&amp;A20&amp;B20&amp;"1",data!W:AA,4,0),"")</f>
        <v/>
      </c>
      <c r="P20" s="72" t="str">
        <f ca="1" xml:space="preserve"> IFERROR(VLOOKUP($A$2&amp;A20&amp;B20&amp;"2",data!W:AA,4,0),"")</f>
        <v/>
      </c>
      <c r="Q20" s="72" t="str">
        <f t="shared" ca="1" si="2"/>
        <v/>
      </c>
      <c r="R20" s="6" t="str">
        <f ca="1" xml:space="preserve"> IFERROR(VLOOKUP($A$2&amp;A20&amp;B20&amp;"1",data!W:AA,5,0),"")</f>
        <v/>
      </c>
      <c r="S20" s="6" t="str">
        <f ca="1" xml:space="preserve"> IFERROR(VLOOKUP($A$2&amp;A20&amp;B20&amp;"2",data!W:AA,5,0),"")</f>
        <v/>
      </c>
      <c r="T20" s="6" t="str">
        <f t="shared" ca="1" si="3"/>
        <v/>
      </c>
    </row>
    <row r="21" spans="1:20" ht="14.4" customHeight="1" thickBot="1">
      <c r="A21" s="50" t="s">
        <v>8</v>
      </c>
      <c r="B21" s="50">
        <v>1</v>
      </c>
      <c r="C21" s="62" t="s">
        <v>9</v>
      </c>
      <c r="D21" s="19" t="s">
        <v>7374</v>
      </c>
      <c r="E21" s="7" t="str">
        <f ca="1">IF(N21="",IFERROR(VLOOKUP($A$2&amp;A21&amp;B21,data!A:O,10,0),""),N21)</f>
        <v/>
      </c>
      <c r="F21" s="49" t="str">
        <f ca="1">IF(T21="",IFERROR(VLOOKUP($A$2&amp;A21&amp;B21,data!A:O,5,0),""),T21)</f>
        <v/>
      </c>
      <c r="G21" s="7" t="str">
        <f ca="1">IF(K21="",IFERROR(VLOOKUP($A$2&amp;A21&amp;B21,data!A:O,2,0),""),K21)</f>
        <v/>
      </c>
      <c r="H21" s="8" t="str">
        <f ca="1">IF(Q21="",IFERROR(VLOOKUP($A$2&amp;A21&amp;B21,data!A:O,13,0),""),Q21)</f>
        <v/>
      </c>
      <c r="I21" s="73" t="str">
        <f ca="1" xml:space="preserve"> IFERROR(VLOOKUP($A$2&amp;A21&amp;B21&amp;"1",data!W:AA,2,0),"")</f>
        <v/>
      </c>
      <c r="J21" s="74" t="str">
        <f ca="1" xml:space="preserve"> IFERROR(VLOOKUP($A$2&amp;A21&amp;B21&amp;"2",data!W:AA,2,0),"")</f>
        <v/>
      </c>
      <c r="K21" s="72" t="str">
        <f t="shared" ca="1" si="0"/>
        <v/>
      </c>
      <c r="L21" s="72" t="s">
        <v>158</v>
      </c>
      <c r="M21" s="75" t="str">
        <f ca="1" xml:space="preserve"> IFERROR(VLOOKUP($A$2&amp;A21&amp;B21&amp;"2",data!W:AA,3,0),"")</f>
        <v/>
      </c>
      <c r="N21" s="72" t="str">
        <f t="shared" ca="1" si="1"/>
        <v/>
      </c>
      <c r="O21" s="72" t="str">
        <f ca="1" xml:space="preserve"> IFERROR(VLOOKUP($A$2&amp;A21&amp;B21&amp;"1",data!W:AA,4,0),"")</f>
        <v/>
      </c>
      <c r="P21" s="72" t="str">
        <f ca="1" xml:space="preserve"> IFERROR(VLOOKUP($A$2&amp;A21&amp;B21&amp;"2",data!W:AA,4,0),"")</f>
        <v/>
      </c>
      <c r="Q21" s="72" t="str">
        <f t="shared" ca="1" si="2"/>
        <v/>
      </c>
      <c r="R21" s="6" t="str">
        <f ca="1" xml:space="preserve"> IFERROR(VLOOKUP($A$2&amp;A21&amp;B21&amp;"1",data!W:AA,5,0),"")</f>
        <v/>
      </c>
      <c r="S21" s="6" t="str">
        <f ca="1" xml:space="preserve"> IFERROR(VLOOKUP($A$2&amp;A21&amp;B21&amp;"2",data!W:AA,5,0),"")</f>
        <v/>
      </c>
      <c r="T21" s="6" t="str">
        <f t="shared" ca="1" si="3"/>
        <v/>
      </c>
    </row>
    <row r="22" spans="1:20" ht="15" thickBot="1">
      <c r="A22" s="50" t="s">
        <v>8</v>
      </c>
      <c r="B22" s="50">
        <v>2</v>
      </c>
      <c r="C22" s="63"/>
      <c r="D22" s="76" t="s">
        <v>7375</v>
      </c>
      <c r="E22" s="7" t="str">
        <f ca="1">IF(N22="",IFERROR(VLOOKUP($A$2&amp;A22&amp;B22,data!A:O,10,0),""),N22)</f>
        <v/>
      </c>
      <c r="F22" s="49" t="str">
        <f ca="1">IF(T22="",IFERROR(VLOOKUP($A$2&amp;A22&amp;B22,data!A:O,5,0),""),T22)</f>
        <v/>
      </c>
      <c r="G22" s="7" t="str">
        <f ca="1">IF(K22="",IFERROR(VLOOKUP($A$2&amp;A22&amp;B22,data!A:O,2,0),""),K22)</f>
        <v/>
      </c>
      <c r="H22" s="8" t="str">
        <f ca="1">IF(Q22="",IFERROR(VLOOKUP($A$2&amp;A22&amp;B22,data!A:O,13,0),""),Q22)</f>
        <v/>
      </c>
      <c r="I22" s="73" t="str">
        <f ca="1" xml:space="preserve"> IFERROR(VLOOKUP($A$2&amp;A22&amp;B22&amp;"1",data!W:AA,2,0),"")</f>
        <v/>
      </c>
      <c r="J22" s="74" t="str">
        <f ca="1" xml:space="preserve"> IFERROR(VLOOKUP($A$2&amp;A22&amp;B22&amp;"2",data!W:AA,2,0),"")</f>
        <v/>
      </c>
      <c r="K22" s="72" t="str">
        <f t="shared" ca="1" si="0"/>
        <v/>
      </c>
      <c r="L22" s="72" t="s">
        <v>158</v>
      </c>
      <c r="M22" s="75" t="str">
        <f ca="1" xml:space="preserve"> IFERROR(VLOOKUP($A$2&amp;A22&amp;B22&amp;"2",data!W:AA,3,0),"")</f>
        <v/>
      </c>
      <c r="N22" s="72" t="str">
        <f t="shared" ca="1" si="1"/>
        <v/>
      </c>
      <c r="O22" s="72" t="str">
        <f ca="1" xml:space="preserve"> IFERROR(VLOOKUP($A$2&amp;A22&amp;B22&amp;"1",data!W:AA,4,0),"")</f>
        <v/>
      </c>
      <c r="P22" s="72" t="str">
        <f ca="1" xml:space="preserve"> IFERROR(VLOOKUP($A$2&amp;A22&amp;B22&amp;"2",data!W:AA,4,0),"")</f>
        <v/>
      </c>
      <c r="Q22" s="72" t="str">
        <f t="shared" ca="1" si="2"/>
        <v/>
      </c>
      <c r="R22" s="6" t="str">
        <f ca="1" xml:space="preserve"> IFERROR(VLOOKUP($A$2&amp;A22&amp;B22&amp;"1",data!W:AA,5,0),"")</f>
        <v/>
      </c>
      <c r="S22" s="6" t="str">
        <f ca="1" xml:space="preserve"> IFERROR(VLOOKUP($A$2&amp;A22&amp;B22&amp;"2",data!W:AA,5,0),"")</f>
        <v/>
      </c>
      <c r="T22" s="6" t="str">
        <f t="shared" ca="1" si="3"/>
        <v/>
      </c>
    </row>
    <row r="23" spans="1:20" ht="15" thickBot="1">
      <c r="A23" s="50" t="s">
        <v>8</v>
      </c>
      <c r="B23" s="50">
        <v>3</v>
      </c>
      <c r="C23" s="63"/>
      <c r="D23" s="77" t="s">
        <v>7376</v>
      </c>
      <c r="E23" s="7" t="str">
        <f ca="1">IF(N23="",IFERROR(VLOOKUP($A$2&amp;A23&amp;B23,data!A:O,10,0),""),N23)</f>
        <v/>
      </c>
      <c r="F23" s="49" t="str">
        <f ca="1">IF(T23="",IFERROR(VLOOKUP($A$2&amp;A23&amp;B23,data!A:O,5,0),""),T23)</f>
        <v/>
      </c>
      <c r="G23" s="7" t="str">
        <f ca="1">IF(K23="",IFERROR(VLOOKUP($A$2&amp;A23&amp;B23,data!A:O,2,0),""),K23)</f>
        <v/>
      </c>
      <c r="H23" s="8" t="str">
        <f ca="1">IF(Q23="",IFERROR(VLOOKUP($A$2&amp;A23&amp;B23,data!A:O,13,0),""),Q23)</f>
        <v/>
      </c>
      <c r="I23" s="73" t="str">
        <f ca="1" xml:space="preserve"> IFERROR(VLOOKUP($A$2&amp;A23&amp;B23&amp;"1",data!W:AA,2,0),"")</f>
        <v/>
      </c>
      <c r="J23" s="74" t="str">
        <f ca="1" xml:space="preserve"> IFERROR(VLOOKUP($A$2&amp;A23&amp;B23&amp;"2",data!W:AA,2,0),"")</f>
        <v/>
      </c>
      <c r="K23" s="72" t="str">
        <f t="shared" ca="1" si="0"/>
        <v/>
      </c>
      <c r="L23" s="72" t="s">
        <v>158</v>
      </c>
      <c r="M23" s="75" t="str">
        <f ca="1" xml:space="preserve"> IFERROR(VLOOKUP($A$2&amp;A23&amp;B23&amp;"2",data!W:AA,3,0),"")</f>
        <v/>
      </c>
      <c r="N23" s="72" t="str">
        <f t="shared" ca="1" si="1"/>
        <v/>
      </c>
      <c r="O23" s="72" t="str">
        <f ca="1" xml:space="preserve"> IFERROR(VLOOKUP($A$2&amp;A23&amp;B23&amp;"1",data!W:AA,4,0),"")</f>
        <v/>
      </c>
      <c r="P23" s="72" t="str">
        <f ca="1" xml:space="preserve"> IFERROR(VLOOKUP($A$2&amp;A23&amp;B23&amp;"2",data!W:AA,4,0),"")</f>
        <v/>
      </c>
      <c r="Q23" s="72" t="str">
        <f t="shared" ca="1" si="2"/>
        <v/>
      </c>
      <c r="R23" s="6" t="str">
        <f ca="1" xml:space="preserve"> IFERROR(VLOOKUP($A$2&amp;A23&amp;B23&amp;"1",data!W:AA,5,0),"")</f>
        <v/>
      </c>
      <c r="S23" s="6" t="str">
        <f ca="1" xml:space="preserve"> IFERROR(VLOOKUP($A$2&amp;A23&amp;B23&amp;"2",data!W:AA,5,0),"")</f>
        <v/>
      </c>
      <c r="T23" s="6" t="str">
        <f t="shared" ca="1" si="3"/>
        <v/>
      </c>
    </row>
    <row r="24" spans="1:20" ht="15" thickBot="1">
      <c r="A24" s="50" t="s">
        <v>8</v>
      </c>
      <c r="B24" s="35">
        <v>4</v>
      </c>
      <c r="C24" s="63"/>
      <c r="D24" s="77" t="s">
        <v>7377</v>
      </c>
      <c r="E24" s="7" t="str">
        <f ca="1">IF(N24="",IFERROR(VLOOKUP($A$2&amp;A24&amp;B24,data!A:O,10,0),""),N24)</f>
        <v/>
      </c>
      <c r="F24" s="49" t="str">
        <f ca="1">IF(T24="",IFERROR(VLOOKUP($A$2&amp;A24&amp;B24,data!A:O,5,0),""),T24)</f>
        <v/>
      </c>
      <c r="G24" s="7" t="str">
        <f ca="1">IF(K24="",IFERROR(VLOOKUP($A$2&amp;A24&amp;B24,data!A:O,2,0),""),K24)</f>
        <v/>
      </c>
      <c r="H24" s="8" t="str">
        <f ca="1">IF(Q24="",IFERROR(VLOOKUP($A$2&amp;A24&amp;B24,data!A:O,13,0),""),Q24)</f>
        <v/>
      </c>
      <c r="I24" s="73" t="str">
        <f ca="1" xml:space="preserve"> IFERROR(VLOOKUP($A$2&amp;A24&amp;B24&amp;"1",data!W:AA,2,0),"")</f>
        <v/>
      </c>
      <c r="J24" s="74" t="str">
        <f ca="1" xml:space="preserve"> IFERROR(VLOOKUP($A$2&amp;A24&amp;B24&amp;"2",data!W:AA,2,0),"")</f>
        <v/>
      </c>
      <c r="K24" s="72" t="str">
        <f t="shared" ca="1" si="0"/>
        <v/>
      </c>
      <c r="L24" s="72" t="s">
        <v>158</v>
      </c>
      <c r="M24" s="75" t="str">
        <f ca="1" xml:space="preserve"> IFERROR(VLOOKUP($A$2&amp;A24&amp;B24&amp;"2",data!W:AA,3,0),"")</f>
        <v/>
      </c>
      <c r="N24" s="72" t="str">
        <f t="shared" ca="1" si="1"/>
        <v/>
      </c>
      <c r="O24" s="72" t="str">
        <f ca="1" xml:space="preserve"> IFERROR(VLOOKUP($A$2&amp;A24&amp;B24&amp;"1",data!W:AA,4,0),"")</f>
        <v/>
      </c>
      <c r="P24" s="72" t="str">
        <f ca="1" xml:space="preserve"> IFERROR(VLOOKUP($A$2&amp;A24&amp;B24&amp;"2",data!W:AA,4,0),"")</f>
        <v/>
      </c>
      <c r="Q24" s="72" t="str">
        <f t="shared" ca="1" si="2"/>
        <v/>
      </c>
      <c r="R24" s="6" t="str">
        <f ca="1" xml:space="preserve"> IFERROR(VLOOKUP($A$2&amp;A24&amp;B24&amp;"1",data!W:AA,5,0),"")</f>
        <v/>
      </c>
      <c r="S24" s="6" t="str">
        <f ca="1" xml:space="preserve"> IFERROR(VLOOKUP($A$2&amp;A24&amp;B24&amp;"2",data!W:AA,5,0),"")</f>
        <v/>
      </c>
      <c r="T24" s="6" t="str">
        <f t="shared" ca="1" si="3"/>
        <v/>
      </c>
    </row>
    <row r="25" spans="1:20" ht="15" thickBot="1">
      <c r="A25" s="50" t="s">
        <v>8</v>
      </c>
      <c r="B25" s="35">
        <v>5</v>
      </c>
      <c r="C25" s="63"/>
      <c r="D25" s="77" t="s">
        <v>7378</v>
      </c>
      <c r="E25" s="7" t="str">
        <f ca="1">IF(N25="",IFERROR(VLOOKUP($A$2&amp;A25&amp;B25,data!A:O,10,0),""),N25)</f>
        <v/>
      </c>
      <c r="F25" s="49" t="str">
        <f ca="1">IF(T25="",IFERROR(VLOOKUP($A$2&amp;A25&amp;B25,data!A:O,5,0),""),T25)</f>
        <v/>
      </c>
      <c r="G25" s="7" t="str">
        <f ca="1">IF(K25="",IFERROR(VLOOKUP($A$2&amp;A25&amp;B25,data!A:O,2,0),""),K25)</f>
        <v/>
      </c>
      <c r="H25" s="8" t="str">
        <f ca="1">IF(Q25="",IFERROR(VLOOKUP($A$2&amp;A25&amp;B25,data!A:O,13,0),""),Q25)</f>
        <v/>
      </c>
      <c r="I25" s="73" t="str">
        <f ca="1" xml:space="preserve"> IFERROR(VLOOKUP($A$2&amp;A25&amp;B25&amp;"1",data!W:AA,2,0),"")</f>
        <v/>
      </c>
      <c r="J25" s="74" t="str">
        <f ca="1" xml:space="preserve"> IFERROR(VLOOKUP($A$2&amp;A25&amp;B25&amp;"2",data!W:AA,2,0),"")</f>
        <v/>
      </c>
      <c r="K25" s="72" t="str">
        <f t="shared" ca="1" si="0"/>
        <v/>
      </c>
      <c r="L25" s="72" t="s">
        <v>158</v>
      </c>
      <c r="M25" s="75" t="str">
        <f ca="1" xml:space="preserve"> IFERROR(VLOOKUP($A$2&amp;A25&amp;B25&amp;"2",data!W:AA,3,0),"")</f>
        <v/>
      </c>
      <c r="N25" s="72" t="str">
        <f t="shared" ca="1" si="1"/>
        <v/>
      </c>
      <c r="O25" s="72" t="str">
        <f ca="1" xml:space="preserve"> IFERROR(VLOOKUP($A$2&amp;A25&amp;B25&amp;"1",data!W:AA,4,0),"")</f>
        <v/>
      </c>
      <c r="P25" s="72" t="str">
        <f ca="1" xml:space="preserve"> IFERROR(VLOOKUP($A$2&amp;A25&amp;B25&amp;"2",data!W:AA,4,0),"")</f>
        <v/>
      </c>
      <c r="Q25" s="72" t="str">
        <f t="shared" ca="1" si="2"/>
        <v/>
      </c>
      <c r="R25" s="6" t="str">
        <f ca="1" xml:space="preserve"> IFERROR(VLOOKUP($A$2&amp;A25&amp;B25&amp;"1",data!W:AA,5,0),"")</f>
        <v/>
      </c>
      <c r="S25" s="6" t="str">
        <f ca="1" xml:space="preserve"> IFERROR(VLOOKUP($A$2&amp;A25&amp;B25&amp;"2",data!W:AA,5,0),"")</f>
        <v/>
      </c>
      <c r="T25" s="6" t="str">
        <f t="shared" ca="1" si="3"/>
        <v/>
      </c>
    </row>
    <row r="26" spans="1:20" ht="15" thickBot="1">
      <c r="A26" s="50" t="s">
        <v>8</v>
      </c>
      <c r="B26" s="35">
        <v>6</v>
      </c>
      <c r="C26" s="64"/>
      <c r="D26" s="78" t="s">
        <v>7379</v>
      </c>
      <c r="E26" s="7" t="str">
        <f ca="1">IF(N26="",IFERROR(VLOOKUP($A$2&amp;A26&amp;B26,data!A:O,10,0),""),N26)</f>
        <v/>
      </c>
      <c r="F26" s="49" t="str">
        <f ca="1">IF(T26="",IFERROR(VLOOKUP($A$2&amp;A26&amp;B26,data!A:O,5,0),""),T26)</f>
        <v/>
      </c>
      <c r="G26" s="7" t="str">
        <f ca="1">IF(K26="",IFERROR(VLOOKUP($A$2&amp;A26&amp;B26,data!A:O,2,0),""),K26)</f>
        <v/>
      </c>
      <c r="H26" s="8" t="str">
        <f ca="1">IF(Q26="",IFERROR(VLOOKUP($A$2&amp;A26&amp;B26,data!A:O,13,0),""),Q26)</f>
        <v/>
      </c>
      <c r="I26" s="73" t="str">
        <f ca="1" xml:space="preserve"> IFERROR(VLOOKUP($A$2&amp;A26&amp;B26&amp;"1",data!W:AA,2,0),"")</f>
        <v/>
      </c>
      <c r="J26" s="74" t="str">
        <f ca="1" xml:space="preserve"> IFERROR(VLOOKUP($A$2&amp;A26&amp;B26&amp;"2",data!W:AA,2,0),"")</f>
        <v/>
      </c>
      <c r="K26" s="72" t="str">
        <f t="shared" ca="1" si="0"/>
        <v/>
      </c>
      <c r="L26" s="72" t="s">
        <v>158</v>
      </c>
      <c r="M26" s="75" t="str">
        <f ca="1" xml:space="preserve"> IFERROR(VLOOKUP($A$2&amp;A26&amp;B26&amp;"2",data!W:AA,3,0),"")</f>
        <v/>
      </c>
      <c r="N26" s="72" t="str">
        <f t="shared" ca="1" si="1"/>
        <v/>
      </c>
      <c r="O26" s="72" t="str">
        <f ca="1" xml:space="preserve"> IFERROR(VLOOKUP($A$2&amp;A26&amp;B26&amp;"1",data!W:AA,4,0),"")</f>
        <v/>
      </c>
      <c r="P26" s="72" t="str">
        <f ca="1" xml:space="preserve"> IFERROR(VLOOKUP($A$2&amp;A26&amp;B26&amp;"2",data!W:AA,4,0),"")</f>
        <v/>
      </c>
      <c r="Q26" s="72" t="str">
        <f t="shared" ca="1" si="2"/>
        <v/>
      </c>
      <c r="R26" s="6" t="str">
        <f ca="1" xml:space="preserve"> IFERROR(VLOOKUP($A$2&amp;A26&amp;B26&amp;"1",data!W:AA,5,0),"")</f>
        <v/>
      </c>
      <c r="S26" s="6" t="str">
        <f ca="1" xml:space="preserve"> IFERROR(VLOOKUP($A$2&amp;A26&amp;B26&amp;"2",data!W:AA,5,0),"")</f>
        <v/>
      </c>
      <c r="T26" s="6" t="str">
        <f t="shared" ca="1" si="3"/>
        <v/>
      </c>
    </row>
    <row r="27" spans="1:20" ht="14.4" customHeight="1" thickBot="1">
      <c r="A27" s="50" t="s">
        <v>10</v>
      </c>
      <c r="B27" s="50">
        <v>1</v>
      </c>
      <c r="C27" s="68" t="s">
        <v>11</v>
      </c>
      <c r="D27" s="19" t="s">
        <v>7374</v>
      </c>
      <c r="E27" s="7" t="str">
        <f ca="1">IF(N27="",IFERROR(VLOOKUP($A$2&amp;A27&amp;B27,data!A:O,10,0),""),N27)</f>
        <v/>
      </c>
      <c r="F27" s="49" t="str">
        <f ca="1">IF(T27="",IFERROR(VLOOKUP($A$2&amp;A27&amp;B27,data!A:O,5,0),""),T27)</f>
        <v/>
      </c>
      <c r="G27" s="7" t="str">
        <f ca="1">IF(K27="",IFERROR(VLOOKUP($A$2&amp;A27&amp;B27,data!A:O,2,0),""),K27)</f>
        <v/>
      </c>
      <c r="H27" s="8" t="str">
        <f ca="1">IF(Q27="",IFERROR(VLOOKUP($A$2&amp;A27&amp;B27,data!A:O,13,0),""),Q27)</f>
        <v/>
      </c>
      <c r="I27" s="73" t="str">
        <f ca="1" xml:space="preserve"> IFERROR(VLOOKUP($A$2&amp;A27&amp;B27&amp;"1",data!W:AA,2,0),"")</f>
        <v/>
      </c>
      <c r="J27" s="74" t="str">
        <f ca="1" xml:space="preserve"> IFERROR(VLOOKUP($A$2&amp;A27&amp;B27&amp;"2",data!W:AA,2,0),"")</f>
        <v/>
      </c>
      <c r="K27" s="72" t="str">
        <f t="shared" ca="1" si="0"/>
        <v/>
      </c>
      <c r="L27" s="72" t="s">
        <v>158</v>
      </c>
      <c r="M27" s="75" t="str">
        <f ca="1" xml:space="preserve"> IFERROR(VLOOKUP($A$2&amp;A27&amp;B27&amp;"2",data!W:AA,3,0),"")</f>
        <v/>
      </c>
      <c r="N27" s="72" t="str">
        <f t="shared" ca="1" si="1"/>
        <v/>
      </c>
      <c r="O27" s="72" t="str">
        <f ca="1" xml:space="preserve"> IFERROR(VLOOKUP($A$2&amp;A27&amp;B27&amp;"1",data!W:AA,4,0),"")</f>
        <v/>
      </c>
      <c r="P27" s="72" t="str">
        <f ca="1" xml:space="preserve"> IFERROR(VLOOKUP($A$2&amp;A27&amp;B27&amp;"2",data!W:AA,4,0),"")</f>
        <v/>
      </c>
      <c r="Q27" s="72" t="str">
        <f t="shared" ca="1" si="2"/>
        <v/>
      </c>
      <c r="R27" s="6" t="str">
        <f ca="1" xml:space="preserve"> IFERROR(VLOOKUP($A$2&amp;A27&amp;B27&amp;"1",data!W:AA,5,0),"")</f>
        <v/>
      </c>
      <c r="S27" s="6" t="str">
        <f ca="1" xml:space="preserve"> IFERROR(VLOOKUP($A$2&amp;A27&amp;B27&amp;"2",data!W:AA,5,0),"")</f>
        <v/>
      </c>
      <c r="T27" s="6" t="str">
        <f t="shared" ca="1" si="3"/>
        <v/>
      </c>
    </row>
    <row r="28" spans="1:20" ht="15" thickBot="1">
      <c r="A28" s="50" t="s">
        <v>10</v>
      </c>
      <c r="B28" s="50">
        <v>2</v>
      </c>
      <c r="C28" s="69"/>
      <c r="D28" s="76" t="s">
        <v>7375</v>
      </c>
      <c r="E28" s="7" t="str">
        <f ca="1">IF(N28="",IFERROR(VLOOKUP($A$2&amp;A28&amp;B28,data!A:O,10,0),""),N28)</f>
        <v/>
      </c>
      <c r="F28" s="49" t="str">
        <f ca="1">IF(T28="",IFERROR(VLOOKUP($A$2&amp;A28&amp;B28,data!A:O,5,0),""),T28)</f>
        <v/>
      </c>
      <c r="G28" s="7" t="str">
        <f ca="1">IF(K28="",IFERROR(VLOOKUP($A$2&amp;A28&amp;B28,data!A:O,2,0),""),K28)</f>
        <v/>
      </c>
      <c r="H28" s="8" t="str">
        <f ca="1">IF(Q28="",IFERROR(VLOOKUP($A$2&amp;A28&amp;B28,data!A:O,13,0),""),Q28)</f>
        <v/>
      </c>
      <c r="I28" s="73" t="str">
        <f ca="1" xml:space="preserve"> IFERROR(VLOOKUP($A$2&amp;A28&amp;B28&amp;"1",data!W:AA,2,0),"")</f>
        <v/>
      </c>
      <c r="J28" s="74" t="str">
        <f ca="1" xml:space="preserve"> IFERROR(VLOOKUP($A$2&amp;A28&amp;B28&amp;"2",data!W:AA,2,0),"")</f>
        <v/>
      </c>
      <c r="K28" s="72" t="str">
        <f t="shared" ca="1" si="0"/>
        <v/>
      </c>
      <c r="L28" s="72" t="s">
        <v>158</v>
      </c>
      <c r="M28" s="75" t="str">
        <f ca="1" xml:space="preserve"> IFERROR(VLOOKUP($A$2&amp;A28&amp;B28&amp;"2",data!W:AA,3,0),"")</f>
        <v/>
      </c>
      <c r="N28" s="72" t="str">
        <f t="shared" ca="1" si="1"/>
        <v/>
      </c>
      <c r="O28" s="72" t="str">
        <f ca="1" xml:space="preserve"> IFERROR(VLOOKUP($A$2&amp;A28&amp;B28&amp;"1",data!W:AA,4,0),"")</f>
        <v/>
      </c>
      <c r="P28" s="72" t="str">
        <f ca="1" xml:space="preserve"> IFERROR(VLOOKUP($A$2&amp;A28&amp;B28&amp;"2",data!W:AA,4,0),"")</f>
        <v/>
      </c>
      <c r="Q28" s="72" t="str">
        <f t="shared" ca="1" si="2"/>
        <v/>
      </c>
      <c r="R28" s="6" t="str">
        <f ca="1" xml:space="preserve"> IFERROR(VLOOKUP($A$2&amp;A28&amp;B28&amp;"1",data!W:AA,5,0),"")</f>
        <v/>
      </c>
      <c r="S28" s="6" t="str">
        <f ca="1" xml:space="preserve"> IFERROR(VLOOKUP($A$2&amp;A28&amp;B28&amp;"2",data!W:AA,5,0),"")</f>
        <v/>
      </c>
      <c r="T28" s="6" t="str">
        <f t="shared" ca="1" si="3"/>
        <v/>
      </c>
    </row>
    <row r="29" spans="1:20" ht="15" thickBot="1">
      <c r="A29" s="50" t="s">
        <v>10</v>
      </c>
      <c r="B29" s="50">
        <v>3</v>
      </c>
      <c r="C29" s="69"/>
      <c r="D29" s="77" t="s">
        <v>7376</v>
      </c>
      <c r="E29" s="7" t="str">
        <f ca="1">IF(N29="",IFERROR(VLOOKUP($A$2&amp;A29&amp;B29,data!A:O,10,0),""),N29)</f>
        <v/>
      </c>
      <c r="F29" s="49" t="str">
        <f ca="1">IF(T29="",IFERROR(VLOOKUP($A$2&amp;A29&amp;B29,data!A:O,5,0),""),T29)</f>
        <v/>
      </c>
      <c r="G29" s="7" t="str">
        <f ca="1">IF(K29="",IFERROR(VLOOKUP($A$2&amp;A29&amp;B29,data!A:O,2,0),""),K29)</f>
        <v/>
      </c>
      <c r="H29" s="8" t="str">
        <f ca="1">IF(Q29="",IFERROR(VLOOKUP($A$2&amp;A29&amp;B29,data!A:O,13,0),""),Q29)</f>
        <v/>
      </c>
      <c r="I29" s="73" t="str">
        <f ca="1" xml:space="preserve"> IFERROR(VLOOKUP($A$2&amp;A29&amp;B29&amp;"1",data!W:AA,2,0),"")</f>
        <v/>
      </c>
      <c r="J29" s="74" t="str">
        <f ca="1" xml:space="preserve"> IFERROR(VLOOKUP($A$2&amp;A29&amp;B29&amp;"2",data!W:AA,2,0),"")</f>
        <v/>
      </c>
      <c r="K29" s="72" t="str">
        <f t="shared" ca="1" si="0"/>
        <v/>
      </c>
      <c r="L29" s="72" t="s">
        <v>158</v>
      </c>
      <c r="M29" s="75" t="str">
        <f ca="1" xml:space="preserve"> IFERROR(VLOOKUP($A$2&amp;A29&amp;B29&amp;"2",data!W:AA,3,0),"")</f>
        <v/>
      </c>
      <c r="N29" s="72" t="str">
        <f t="shared" ca="1" si="1"/>
        <v/>
      </c>
      <c r="O29" s="72" t="str">
        <f ca="1" xml:space="preserve"> IFERROR(VLOOKUP($A$2&amp;A29&amp;B29&amp;"1",data!W:AA,4,0),"")</f>
        <v/>
      </c>
      <c r="P29" s="72" t="str">
        <f ca="1" xml:space="preserve"> IFERROR(VLOOKUP($A$2&amp;A29&amp;B29&amp;"2",data!W:AA,4,0),"")</f>
        <v/>
      </c>
      <c r="Q29" s="72" t="str">
        <f t="shared" ca="1" si="2"/>
        <v/>
      </c>
      <c r="R29" s="6" t="str">
        <f ca="1" xml:space="preserve"> IFERROR(VLOOKUP($A$2&amp;A29&amp;B29&amp;"1",data!W:AA,5,0),"")</f>
        <v/>
      </c>
      <c r="S29" s="6" t="str">
        <f ca="1" xml:space="preserve"> IFERROR(VLOOKUP($A$2&amp;A29&amp;B29&amp;"2",data!W:AA,5,0),"")</f>
        <v/>
      </c>
      <c r="T29" s="6" t="str">
        <f t="shared" ca="1" si="3"/>
        <v/>
      </c>
    </row>
    <row r="30" spans="1:20" ht="15" thickBot="1">
      <c r="A30" s="50" t="s">
        <v>10</v>
      </c>
      <c r="B30" s="35">
        <v>4</v>
      </c>
      <c r="C30" s="69"/>
      <c r="D30" s="77" t="s">
        <v>7377</v>
      </c>
      <c r="E30" s="7" t="str">
        <f ca="1">IF(N30="",IFERROR(VLOOKUP($A$2&amp;A30&amp;B30,data!A:O,10,0),""),N30)</f>
        <v/>
      </c>
      <c r="F30" s="49" t="str">
        <f ca="1">IF(T30="",IFERROR(VLOOKUP($A$2&amp;A30&amp;B30,data!A:O,5,0),""),T30)</f>
        <v/>
      </c>
      <c r="G30" s="7" t="str">
        <f ca="1">IF(K30="",IFERROR(VLOOKUP($A$2&amp;A30&amp;B30,data!A:O,2,0),""),K30)</f>
        <v/>
      </c>
      <c r="H30" s="8" t="str">
        <f ca="1">IF(Q30="",IFERROR(VLOOKUP($A$2&amp;A30&amp;B30,data!A:O,13,0),""),Q30)</f>
        <v/>
      </c>
      <c r="I30" s="73" t="str">
        <f ca="1" xml:space="preserve"> IFERROR(VLOOKUP($A$2&amp;A30&amp;B30&amp;"1",data!W:AA,2,0),"")</f>
        <v/>
      </c>
      <c r="J30" s="74" t="str">
        <f ca="1" xml:space="preserve"> IFERROR(VLOOKUP($A$2&amp;A30&amp;B30&amp;"2",data!W:AA,2,0),"")</f>
        <v/>
      </c>
      <c r="K30" s="72" t="str">
        <f t="shared" ca="1" si="0"/>
        <v/>
      </c>
      <c r="L30" s="72" t="s">
        <v>158</v>
      </c>
      <c r="M30" s="75" t="str">
        <f ca="1" xml:space="preserve"> IFERROR(VLOOKUP($A$2&amp;A30&amp;B30&amp;"2",data!W:AA,3,0),"")</f>
        <v/>
      </c>
      <c r="N30" s="72" t="str">
        <f t="shared" ca="1" si="1"/>
        <v/>
      </c>
      <c r="O30" s="72" t="str">
        <f ca="1" xml:space="preserve"> IFERROR(VLOOKUP($A$2&amp;A30&amp;B30&amp;"1",data!W:AA,4,0),"")</f>
        <v/>
      </c>
      <c r="P30" s="72" t="str">
        <f ca="1" xml:space="preserve"> IFERROR(VLOOKUP($A$2&amp;A30&amp;B30&amp;"2",data!W:AA,4,0),"")</f>
        <v/>
      </c>
      <c r="Q30" s="72" t="str">
        <f t="shared" ca="1" si="2"/>
        <v/>
      </c>
      <c r="R30" s="6" t="str">
        <f ca="1" xml:space="preserve"> IFERROR(VLOOKUP($A$2&amp;A30&amp;B30&amp;"1",data!W:AA,5,0),"")</f>
        <v/>
      </c>
      <c r="S30" s="6" t="str">
        <f ca="1" xml:space="preserve"> IFERROR(VLOOKUP($A$2&amp;A30&amp;B30&amp;"2",data!W:AA,5,0),"")</f>
        <v/>
      </c>
      <c r="T30" s="6" t="str">
        <f t="shared" ca="1" si="3"/>
        <v/>
      </c>
    </row>
    <row r="31" spans="1:20" ht="15" thickBot="1">
      <c r="A31" s="50" t="s">
        <v>10</v>
      </c>
      <c r="B31" s="35">
        <v>5</v>
      </c>
      <c r="C31" s="69"/>
      <c r="D31" s="77" t="s">
        <v>7378</v>
      </c>
      <c r="E31" s="7" t="str">
        <f ca="1">IF(N31="",IFERROR(VLOOKUP($A$2&amp;A31&amp;B31,data!A:O,10,0),""),N31)</f>
        <v/>
      </c>
      <c r="F31" s="49" t="str">
        <f ca="1">IF(T31="",IFERROR(VLOOKUP($A$2&amp;A31&amp;B31,data!A:O,5,0),""),T31)</f>
        <v/>
      </c>
      <c r="G31" s="7" t="str">
        <f ca="1">IF(K31="",IFERROR(VLOOKUP($A$2&amp;A31&amp;B31,data!A:O,2,0),""),K31)</f>
        <v/>
      </c>
      <c r="H31" s="8" t="str">
        <f ca="1">IF(Q31="",IFERROR(VLOOKUP($A$2&amp;A31&amp;B31,data!A:O,13,0),""),Q31)</f>
        <v/>
      </c>
      <c r="I31" s="73" t="str">
        <f ca="1" xml:space="preserve"> IFERROR(VLOOKUP($A$2&amp;A31&amp;B31&amp;"1",data!W:AA,2,0),"")</f>
        <v/>
      </c>
      <c r="J31" s="74" t="str">
        <f ca="1" xml:space="preserve"> IFERROR(VLOOKUP($A$2&amp;A31&amp;B31&amp;"2",data!W:AA,2,0),"")</f>
        <v/>
      </c>
      <c r="K31" s="72" t="str">
        <f t="shared" ca="1" si="0"/>
        <v/>
      </c>
      <c r="L31" s="72" t="s">
        <v>158</v>
      </c>
      <c r="M31" s="75" t="str">
        <f ca="1" xml:space="preserve"> IFERROR(VLOOKUP($A$2&amp;A31&amp;B31&amp;"2",data!W:AA,3,0),"")</f>
        <v/>
      </c>
      <c r="N31" s="72" t="str">
        <f t="shared" ca="1" si="1"/>
        <v/>
      </c>
      <c r="O31" s="72" t="str">
        <f ca="1" xml:space="preserve"> IFERROR(VLOOKUP($A$2&amp;A31&amp;B31&amp;"1",data!W:AA,4,0),"")</f>
        <v/>
      </c>
      <c r="P31" s="72" t="str">
        <f ca="1" xml:space="preserve"> IFERROR(VLOOKUP($A$2&amp;A31&amp;B31&amp;"2",data!W:AA,4,0),"")</f>
        <v/>
      </c>
      <c r="Q31" s="72" t="str">
        <f t="shared" ca="1" si="2"/>
        <v/>
      </c>
      <c r="R31" s="6" t="str">
        <f ca="1" xml:space="preserve"> IFERROR(VLOOKUP($A$2&amp;A31&amp;B31&amp;"1",data!W:AA,5,0),"")</f>
        <v/>
      </c>
      <c r="S31" s="6" t="str">
        <f ca="1" xml:space="preserve"> IFERROR(VLOOKUP($A$2&amp;A31&amp;B31&amp;"2",data!W:AA,5,0),"")</f>
        <v/>
      </c>
      <c r="T31" s="6" t="str">
        <f t="shared" ca="1" si="3"/>
        <v/>
      </c>
    </row>
    <row r="32" spans="1:20" ht="15" thickBot="1">
      <c r="A32" s="50" t="s">
        <v>10</v>
      </c>
      <c r="B32" s="35">
        <v>6</v>
      </c>
      <c r="C32" s="71"/>
      <c r="D32" s="78" t="s">
        <v>7379</v>
      </c>
      <c r="E32" s="7" t="str">
        <f ca="1">IF(N32="",IFERROR(VLOOKUP($A$2&amp;A32&amp;B32,data!A:O,10,0),""),N32)</f>
        <v/>
      </c>
      <c r="F32" s="49" t="str">
        <f ca="1">IF(T32="",IFERROR(VLOOKUP($A$2&amp;A32&amp;B32,data!A:O,5,0),""),T32)</f>
        <v/>
      </c>
      <c r="G32" s="7" t="str">
        <f ca="1">IF(K32="",IFERROR(VLOOKUP($A$2&amp;A32&amp;B32,data!A:O,2,0),""),K32)</f>
        <v/>
      </c>
      <c r="H32" s="8" t="str">
        <f ca="1">IF(Q32="",IFERROR(VLOOKUP($A$2&amp;A32&amp;B32,data!A:O,13,0),""),Q32)</f>
        <v/>
      </c>
      <c r="I32" s="73" t="str">
        <f ca="1" xml:space="preserve"> IFERROR(VLOOKUP($A$2&amp;A32&amp;B32&amp;"1",data!W:AA,2,0),"")</f>
        <v/>
      </c>
      <c r="J32" s="74" t="str">
        <f ca="1" xml:space="preserve"> IFERROR(VLOOKUP($A$2&amp;A32&amp;B32&amp;"2",data!W:AA,2,0),"")</f>
        <v/>
      </c>
      <c r="K32" s="72" t="str">
        <f t="shared" ca="1" si="0"/>
        <v/>
      </c>
      <c r="L32" s="72" t="s">
        <v>158</v>
      </c>
      <c r="M32" s="75" t="str">
        <f ca="1" xml:space="preserve"> IFERROR(VLOOKUP($A$2&amp;A32&amp;B32&amp;"2",data!W:AA,3,0),"")</f>
        <v/>
      </c>
      <c r="N32" s="72" t="str">
        <f t="shared" ca="1" si="1"/>
        <v/>
      </c>
      <c r="O32" s="72" t="str">
        <f ca="1" xml:space="preserve"> IFERROR(VLOOKUP($A$2&amp;A32&amp;B32&amp;"1",data!W:AA,4,0),"")</f>
        <v/>
      </c>
      <c r="P32" s="72" t="str">
        <f ca="1" xml:space="preserve"> IFERROR(VLOOKUP($A$2&amp;A32&amp;B32&amp;"2",data!W:AA,4,0),"")</f>
        <v/>
      </c>
      <c r="Q32" s="72" t="str">
        <f t="shared" ca="1" si="2"/>
        <v/>
      </c>
      <c r="R32" s="6" t="str">
        <f ca="1" xml:space="preserve"> IFERROR(VLOOKUP($A$2&amp;A32&amp;B32&amp;"1",data!W:AA,5,0),"")</f>
        <v/>
      </c>
      <c r="S32" s="6" t="str">
        <f ca="1" xml:space="preserve"> IFERROR(VLOOKUP($A$2&amp;A32&amp;B32&amp;"2",data!W:AA,5,0),"")</f>
        <v/>
      </c>
      <c r="T32" s="6" t="str">
        <f t="shared" ca="1" si="3"/>
        <v/>
      </c>
    </row>
    <row r="33" spans="1:20" ht="14.4" customHeight="1" thickBot="1">
      <c r="A33" s="50" t="s">
        <v>12</v>
      </c>
      <c r="B33" s="50">
        <v>1</v>
      </c>
      <c r="C33" s="62" t="s">
        <v>13</v>
      </c>
      <c r="D33" s="19" t="s">
        <v>7374</v>
      </c>
      <c r="E33" s="7" t="str">
        <f ca="1">IF(N33="",IFERROR(VLOOKUP($A$2&amp;A33&amp;B33,data!A:O,10,0),""),N33)</f>
        <v/>
      </c>
      <c r="F33" s="49" t="str">
        <f ca="1">IF(T33="",IFERROR(VLOOKUP($A$2&amp;A33&amp;B33,data!A:O,5,0),""),T33)</f>
        <v/>
      </c>
      <c r="G33" s="7" t="str">
        <f ca="1">IF(K33="",IFERROR(VLOOKUP($A$2&amp;A33&amp;B33,data!A:O,2,0),""),K33)</f>
        <v/>
      </c>
      <c r="H33" s="8" t="str">
        <f ca="1">IF(Q33="",IFERROR(VLOOKUP($A$2&amp;A33&amp;B33,data!A:O,13,0),""),Q33)</f>
        <v/>
      </c>
      <c r="I33" s="73" t="str">
        <f ca="1" xml:space="preserve"> IFERROR(VLOOKUP($A$2&amp;A33&amp;B33&amp;"1",data!W:AA,2,0),"")</f>
        <v/>
      </c>
      <c r="J33" s="74" t="str">
        <f ca="1" xml:space="preserve"> IFERROR(VLOOKUP($A$2&amp;A33&amp;B33&amp;"2",data!W:AA,2,0),"")</f>
        <v/>
      </c>
      <c r="K33" s="72" t="str">
        <f t="shared" ca="1" si="0"/>
        <v/>
      </c>
      <c r="L33" s="72" t="s">
        <v>158</v>
      </c>
      <c r="M33" s="75" t="str">
        <f ca="1" xml:space="preserve"> IFERROR(VLOOKUP($A$2&amp;A33&amp;B33&amp;"2",data!W:AA,3,0),"")</f>
        <v/>
      </c>
      <c r="N33" s="72" t="str">
        <f t="shared" ca="1" si="1"/>
        <v/>
      </c>
      <c r="O33" s="72" t="str">
        <f ca="1" xml:space="preserve"> IFERROR(VLOOKUP($A$2&amp;A33&amp;B33&amp;"1",data!W:AA,4,0),"")</f>
        <v/>
      </c>
      <c r="P33" s="72" t="str">
        <f ca="1" xml:space="preserve"> IFERROR(VLOOKUP($A$2&amp;A33&amp;B33&amp;"2",data!W:AA,4,0),"")</f>
        <v/>
      </c>
      <c r="Q33" s="72" t="str">
        <f t="shared" ca="1" si="2"/>
        <v/>
      </c>
      <c r="R33" s="6" t="str">
        <f ca="1" xml:space="preserve"> IFERROR(VLOOKUP($A$2&amp;A33&amp;B33&amp;"1",data!W:AA,5,0),"")</f>
        <v/>
      </c>
      <c r="S33" s="6" t="str">
        <f ca="1" xml:space="preserve"> IFERROR(VLOOKUP($A$2&amp;A33&amp;B33&amp;"2",data!W:AA,5,0),"")</f>
        <v/>
      </c>
      <c r="T33" s="6" t="str">
        <f t="shared" ca="1" si="3"/>
        <v/>
      </c>
    </row>
    <row r="34" spans="1:20" ht="15" thickBot="1">
      <c r="A34" s="50" t="s">
        <v>12</v>
      </c>
      <c r="B34" s="50">
        <v>2</v>
      </c>
      <c r="C34" s="63"/>
      <c r="D34" s="76" t="s">
        <v>7375</v>
      </c>
      <c r="E34" s="7" t="str">
        <f ca="1">IF(N34="",IFERROR(VLOOKUP($A$2&amp;A34&amp;B34,data!A:O,10,0),""),N34)</f>
        <v/>
      </c>
      <c r="F34" s="49" t="str">
        <f ca="1">IF(T34="",IFERROR(VLOOKUP($A$2&amp;A34&amp;B34,data!A:O,5,0),""),T34)</f>
        <v/>
      </c>
      <c r="G34" s="7" t="str">
        <f ca="1">IF(K34="",IFERROR(VLOOKUP($A$2&amp;A34&amp;B34,data!A:O,2,0),""),K34)</f>
        <v/>
      </c>
      <c r="H34" s="8" t="str">
        <f ca="1">IF(Q34="",IFERROR(VLOOKUP($A$2&amp;A34&amp;B34,data!A:O,13,0),""),Q34)</f>
        <v/>
      </c>
      <c r="I34" s="73" t="str">
        <f ca="1" xml:space="preserve"> IFERROR(VLOOKUP($A$2&amp;A34&amp;B34&amp;"1",data!W:AA,2,0),"")</f>
        <v/>
      </c>
      <c r="J34" s="74" t="str">
        <f ca="1" xml:space="preserve"> IFERROR(VLOOKUP($A$2&amp;A34&amp;B34&amp;"2",data!W:AA,2,0),"")</f>
        <v/>
      </c>
      <c r="K34" s="72" t="str">
        <f t="shared" ca="1" si="0"/>
        <v/>
      </c>
      <c r="L34" s="72" t="s">
        <v>158</v>
      </c>
      <c r="M34" s="75" t="str">
        <f ca="1" xml:space="preserve"> IFERROR(VLOOKUP($A$2&amp;A34&amp;B34&amp;"2",data!W:AA,3,0),"")</f>
        <v/>
      </c>
      <c r="N34" s="72" t="str">
        <f t="shared" ca="1" si="1"/>
        <v/>
      </c>
      <c r="O34" s="72" t="str">
        <f ca="1" xml:space="preserve"> IFERROR(VLOOKUP($A$2&amp;A34&amp;B34&amp;"1",data!W:AA,4,0),"")</f>
        <v/>
      </c>
      <c r="P34" s="72" t="str">
        <f ca="1" xml:space="preserve"> IFERROR(VLOOKUP($A$2&amp;A34&amp;B34&amp;"2",data!W:AA,4,0),"")</f>
        <v/>
      </c>
      <c r="Q34" s="72" t="str">
        <f t="shared" ca="1" si="2"/>
        <v/>
      </c>
      <c r="R34" s="6" t="str">
        <f ca="1" xml:space="preserve"> IFERROR(VLOOKUP($A$2&amp;A34&amp;B34&amp;"1",data!W:AA,5,0),"")</f>
        <v/>
      </c>
      <c r="S34" s="6" t="str">
        <f ca="1" xml:space="preserve"> IFERROR(VLOOKUP($A$2&amp;A34&amp;B34&amp;"2",data!W:AA,5,0),"")</f>
        <v/>
      </c>
      <c r="T34" s="6" t="str">
        <f t="shared" ca="1" si="3"/>
        <v/>
      </c>
    </row>
    <row r="35" spans="1:20" ht="15" thickBot="1">
      <c r="A35" s="50" t="s">
        <v>12</v>
      </c>
      <c r="B35" s="50">
        <v>3</v>
      </c>
      <c r="C35" s="63"/>
      <c r="D35" s="77" t="s">
        <v>7376</v>
      </c>
      <c r="E35" s="7" t="str">
        <f ca="1">IF(N35="",IFERROR(VLOOKUP($A$2&amp;A35&amp;B35,data!A:O,10,0),""),N35)</f>
        <v/>
      </c>
      <c r="F35" s="49" t="str">
        <f ca="1">IF(T35="",IFERROR(VLOOKUP($A$2&amp;A35&amp;B35,data!A:O,5,0),""),T35)</f>
        <v/>
      </c>
      <c r="G35" s="7" t="str">
        <f ca="1">IF(K35="",IFERROR(VLOOKUP($A$2&amp;A35&amp;B35,data!A:O,2,0),""),K35)</f>
        <v/>
      </c>
      <c r="H35" s="8" t="str">
        <f ca="1">IF(Q35="",IFERROR(VLOOKUP($A$2&amp;A35&amp;B35,data!A:O,13,0),""),Q35)</f>
        <v/>
      </c>
      <c r="I35" s="73" t="str">
        <f ca="1" xml:space="preserve"> IFERROR(VLOOKUP($A$2&amp;A35&amp;B35&amp;"1",data!W:AA,2,0),"")</f>
        <v/>
      </c>
      <c r="J35" s="74" t="str">
        <f ca="1" xml:space="preserve"> IFERROR(VLOOKUP($A$2&amp;A35&amp;B35&amp;"2",data!W:AA,2,0),"")</f>
        <v/>
      </c>
      <c r="K35" s="72" t="str">
        <f t="shared" ca="1" si="0"/>
        <v/>
      </c>
      <c r="L35" s="72" t="s">
        <v>158</v>
      </c>
      <c r="M35" s="75" t="str">
        <f ca="1" xml:space="preserve"> IFERROR(VLOOKUP($A$2&amp;A35&amp;B35&amp;"2",data!W:AA,3,0),"")</f>
        <v/>
      </c>
      <c r="N35" s="72" t="str">
        <f t="shared" ca="1" si="1"/>
        <v/>
      </c>
      <c r="O35" s="72" t="str">
        <f ca="1" xml:space="preserve"> IFERROR(VLOOKUP($A$2&amp;A35&amp;B35&amp;"1",data!W:AA,4,0),"")</f>
        <v/>
      </c>
      <c r="P35" s="72" t="str">
        <f ca="1" xml:space="preserve"> IFERROR(VLOOKUP($A$2&amp;A35&amp;B35&amp;"2",data!W:AA,4,0),"")</f>
        <v/>
      </c>
      <c r="Q35" s="72" t="str">
        <f t="shared" ca="1" si="2"/>
        <v/>
      </c>
      <c r="R35" s="6" t="str">
        <f ca="1" xml:space="preserve"> IFERROR(VLOOKUP($A$2&amp;A35&amp;B35&amp;"1",data!W:AA,5,0),"")</f>
        <v/>
      </c>
      <c r="S35" s="6" t="str">
        <f ca="1" xml:space="preserve"> IFERROR(VLOOKUP($A$2&amp;A35&amp;B35&amp;"2",data!W:AA,5,0),"")</f>
        <v/>
      </c>
      <c r="T35" s="6" t="str">
        <f t="shared" ca="1" si="3"/>
        <v/>
      </c>
    </row>
    <row r="36" spans="1:20" ht="24.6" thickBot="1">
      <c r="A36" s="50" t="s">
        <v>12</v>
      </c>
      <c r="B36" s="35">
        <v>4</v>
      </c>
      <c r="C36" s="63"/>
      <c r="D36" s="77" t="s">
        <v>7377</v>
      </c>
      <c r="E36" s="7" t="str">
        <f ca="1">IF(N36="",IFERROR(VLOOKUP($A$2&amp;A36&amp;B36,data!A:O,10,0),""),N36)</f>
        <v/>
      </c>
      <c r="F36" s="49" t="str">
        <f ca="1">IF(T36="",IFERROR(VLOOKUP($A$2&amp;A36&amp;B36,data!A:O,5,0),""),T36)</f>
        <v/>
      </c>
      <c r="G36" s="7" t="str">
        <f ca="1">IF(K36="",IFERROR(VLOOKUP($A$2&amp;A36&amp;B36,data!A:O,2,0),""),K36)</f>
        <v/>
      </c>
      <c r="H36" s="8" t="str">
        <f ca="1">IF(Q36="",IFERROR(VLOOKUP($A$2&amp;A36&amp;B36,data!A:O,13,0),""),Q36)</f>
        <v/>
      </c>
      <c r="I36" s="73" t="str">
        <f ca="1" xml:space="preserve"> IFERROR(VLOOKUP($A$2&amp;A36&amp;B36&amp;"1",data!W:AA,2,0),"")</f>
        <v/>
      </c>
      <c r="J36" s="74" t="str">
        <f ca="1" xml:space="preserve"> IFERROR(VLOOKUP($A$2&amp;A36&amp;B36&amp;"2",data!W:AA,2,0),"")</f>
        <v/>
      </c>
      <c r="K36" s="72" t="str">
        <f t="shared" ca="1" si="0"/>
        <v/>
      </c>
      <c r="L36" s="72" t="s">
        <v>158</v>
      </c>
      <c r="M36" s="75" t="str">
        <f ca="1" xml:space="preserve"> IFERROR(VLOOKUP($A$2&amp;A36&amp;B36&amp;"2",data!W:AA,3,0),"")</f>
        <v/>
      </c>
      <c r="N36" s="72" t="str">
        <f t="shared" ca="1" si="1"/>
        <v/>
      </c>
      <c r="O36" s="72" t="str">
        <f ca="1" xml:space="preserve"> IFERROR(VLOOKUP($A$2&amp;A36&amp;B36&amp;"1",data!W:AA,4,0),"")</f>
        <v/>
      </c>
      <c r="P36" s="72" t="str">
        <f ca="1" xml:space="preserve"> IFERROR(VLOOKUP($A$2&amp;A36&amp;B36&amp;"2",data!W:AA,4,0),"")</f>
        <v/>
      </c>
      <c r="Q36" s="72" t="str">
        <f t="shared" ca="1" si="2"/>
        <v/>
      </c>
      <c r="R36" s="6" t="str">
        <f ca="1" xml:space="preserve"> IFERROR(VLOOKUP($A$2&amp;A36&amp;B36&amp;"1",data!W:AA,5,0),"")</f>
        <v/>
      </c>
      <c r="S36" s="6" t="str">
        <f ca="1" xml:space="preserve"> IFERROR(VLOOKUP($A$2&amp;A36&amp;B36&amp;"2",data!W:AA,5,0),"")</f>
        <v/>
      </c>
      <c r="T36" s="6" t="str">
        <f t="shared" ca="1" si="3"/>
        <v/>
      </c>
    </row>
    <row r="37" spans="1:20" ht="15" thickBot="1">
      <c r="A37" s="50" t="s">
        <v>12</v>
      </c>
      <c r="B37" s="35">
        <v>5</v>
      </c>
      <c r="C37" s="63"/>
      <c r="D37" s="77" t="s">
        <v>7378</v>
      </c>
      <c r="E37" s="7" t="str">
        <f ca="1">IF(N37="",IFERROR(VLOOKUP($A$2&amp;A37&amp;B37,data!A:O,10,0),""),N37)</f>
        <v/>
      </c>
      <c r="F37" s="49" t="str">
        <f ca="1">IF(T37="",IFERROR(VLOOKUP($A$2&amp;A37&amp;B37,data!A:O,5,0),""),T37)</f>
        <v/>
      </c>
      <c r="G37" s="7" t="str">
        <f ca="1">IF(K37="",IFERROR(VLOOKUP($A$2&amp;A37&amp;B37,data!A:O,2,0),""),K37)</f>
        <v/>
      </c>
      <c r="H37" s="8" t="str">
        <f ca="1">IF(Q37="",IFERROR(VLOOKUP($A$2&amp;A37&amp;B37,data!A:O,13,0),""),Q37)</f>
        <v/>
      </c>
      <c r="I37" s="73" t="str">
        <f ca="1" xml:space="preserve"> IFERROR(VLOOKUP($A$2&amp;A37&amp;B37&amp;"1",data!W:AA,2,0),"")</f>
        <v/>
      </c>
      <c r="J37" s="74" t="str">
        <f ca="1" xml:space="preserve"> IFERROR(VLOOKUP($A$2&amp;A37&amp;B37&amp;"2",data!W:AA,2,0),"")</f>
        <v/>
      </c>
      <c r="K37" s="72" t="str">
        <f t="shared" ca="1" si="0"/>
        <v/>
      </c>
      <c r="L37" s="72" t="s">
        <v>158</v>
      </c>
      <c r="M37" s="75" t="str">
        <f ca="1" xml:space="preserve"> IFERROR(VLOOKUP($A$2&amp;A37&amp;B37&amp;"2",data!W:AA,3,0),"")</f>
        <v/>
      </c>
      <c r="N37" s="72" t="str">
        <f t="shared" ca="1" si="1"/>
        <v/>
      </c>
      <c r="O37" s="72" t="str">
        <f ca="1" xml:space="preserve"> IFERROR(VLOOKUP($A$2&amp;A37&amp;B37&amp;"1",data!W:AA,4,0),"")</f>
        <v/>
      </c>
      <c r="P37" s="72" t="str">
        <f ca="1" xml:space="preserve"> IFERROR(VLOOKUP($A$2&amp;A37&amp;B37&amp;"2",data!W:AA,4,0),"")</f>
        <v/>
      </c>
      <c r="Q37" s="72" t="str">
        <f t="shared" ca="1" si="2"/>
        <v/>
      </c>
      <c r="R37" s="6" t="str">
        <f ca="1" xml:space="preserve"> IFERROR(VLOOKUP($A$2&amp;A37&amp;B37&amp;"1",data!W:AA,5,0),"")</f>
        <v/>
      </c>
      <c r="S37" s="6" t="str">
        <f ca="1" xml:space="preserve"> IFERROR(VLOOKUP($A$2&amp;A37&amp;B37&amp;"2",data!W:AA,5,0),"")</f>
        <v/>
      </c>
      <c r="T37" s="6" t="str">
        <f t="shared" ca="1" si="3"/>
        <v/>
      </c>
    </row>
    <row r="38" spans="1:20" ht="15" thickBot="1">
      <c r="A38" s="50" t="s">
        <v>12</v>
      </c>
      <c r="B38" s="35">
        <v>6</v>
      </c>
      <c r="C38" s="64"/>
      <c r="D38" s="78" t="s">
        <v>7379</v>
      </c>
      <c r="E38" s="7" t="str">
        <f ca="1">IF(N38="",IFERROR(VLOOKUP($A$2&amp;A38&amp;B38,data!A:O,10,0),""),N38)</f>
        <v/>
      </c>
      <c r="F38" s="49" t="str">
        <f ca="1">IFERROR(VLOOKUP($A$2&amp;A38&amp;B38,data!A:O,5,0),"")</f>
        <v/>
      </c>
      <c r="G38" s="7" t="str">
        <f ca="1">IF(K38="",IFERROR(VLOOKUP($A$2&amp;A38&amp;B38,data!A:O,2,0),""),K38)</f>
        <v/>
      </c>
      <c r="H38" s="8" t="str">
        <f ca="1">IF(Q38="",IFERROR(VLOOKUP($A$2&amp;A38&amp;B38,data!A:O,13,0),""),Q38)</f>
        <v/>
      </c>
      <c r="I38" s="73" t="str">
        <f ca="1" xml:space="preserve"> IFERROR(VLOOKUP($A$2&amp;A38&amp;B38&amp;"1",data!W:X,2,0),"")</f>
        <v/>
      </c>
      <c r="J38" s="74" t="str">
        <f ca="1" xml:space="preserve"> IFERROR(VLOOKUP($A$2&amp;A38&amp;B38&amp;"2",data!W:X,2,0),"")</f>
        <v/>
      </c>
      <c r="K38" s="72" t="str">
        <f t="shared" ca="1" si="0"/>
        <v/>
      </c>
      <c r="L38" s="72" t="s">
        <v>158</v>
      </c>
      <c r="M38" s="75" t="str">
        <f ca="1" xml:space="preserve"> IFERROR(VLOOKUP($A$2&amp;A38&amp;B38&amp;"2",data!W:Y,3,0),"")</f>
        <v/>
      </c>
      <c r="N38" s="72" t="str">
        <f t="shared" ca="1" si="1"/>
        <v/>
      </c>
      <c r="O38" s="72" t="str">
        <f ca="1" xml:space="preserve"> IFERROR(VLOOKUP($A$2&amp;A38&amp;B38&amp;"1",data!W:Z,4,0),"")</f>
        <v/>
      </c>
      <c r="P38" s="72" t="s">
        <v>158</v>
      </c>
      <c r="Q38" s="72" t="str">
        <f t="shared" ca="1" si="2"/>
        <v/>
      </c>
    </row>
    <row r="39" spans="1:20" ht="15" thickBot="1">
      <c r="C39" s="9" t="s">
        <v>14</v>
      </c>
      <c r="D39" s="10"/>
      <c r="E39" s="79"/>
      <c r="F39" s="49" t="s">
        <v>158</v>
      </c>
      <c r="G39" s="7"/>
      <c r="H39" s="8"/>
      <c r="K39" s="72" t="str">
        <f t="shared" si="0"/>
        <v/>
      </c>
      <c r="O39" s="72" t="s">
        <v>158</v>
      </c>
      <c r="P39" s="72" t="s">
        <v>158</v>
      </c>
      <c r="Q39" s="72" t="str">
        <f t="shared" si="2"/>
        <v/>
      </c>
    </row>
    <row r="40" spans="1:20">
      <c r="C40" s="9" t="s">
        <v>15</v>
      </c>
      <c r="D40" s="10"/>
      <c r="E40" s="79"/>
      <c r="F40" s="49" t="s">
        <v>158</v>
      </c>
      <c r="G40" s="7" t="s">
        <v>158</v>
      </c>
      <c r="H40" s="8" t="s">
        <v>158</v>
      </c>
      <c r="K40" s="72" t="str">
        <f t="shared" si="0"/>
        <v/>
      </c>
      <c r="O40" s="72" t="s">
        <v>158</v>
      </c>
      <c r="P40" s="72" t="s">
        <v>158</v>
      </c>
      <c r="Q40" s="72" t="str">
        <f t="shared" si="2"/>
        <v/>
      </c>
    </row>
  </sheetData>
  <mergeCells count="7">
    <mergeCell ref="C33:C38"/>
    <mergeCell ref="E1:H1"/>
    <mergeCell ref="C3:C8"/>
    <mergeCell ref="C9:C14"/>
    <mergeCell ref="C15:C20"/>
    <mergeCell ref="C21:C26"/>
    <mergeCell ref="C27:C3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860"/>
  <sheetViews>
    <sheetView workbookViewId="0">
      <selection activeCell="A708" sqref="A708:T708"/>
    </sheetView>
  </sheetViews>
  <sheetFormatPr defaultColWidth="9.109375" defaultRowHeight="14.4"/>
  <cols>
    <col min="1" max="1" width="19.6640625" customWidth="1"/>
    <col min="2" max="2" width="6.88671875" customWidth="1"/>
    <col min="4" max="4" width="5.6640625" customWidth="1"/>
    <col min="5" max="5" width="14.6640625" customWidth="1"/>
    <col min="6" max="6" width="5.109375" customWidth="1"/>
    <col min="7" max="7" width="6.44140625" customWidth="1"/>
    <col min="8" max="8" width="30.33203125" style="33" customWidth="1"/>
    <col min="9" max="9" width="12.6640625" customWidth="1"/>
  </cols>
  <sheetData>
    <row r="1" spans="1:17">
      <c r="A1" s="27" t="s">
        <v>18</v>
      </c>
      <c r="B1" s="22" t="s">
        <v>144</v>
      </c>
      <c r="C1" s="22" t="s">
        <v>145</v>
      </c>
      <c r="D1" s="22" t="s">
        <v>22</v>
      </c>
      <c r="E1" s="22" t="str">
        <f>CONCATENATE(config!B2," (",config!C2,")")</f>
        <v>НТИ-Б-ПО-24 (10)</v>
      </c>
      <c r="F1" s="22"/>
      <c r="G1" s="26"/>
      <c r="H1" s="26"/>
      <c r="I1" s="26"/>
      <c r="J1" s="22"/>
      <c r="K1" s="22"/>
      <c r="L1" s="22"/>
      <c r="M1" s="2"/>
      <c r="N1" s="2"/>
      <c r="O1" s="24"/>
    </row>
    <row r="2" spans="1:17" hidden="1">
      <c r="A2" s="3" t="s">
        <v>146</v>
      </c>
      <c r="B2" s="4" t="s">
        <v>147</v>
      </c>
      <c r="C2" s="4" t="s">
        <v>39</v>
      </c>
      <c r="D2" s="4" t="s">
        <v>147</v>
      </c>
      <c r="E2" s="4"/>
      <c r="F2" s="4"/>
      <c r="G2" s="4"/>
      <c r="H2" s="4"/>
      <c r="I2" s="4"/>
      <c r="J2" s="4"/>
      <c r="K2" s="4"/>
      <c r="L2" s="4"/>
      <c r="M2" s="4"/>
      <c r="N2" s="4"/>
      <c r="O2" s="5"/>
    </row>
    <row r="3" spans="1:17" hidden="1">
      <c r="A3" s="3" t="s">
        <v>146</v>
      </c>
      <c r="B3" s="4" t="s">
        <v>147</v>
      </c>
      <c r="C3" s="4" t="s">
        <v>39</v>
      </c>
      <c r="D3" s="4" t="s">
        <v>147</v>
      </c>
      <c r="E3" s="4" t="str">
        <f>IF(N3="",IFERROR(VLOOKUP(config!$B$2&amp;A3&amp;B3,data!A:O,10,0),""),N3)</f>
        <v/>
      </c>
      <c r="F3" s="4" t="str">
        <f>IFERROR(VLOOKUP(config!$B$2&amp;A3&amp;B3,data!A:O,5,0),"")</f>
        <v/>
      </c>
      <c r="G3" s="4" t="str">
        <f>IF(K3="",IFERROR(VLOOKUP(config!$B$2&amp;A3&amp;B3,data!A:O,2,0),""),K3)</f>
        <v/>
      </c>
      <c r="H3" s="4" t="str">
        <f>IF(Q3="",IFERROR(VLOOKUP(config!$B$2&amp;A3&amp;B3,data!A:O,13,0),""),Q3)</f>
        <v/>
      </c>
      <c r="I3" s="4" t="str">
        <f>IFERROR(VLOOKUP(config!$B$2&amp;A3&amp;B3&amp;"1",data!W:X,2,0),"")</f>
        <v/>
      </c>
      <c r="J3" s="4" t="str">
        <f>IFERROR(VLOOKUP(config!$B$2&amp;A3&amp;B3&amp;"2",data!W:X,2,0),"")</f>
        <v/>
      </c>
      <c r="K3" s="4" t="str">
        <f t="shared" ref="K3:K38" si="0">IF(AND(LEN(I3)&gt;5,LEN(J3)&gt;5),I3&amp;" | "&amp;J3,I3&amp;J3)</f>
        <v/>
      </c>
      <c r="L3" s="4" t="str">
        <f>IFERROR(VLOOKUP(config!$B$2&amp;A3&amp;B3&amp;"1",data!W:Y,3,0),"")</f>
        <v/>
      </c>
      <c r="M3" s="4" t="str">
        <f>IFERROR(VLOOKUP(config!$B$2&amp;A3&amp;B3&amp;"2",data!W:Y,3,0),"")</f>
        <v/>
      </c>
      <c r="N3" s="4" t="str">
        <f t="shared" ref="N3:N38" si="1">IF(AND(LEN(L3)&gt;5,LEN(M3)&gt;5,L3&lt;&gt;M3),L3&amp;" | "&amp;M3,"")</f>
        <v/>
      </c>
      <c r="O3" s="5" t="str">
        <f>IFERROR(VLOOKUP(config!$B$2&amp;A3&amp;B3&amp;"1",data!W:Z,4,0),"")</f>
        <v/>
      </c>
      <c r="P3" t="str">
        <f>IFERROR(VLOOKUP(config!$B$2&amp;A3&amp;B3&amp;"2",data!W:Z,4,0),"")</f>
        <v/>
      </c>
      <c r="Q3" t="str">
        <f t="shared" ref="Q3:Q40" si="2">IF(AND(LEN(O3)&gt;2,LEN(P3)&gt;2,O3&lt;&gt;P3),O3&amp;" | "&amp;P3,"")</f>
        <v/>
      </c>
    </row>
    <row r="4" spans="1:17" hidden="1">
      <c r="A4" s="3" t="s">
        <v>146</v>
      </c>
      <c r="B4" s="4" t="s">
        <v>147</v>
      </c>
      <c r="C4" s="4" t="s">
        <v>39</v>
      </c>
      <c r="D4" s="4" t="s">
        <v>147</v>
      </c>
      <c r="E4" s="4" t="str">
        <f>IF(N4="",IFERROR(VLOOKUP(config!$B$2&amp;A4&amp;B4,data!A:O,10,0),""),N4)</f>
        <v/>
      </c>
      <c r="F4" s="4" t="str">
        <f>IFERROR(VLOOKUP(config!$B$2&amp;A4&amp;B4,data!A:O,5,0),"")</f>
        <v/>
      </c>
      <c r="G4" s="4" t="str">
        <f>IF(K4="",IFERROR(VLOOKUP(config!$B$2&amp;A4&amp;B4,data!A:O,2,0),""),K4)</f>
        <v/>
      </c>
      <c r="H4" s="4" t="str">
        <f>IF(Q4="",IFERROR(VLOOKUP(config!$B$2&amp;A4&amp;B4,data!A:O,13,0),""),Q4)</f>
        <v/>
      </c>
      <c r="I4" s="4" t="str">
        <f>IFERROR(VLOOKUP(config!$B$2&amp;A4&amp;B4&amp;"1",data!W:X,2,0),"")</f>
        <v/>
      </c>
      <c r="J4" s="4" t="str">
        <f>IFERROR(VLOOKUP(config!$B$2&amp;A4&amp;B4&amp;"2",data!W:X,2,0),"")</f>
        <v/>
      </c>
      <c r="K4" s="4" t="str">
        <f t="shared" si="0"/>
        <v/>
      </c>
      <c r="L4" s="4" t="str">
        <f>IFERROR(VLOOKUP(config!$B$2&amp;A4&amp;B4&amp;"1",data!W:Y,3,0),"")</f>
        <v/>
      </c>
      <c r="M4" s="4" t="str">
        <f>IFERROR(VLOOKUP(config!$B$2&amp;A4&amp;B4&amp;"2",data!W:Y,3,0),"")</f>
        <v/>
      </c>
      <c r="N4" s="4" t="str">
        <f t="shared" si="1"/>
        <v/>
      </c>
      <c r="O4" s="5" t="str">
        <f>IFERROR(VLOOKUP(config!$B$2&amp;A4&amp;B4&amp;"1",data!W:Z,4,0),"")</f>
        <v/>
      </c>
      <c r="P4" t="str">
        <f>IFERROR(VLOOKUP(config!$B$2&amp;A4&amp;B4&amp;"2",data!W:Z,4,0),"")</f>
        <v/>
      </c>
      <c r="Q4" t="str">
        <f t="shared" si="2"/>
        <v/>
      </c>
    </row>
    <row r="5" spans="1:17" hidden="1">
      <c r="A5" s="3" t="s">
        <v>148</v>
      </c>
      <c r="B5" s="4" t="s">
        <v>147</v>
      </c>
      <c r="C5" s="4" t="s">
        <v>39</v>
      </c>
      <c r="D5" s="4" t="s">
        <v>147</v>
      </c>
      <c r="E5" s="4" t="str">
        <f>IF(N5="",IFERROR(VLOOKUP(config!$B$2&amp;A5&amp;B5,data!A:O,10,0),""),N5)</f>
        <v/>
      </c>
      <c r="F5" s="4" t="str">
        <f>IFERROR(VLOOKUP(config!$B$2&amp;A5&amp;B5,data!A:O,5,0),"")</f>
        <v/>
      </c>
      <c r="G5" s="4" t="str">
        <f>IF(K5="",IFERROR(VLOOKUP(config!$B$2&amp;A5&amp;B5,data!A:O,2,0),""),K5)</f>
        <v/>
      </c>
      <c r="H5" s="4" t="str">
        <f>IF(Q5="",IFERROR(VLOOKUP(config!$B$2&amp;A5&amp;B5,data!A:O,13,0),""),Q5)</f>
        <v/>
      </c>
      <c r="I5" s="4" t="str">
        <f>IFERROR(VLOOKUP(config!$B$2&amp;A5&amp;B5&amp;"1",data!W:X,2,0),"")</f>
        <v/>
      </c>
      <c r="J5" s="4" t="str">
        <f>IFERROR(VLOOKUP(config!$B$2&amp;A5&amp;B5&amp;"2",data!W:X,2,0),"")</f>
        <v/>
      </c>
      <c r="K5" s="4" t="str">
        <f t="shared" si="0"/>
        <v/>
      </c>
      <c r="L5" s="4" t="str">
        <f>IFERROR(VLOOKUP(config!$B$2&amp;A5&amp;B5&amp;"1",data!W:Y,3,0),"")</f>
        <v/>
      </c>
      <c r="M5" s="4" t="str">
        <f>IFERROR(VLOOKUP(config!$B$2&amp;A5&amp;B5&amp;"2",data!W:Y,3,0),"")</f>
        <v/>
      </c>
      <c r="N5" s="4" t="str">
        <f t="shared" si="1"/>
        <v/>
      </c>
      <c r="O5" s="5" t="str">
        <f>IFERROR(VLOOKUP(config!$B$2&amp;A5&amp;B5&amp;"1",data!W:Z,4,0),"")</f>
        <v/>
      </c>
      <c r="P5" t="str">
        <f>IFERROR(VLOOKUP(config!$B$2&amp;A5&amp;B5&amp;"2",data!W:Z,4,0),"")</f>
        <v/>
      </c>
      <c r="Q5" t="str">
        <f t="shared" si="2"/>
        <v/>
      </c>
    </row>
    <row r="6" spans="1:17" hidden="1">
      <c r="A6" s="3" t="s">
        <v>148</v>
      </c>
      <c r="B6" s="4" t="s">
        <v>147</v>
      </c>
      <c r="C6" s="4" t="s">
        <v>57</v>
      </c>
      <c r="D6" s="4" t="s">
        <v>147</v>
      </c>
      <c r="E6" s="4" t="str">
        <f>IF(N6="",IFERROR(VLOOKUP(config!$B$2&amp;A6&amp;B6,data!A:O,10,0),""),N6)</f>
        <v/>
      </c>
      <c r="F6" s="4" t="str">
        <f>IFERROR(VLOOKUP(config!$B$2&amp;A6&amp;B6,data!A:O,5,0),"")</f>
        <v/>
      </c>
      <c r="G6" s="4" t="str">
        <f>IF(K6="",IFERROR(VLOOKUP(config!$B$2&amp;A6&amp;B6,data!A:O,2,0),""),K6)</f>
        <v/>
      </c>
      <c r="H6" s="4" t="str">
        <f>IF(Q6="",IFERROR(VLOOKUP(config!$B$2&amp;A6&amp;B6,data!A:O,13,0),""),Q6)</f>
        <v/>
      </c>
      <c r="I6" s="4" t="str">
        <f>IFERROR(VLOOKUP(config!$B$2&amp;A6&amp;B6&amp;"1",data!W:X,2,0),"")</f>
        <v/>
      </c>
      <c r="J6" s="4" t="str">
        <f>IFERROR(VLOOKUP(config!$B$2&amp;A6&amp;B6&amp;"2",data!W:X,2,0),"")</f>
        <v/>
      </c>
      <c r="K6" s="4" t="str">
        <f t="shared" si="0"/>
        <v/>
      </c>
      <c r="L6" s="4" t="str">
        <f>IFERROR(VLOOKUP(config!$B$2&amp;A6&amp;B6&amp;"1",data!W:Y,3,0),"")</f>
        <v/>
      </c>
      <c r="M6" s="4" t="str">
        <f>IFERROR(VLOOKUP(config!$B$2&amp;A6&amp;B6&amp;"2",data!W:Y,3,0),"")</f>
        <v/>
      </c>
      <c r="N6" s="4" t="str">
        <f t="shared" si="1"/>
        <v/>
      </c>
      <c r="O6" s="5" t="str">
        <f>IFERROR(VLOOKUP(config!$B$2&amp;A6&amp;B6&amp;"1",data!W:Z,4,0),"")</f>
        <v/>
      </c>
      <c r="P6" t="str">
        <f>IFERROR(VLOOKUP(config!$B$2&amp;A6&amp;B6&amp;"2",data!W:Z,4,0),"")</f>
        <v/>
      </c>
      <c r="Q6" t="str">
        <f t="shared" si="2"/>
        <v/>
      </c>
    </row>
    <row r="7" spans="1:17" hidden="1">
      <c r="A7" s="3" t="s">
        <v>148</v>
      </c>
      <c r="B7" s="4" t="s">
        <v>147</v>
      </c>
      <c r="C7" s="4" t="s">
        <v>149</v>
      </c>
      <c r="D7" s="4" t="s">
        <v>147</v>
      </c>
      <c r="E7" s="4" t="str">
        <f>IF(N7="",IFERROR(VLOOKUP(config!$B$2&amp;A7&amp;B7,data!A:O,10,0),""),N7)</f>
        <v/>
      </c>
      <c r="F7" s="4" t="str">
        <f>IFERROR(VLOOKUP(config!$B$2&amp;A7&amp;B7,data!A:O,5,0),"")</f>
        <v/>
      </c>
      <c r="G7" s="4" t="str">
        <f>IF(K7="",IFERROR(VLOOKUP(config!$B$2&amp;A7&amp;B7,data!A:O,2,0),""),K7)</f>
        <v/>
      </c>
      <c r="H7" s="4" t="str">
        <f>IF(Q7="",IFERROR(VLOOKUP(config!$B$2&amp;A7&amp;B7,data!A:O,13,0),""),Q7)</f>
        <v/>
      </c>
      <c r="I7" s="4" t="str">
        <f>IFERROR(VLOOKUP(config!$B$2&amp;A7&amp;B7&amp;"1",data!W:X,2,0),"")</f>
        <v/>
      </c>
      <c r="J7" s="4" t="str">
        <f>IFERROR(VLOOKUP(config!$B$2&amp;A7&amp;B7&amp;"2",data!W:X,2,0),"")</f>
        <v/>
      </c>
      <c r="K7" s="4" t="str">
        <f t="shared" si="0"/>
        <v/>
      </c>
      <c r="L7" s="4" t="str">
        <f>IFERROR(VLOOKUP(config!$B$2&amp;A7&amp;B7&amp;"1",data!W:Y,3,0),"")</f>
        <v/>
      </c>
      <c r="M7" s="4" t="str">
        <f>IFERROR(VLOOKUP(config!$B$2&amp;A7&amp;B7&amp;"2",data!W:Y,3,0),"")</f>
        <v/>
      </c>
      <c r="N7" s="4" t="str">
        <f t="shared" si="1"/>
        <v/>
      </c>
      <c r="O7" s="5" t="str">
        <f>IFERROR(VLOOKUP(config!$B$2&amp;A7&amp;B7&amp;"1",data!W:Z,4,0),"")</f>
        <v/>
      </c>
      <c r="P7" t="str">
        <f>IFERROR(VLOOKUP(config!$B$2&amp;A7&amp;B7&amp;"2",data!W:Z,4,0),"")</f>
        <v/>
      </c>
      <c r="Q7" t="str">
        <f t="shared" si="2"/>
        <v/>
      </c>
    </row>
    <row r="8" spans="1:17" hidden="1">
      <c r="A8" s="3" t="s">
        <v>148</v>
      </c>
      <c r="B8" s="4" t="s">
        <v>147</v>
      </c>
      <c r="C8" s="4" t="s">
        <v>39</v>
      </c>
      <c r="D8" s="4" t="s">
        <v>147</v>
      </c>
      <c r="E8" s="4" t="str">
        <f>IF(N8="",IFERROR(VLOOKUP(config!$B$2&amp;A8&amp;B8,data!A:O,10,0),""),N8)</f>
        <v/>
      </c>
      <c r="F8" s="4" t="str">
        <f>IFERROR(VLOOKUP(config!$B$2&amp;A8&amp;B8,data!A:O,5,0),"")</f>
        <v/>
      </c>
      <c r="G8" s="4" t="str">
        <f>IF(K8="",IFERROR(VLOOKUP(config!$B$2&amp;A8&amp;B8,data!A:O,2,0),""),K8)</f>
        <v/>
      </c>
      <c r="H8" s="4" t="str">
        <f>IF(Q8="",IFERROR(VLOOKUP(config!$B$2&amp;A8&amp;B8,data!A:O,13,0),""),Q8)</f>
        <v/>
      </c>
      <c r="I8" s="4" t="str">
        <f>IFERROR(VLOOKUP(config!$B$2&amp;A8&amp;B8&amp;"1",data!W:X,2,0),"")</f>
        <v/>
      </c>
      <c r="J8" s="4" t="str">
        <f>IFERROR(VLOOKUP(config!$B$2&amp;A8&amp;B8&amp;"2",data!W:X,2,0),"")</f>
        <v/>
      </c>
      <c r="K8" s="4" t="str">
        <f t="shared" si="0"/>
        <v/>
      </c>
      <c r="L8" s="4" t="str">
        <f>IFERROR(VLOOKUP(config!$B$2&amp;A8&amp;B8&amp;"1",data!W:Y,3,0),"")</f>
        <v/>
      </c>
      <c r="M8" s="4" t="str">
        <f>IFERROR(VLOOKUP(config!$B$2&amp;A8&amp;B8&amp;"2",data!W:Y,3,0),"")</f>
        <v/>
      </c>
      <c r="N8" s="4" t="str">
        <f t="shared" si="1"/>
        <v/>
      </c>
      <c r="O8" s="5" t="str">
        <f>IFERROR(VLOOKUP(config!$B$2&amp;A8&amp;B8&amp;"1",data!W:Z,4,0),"")</f>
        <v/>
      </c>
      <c r="P8" t="str">
        <f>IFERROR(VLOOKUP(config!$B$2&amp;A8&amp;B8&amp;"2",data!W:Z,4,0),"")</f>
        <v/>
      </c>
      <c r="Q8" t="str">
        <f t="shared" si="2"/>
        <v/>
      </c>
    </row>
    <row r="9" spans="1:17" hidden="1">
      <c r="A9" s="3" t="s">
        <v>148</v>
      </c>
      <c r="B9" s="4" t="s">
        <v>147</v>
      </c>
      <c r="C9" s="4" t="s">
        <v>57</v>
      </c>
      <c r="D9" s="4" t="s">
        <v>147</v>
      </c>
      <c r="E9" s="4" t="str">
        <f>IF(N9="",IFERROR(VLOOKUP(config!$B$2&amp;A9&amp;B9,data!A:O,10,0),""),N9)</f>
        <v/>
      </c>
      <c r="F9" s="4" t="str">
        <f>IFERROR(VLOOKUP(config!$B$2&amp;A9&amp;B9,data!A:O,5,0),"")</f>
        <v/>
      </c>
      <c r="G9" s="4" t="str">
        <f>IF(K9="",IFERROR(VLOOKUP(config!$B$2&amp;A9&amp;B9,data!A:O,2,0),""),K9)</f>
        <v/>
      </c>
      <c r="H9" s="4" t="str">
        <f>IF(Q9="",IFERROR(VLOOKUP(config!$B$2&amp;A9&amp;B9,data!A:O,13,0),""),Q9)</f>
        <v/>
      </c>
      <c r="I9" s="4" t="str">
        <f>IFERROR(VLOOKUP(config!$B$2&amp;A9&amp;B9&amp;"1",data!W:X,2,0),"")</f>
        <v/>
      </c>
      <c r="J9" s="4" t="str">
        <f>IFERROR(VLOOKUP(config!$B$2&amp;A9&amp;B9&amp;"2",data!W:X,2,0),"")</f>
        <v/>
      </c>
      <c r="K9" s="4" t="str">
        <f t="shared" si="0"/>
        <v/>
      </c>
      <c r="L9" s="4" t="str">
        <f>IFERROR(VLOOKUP(config!$B$2&amp;A9&amp;B9&amp;"1",data!W:Y,3,0),"")</f>
        <v/>
      </c>
      <c r="M9" s="4" t="str">
        <f>IFERROR(VLOOKUP(config!$B$2&amp;A9&amp;B9&amp;"2",data!W:Y,3,0),"")</f>
        <v/>
      </c>
      <c r="N9" s="4" t="str">
        <f t="shared" si="1"/>
        <v/>
      </c>
      <c r="O9" s="5" t="str">
        <f>IFERROR(VLOOKUP(config!$B$2&amp;A9&amp;B9&amp;"1",data!W:Z,4,0),"")</f>
        <v/>
      </c>
      <c r="P9" t="str">
        <f>IFERROR(VLOOKUP(config!$B$2&amp;A9&amp;B9&amp;"2",data!W:Z,4,0),"")</f>
        <v/>
      </c>
      <c r="Q9" t="str">
        <f t="shared" si="2"/>
        <v/>
      </c>
    </row>
    <row r="10" spans="1:17" hidden="1">
      <c r="A10" s="3" t="s">
        <v>148</v>
      </c>
      <c r="B10" s="4" t="s">
        <v>147</v>
      </c>
      <c r="C10" s="4" t="s">
        <v>39</v>
      </c>
      <c r="D10" s="4" t="s">
        <v>147</v>
      </c>
      <c r="E10" s="4" t="str">
        <f>IF(N10="",IFERROR(VLOOKUP(config!$B$2&amp;A10&amp;B10,data!A:O,10,0),""),N10)</f>
        <v/>
      </c>
      <c r="F10" s="4" t="str">
        <f>IFERROR(VLOOKUP(config!$B$2&amp;A10&amp;B10,data!A:O,5,0),"")</f>
        <v/>
      </c>
      <c r="G10" s="4" t="str">
        <f>IF(K10="",IFERROR(VLOOKUP(config!$B$2&amp;A10&amp;B10,data!A:O,2,0),""),K10)</f>
        <v/>
      </c>
      <c r="H10" s="4" t="str">
        <f>IF(Q10="",IFERROR(VLOOKUP(config!$B$2&amp;A10&amp;B10,data!A:O,13,0),""),Q10)</f>
        <v/>
      </c>
      <c r="I10" s="4" t="str">
        <f>IFERROR(VLOOKUP(config!$B$2&amp;A10&amp;B10&amp;"1",data!W:X,2,0),"")</f>
        <v/>
      </c>
      <c r="J10" s="4" t="str">
        <f>IFERROR(VLOOKUP(config!$B$2&amp;A10&amp;B10&amp;"2",data!W:X,2,0),"")</f>
        <v/>
      </c>
      <c r="K10" s="4" t="str">
        <f t="shared" si="0"/>
        <v/>
      </c>
      <c r="L10" s="4" t="str">
        <f>IFERROR(VLOOKUP(config!$B$2&amp;A10&amp;B10&amp;"1",data!W:Y,3,0),"")</f>
        <v/>
      </c>
      <c r="M10" s="4" t="str">
        <f>IFERROR(VLOOKUP(config!$B$2&amp;A10&amp;B10&amp;"2",data!W:Y,3,0),"")</f>
        <v/>
      </c>
      <c r="N10" s="4" t="str">
        <f t="shared" si="1"/>
        <v/>
      </c>
      <c r="O10" s="5" t="str">
        <f>IFERROR(VLOOKUP(config!$B$2&amp;A10&amp;B10&amp;"1",data!W:Z,4,0),"")</f>
        <v/>
      </c>
      <c r="P10" t="str">
        <f>IFERROR(VLOOKUP(config!$B$2&amp;A10&amp;B10&amp;"2",data!W:Z,4,0),"")</f>
        <v/>
      </c>
      <c r="Q10" t="str">
        <f t="shared" si="2"/>
        <v/>
      </c>
    </row>
    <row r="11" spans="1:17" hidden="1">
      <c r="A11" s="3" t="s">
        <v>148</v>
      </c>
      <c r="B11" s="4" t="s">
        <v>147</v>
      </c>
      <c r="C11" s="4" t="s">
        <v>57</v>
      </c>
      <c r="D11" s="4" t="s">
        <v>147</v>
      </c>
      <c r="E11" s="4" t="str">
        <f>IF(N11="",IFERROR(VLOOKUP(config!$B$2&amp;A11&amp;B11,data!A:O,10,0),""),N11)</f>
        <v/>
      </c>
      <c r="F11" s="4" t="str">
        <f>IFERROR(VLOOKUP(config!$B$2&amp;A11&amp;B11,data!A:O,5,0),"")</f>
        <v/>
      </c>
      <c r="G11" s="4" t="str">
        <f>IF(K11="",IFERROR(VLOOKUP(config!$B$2&amp;A11&amp;B11,data!A:O,2,0),""),K11)</f>
        <v/>
      </c>
      <c r="H11" s="4" t="str">
        <f>IF(Q11="",IFERROR(VLOOKUP(config!$B$2&amp;A11&amp;B11,data!A:O,13,0),""),Q11)</f>
        <v/>
      </c>
      <c r="I11" s="4" t="str">
        <f>IFERROR(VLOOKUP(config!$B$2&amp;A11&amp;B11&amp;"1",data!W:X,2,0),"")</f>
        <v/>
      </c>
      <c r="J11" s="4" t="str">
        <f>IFERROR(VLOOKUP(config!$B$2&amp;A11&amp;B11&amp;"2",data!W:X,2,0),"")</f>
        <v/>
      </c>
      <c r="K11" s="4" t="str">
        <f t="shared" si="0"/>
        <v/>
      </c>
      <c r="L11" s="4" t="str">
        <f>IFERROR(VLOOKUP(config!$B$2&amp;A11&amp;B11&amp;"1",data!W:Y,3,0),"")</f>
        <v/>
      </c>
      <c r="M11" s="4" t="str">
        <f>IFERROR(VLOOKUP(config!$B$2&amp;A11&amp;B11&amp;"2",data!W:Y,3,0),"")</f>
        <v/>
      </c>
      <c r="N11" s="4" t="str">
        <f t="shared" si="1"/>
        <v/>
      </c>
      <c r="O11" s="5" t="str">
        <f>IFERROR(VLOOKUP(config!$B$2&amp;A11&amp;B11&amp;"1",data!W:Z,4,0),"")</f>
        <v/>
      </c>
      <c r="P11" t="str">
        <f>IFERROR(VLOOKUP(config!$B$2&amp;A11&amp;B11&amp;"2",data!W:Z,4,0),"")</f>
        <v/>
      </c>
      <c r="Q11" t="str">
        <f t="shared" si="2"/>
        <v/>
      </c>
    </row>
    <row r="12" spans="1:17" hidden="1">
      <c r="A12" s="3" t="s">
        <v>148</v>
      </c>
      <c r="B12" s="4" t="s">
        <v>147</v>
      </c>
      <c r="C12" s="4" t="s">
        <v>39</v>
      </c>
      <c r="D12" s="4" t="s">
        <v>147</v>
      </c>
      <c r="E12" s="4" t="str">
        <f>IF(N12="",IFERROR(VLOOKUP(config!$B$2&amp;A12&amp;B12,data!A:O,10,0),""),N12)</f>
        <v/>
      </c>
      <c r="F12" s="4" t="str">
        <f>IFERROR(VLOOKUP(config!$B$2&amp;A12&amp;B12,data!A:O,5,0),"")</f>
        <v/>
      </c>
      <c r="G12" s="4" t="str">
        <f>IF(K12="",IFERROR(VLOOKUP(config!$B$2&amp;A12&amp;B12,data!A:O,2,0),""),K12)</f>
        <v/>
      </c>
      <c r="H12" s="4" t="str">
        <f>IF(Q12="",IFERROR(VLOOKUP(config!$B$2&amp;A12&amp;B12,data!A:O,13,0),""),Q12)</f>
        <v/>
      </c>
      <c r="I12" s="4" t="str">
        <f>IFERROR(VLOOKUP(config!$B$2&amp;A12&amp;B12&amp;"1",data!W:X,2,0),"")</f>
        <v/>
      </c>
      <c r="J12" s="4" t="str">
        <f>IFERROR(VLOOKUP(config!$B$2&amp;A12&amp;B12&amp;"2",data!W:X,2,0),"")</f>
        <v/>
      </c>
      <c r="K12" s="4" t="str">
        <f t="shared" si="0"/>
        <v/>
      </c>
      <c r="L12" s="4" t="str">
        <f>IFERROR(VLOOKUP(config!$B$2&amp;A12&amp;B12&amp;"1",data!W:Y,3,0),"")</f>
        <v/>
      </c>
      <c r="M12" s="4" t="str">
        <f>IFERROR(VLOOKUP(config!$B$2&amp;A12&amp;B12&amp;"2",data!W:Y,3,0),"")</f>
        <v/>
      </c>
      <c r="N12" s="4" t="str">
        <f t="shared" si="1"/>
        <v/>
      </c>
      <c r="O12" s="5" t="str">
        <f>IFERROR(VLOOKUP(config!$B$2&amp;A12&amp;B12&amp;"1",data!W:Z,4,0),"")</f>
        <v/>
      </c>
      <c r="P12" t="str">
        <f>IFERROR(VLOOKUP(config!$B$2&amp;A12&amp;B12&amp;"2",data!W:Z,4,0),"")</f>
        <v/>
      </c>
      <c r="Q12" t="str">
        <f t="shared" si="2"/>
        <v/>
      </c>
    </row>
    <row r="13" spans="1:17" hidden="1">
      <c r="A13" s="3" t="s">
        <v>148</v>
      </c>
      <c r="B13" s="4" t="s">
        <v>147</v>
      </c>
      <c r="C13" s="4" t="s">
        <v>57</v>
      </c>
      <c r="D13" s="4" t="s">
        <v>147</v>
      </c>
      <c r="E13" s="4" t="str">
        <f>IF(N13="",IFERROR(VLOOKUP(config!$B$2&amp;A13&amp;B13,data!A:O,10,0),""),N13)</f>
        <v/>
      </c>
      <c r="F13" s="4" t="str">
        <f>IFERROR(VLOOKUP(config!$B$2&amp;A13&amp;B13,data!A:O,5,0),"")</f>
        <v/>
      </c>
      <c r="G13" s="4" t="str">
        <f>IF(K13="",IFERROR(VLOOKUP(config!$B$2&amp;A13&amp;B13,data!A:O,2,0),""),K13)</f>
        <v/>
      </c>
      <c r="H13" s="4" t="str">
        <f>IF(Q13="",IFERROR(VLOOKUP(config!$B$2&amp;A13&amp;B13,data!A:O,13,0),""),Q13)</f>
        <v/>
      </c>
      <c r="I13" s="4" t="str">
        <f>IFERROR(VLOOKUP(config!$B$2&amp;A13&amp;B13&amp;"1",data!W:X,2,0),"")</f>
        <v/>
      </c>
      <c r="J13" s="4" t="str">
        <f>IFERROR(VLOOKUP(config!$B$2&amp;A13&amp;B13&amp;"2",data!W:X,2,0),"")</f>
        <v/>
      </c>
      <c r="K13" s="4" t="str">
        <f t="shared" si="0"/>
        <v/>
      </c>
      <c r="L13" s="4" t="str">
        <f>IFERROR(VLOOKUP(config!$B$2&amp;A13&amp;B13&amp;"1",data!W:Y,3,0),"")</f>
        <v/>
      </c>
      <c r="M13" s="4" t="str">
        <f>IFERROR(VLOOKUP(config!$B$2&amp;A13&amp;B13&amp;"2",data!W:Y,3,0),"")</f>
        <v/>
      </c>
      <c r="N13" s="4" t="str">
        <f t="shared" si="1"/>
        <v/>
      </c>
      <c r="O13" s="5" t="str">
        <f>IFERROR(VLOOKUP(config!$B$2&amp;A13&amp;B13&amp;"1",data!W:Z,4,0),"")</f>
        <v/>
      </c>
      <c r="P13" t="str">
        <f>IFERROR(VLOOKUP(config!$B$2&amp;A13&amp;B13&amp;"2",data!W:Z,4,0),"")</f>
        <v/>
      </c>
      <c r="Q13" t="str">
        <f t="shared" si="2"/>
        <v/>
      </c>
    </row>
    <row r="14" spans="1:17" hidden="1">
      <c r="A14" s="3" t="s">
        <v>148</v>
      </c>
      <c r="B14" s="4" t="s">
        <v>147</v>
      </c>
      <c r="C14" s="4" t="s">
        <v>39</v>
      </c>
      <c r="D14" s="4" t="s">
        <v>147</v>
      </c>
      <c r="E14" s="4" t="str">
        <f>IF(N14="",IFERROR(VLOOKUP(config!$B$2&amp;A14&amp;B14,data!A:O,10,0),""),N14)</f>
        <v/>
      </c>
      <c r="F14" s="4" t="str">
        <f>IFERROR(VLOOKUP(config!$B$2&amp;A14&amp;B14,data!A:O,5,0),"")</f>
        <v/>
      </c>
      <c r="G14" s="4" t="str">
        <f>IF(K14="",IFERROR(VLOOKUP(config!$B$2&amp;A14&amp;B14,data!A:O,2,0),""),K14)</f>
        <v/>
      </c>
      <c r="H14" s="4" t="str">
        <f>IF(Q14="",IFERROR(VLOOKUP(config!$B$2&amp;A14&amp;B14,data!A:O,13,0),""),Q14)</f>
        <v/>
      </c>
      <c r="I14" s="4" t="str">
        <f>IFERROR(VLOOKUP(config!$B$2&amp;A14&amp;B14&amp;"1",data!W:X,2,0),"")</f>
        <v/>
      </c>
      <c r="J14" s="4" t="str">
        <f>IFERROR(VLOOKUP(config!$B$2&amp;A14&amp;B14&amp;"2",data!W:X,2,0),"")</f>
        <v/>
      </c>
      <c r="K14" s="4" t="str">
        <f t="shared" si="0"/>
        <v/>
      </c>
      <c r="L14" s="4" t="str">
        <f>IFERROR(VLOOKUP(config!$B$2&amp;A14&amp;B14&amp;"1",data!W:Y,3,0),"")</f>
        <v/>
      </c>
      <c r="M14" s="4" t="str">
        <f>IFERROR(VLOOKUP(config!$B$2&amp;A14&amp;B14&amp;"2",data!W:Y,3,0),"")</f>
        <v/>
      </c>
      <c r="N14" s="4" t="str">
        <f t="shared" si="1"/>
        <v/>
      </c>
      <c r="O14" s="5" t="str">
        <f>IFERROR(VLOOKUP(config!$B$2&amp;A14&amp;B14&amp;"1",data!W:Z,4,0),"")</f>
        <v/>
      </c>
      <c r="P14" t="str">
        <f>IFERROR(VLOOKUP(config!$B$2&amp;A14&amp;B14&amp;"2",data!W:Z,4,0),"")</f>
        <v/>
      </c>
      <c r="Q14" t="str">
        <f t="shared" si="2"/>
        <v/>
      </c>
    </row>
    <row r="15" spans="1:17" hidden="1">
      <c r="A15" s="3" t="s">
        <v>148</v>
      </c>
      <c r="B15" s="4" t="s">
        <v>147</v>
      </c>
      <c r="C15" s="4" t="s">
        <v>57</v>
      </c>
      <c r="D15" s="4" t="s">
        <v>147</v>
      </c>
      <c r="E15" s="4" t="str">
        <f>IF(N15="",IFERROR(VLOOKUP(config!$B$2&amp;A15&amp;B15,data!A:O,10,0),""),N15)</f>
        <v/>
      </c>
      <c r="F15" s="4" t="str">
        <f>IFERROR(VLOOKUP(config!$B$2&amp;A15&amp;B15,data!A:O,5,0),"")</f>
        <v/>
      </c>
      <c r="G15" s="4" t="str">
        <f>IF(K15="",IFERROR(VLOOKUP(config!$B$2&amp;A15&amp;B15,data!A:O,2,0),""),K15)</f>
        <v/>
      </c>
      <c r="H15" s="4" t="str">
        <f>IF(Q15="",IFERROR(VLOOKUP(config!$B$2&amp;A15&amp;B15,data!A:O,13,0),""),Q15)</f>
        <v/>
      </c>
      <c r="I15" s="4" t="str">
        <f>IFERROR(VLOOKUP(config!$B$2&amp;A15&amp;B15&amp;"1",data!W:X,2,0),"")</f>
        <v/>
      </c>
      <c r="J15" s="4" t="str">
        <f>IFERROR(VLOOKUP(config!$B$2&amp;A15&amp;B15&amp;"2",data!W:X,2,0),"")</f>
        <v/>
      </c>
      <c r="K15" s="4" t="str">
        <f t="shared" si="0"/>
        <v/>
      </c>
      <c r="L15" s="4" t="str">
        <f>IFERROR(VLOOKUP(config!$B$2&amp;A15&amp;B15&amp;"1",data!W:Y,3,0),"")</f>
        <v/>
      </c>
      <c r="M15" s="4" t="str">
        <f>IFERROR(VLOOKUP(config!$B$2&amp;A15&amp;B15&amp;"2",data!W:Y,3,0),"")</f>
        <v/>
      </c>
      <c r="N15" s="4" t="str">
        <f t="shared" si="1"/>
        <v/>
      </c>
      <c r="O15" s="5" t="str">
        <f>IFERROR(VLOOKUP(config!$B$2&amp;A15&amp;B15&amp;"1",data!W:Z,4,0),"")</f>
        <v/>
      </c>
      <c r="P15" t="str">
        <f>IFERROR(VLOOKUP(config!$B$2&amp;A15&amp;B15&amp;"2",data!W:Z,4,0),"")</f>
        <v/>
      </c>
      <c r="Q15" t="str">
        <f t="shared" si="2"/>
        <v/>
      </c>
    </row>
    <row r="16" spans="1:17" hidden="1">
      <c r="A16" s="3" t="s">
        <v>148</v>
      </c>
      <c r="B16" s="4" t="s">
        <v>147</v>
      </c>
      <c r="C16" s="4" t="s">
        <v>150</v>
      </c>
      <c r="D16" s="4" t="s">
        <v>147</v>
      </c>
      <c r="E16" s="4" t="str">
        <f>IF(N16="",IFERROR(VLOOKUP(config!$B$2&amp;A16&amp;B16,data!A:O,10,0),""),N16)</f>
        <v/>
      </c>
      <c r="F16" s="4" t="str">
        <f>IFERROR(VLOOKUP(config!$B$2&amp;A16&amp;B16,data!A:O,5,0),"")</f>
        <v/>
      </c>
      <c r="G16" s="4" t="str">
        <f>IF(K16="",IFERROR(VLOOKUP(config!$B$2&amp;A16&amp;B16,data!A:O,2,0),""),K16)</f>
        <v/>
      </c>
      <c r="H16" s="4" t="str">
        <f>IF(Q16="",IFERROR(VLOOKUP(config!$B$2&amp;A16&amp;B16,data!A:O,13,0),""),Q16)</f>
        <v/>
      </c>
      <c r="I16" s="4" t="str">
        <f>IFERROR(VLOOKUP(config!$B$2&amp;A16&amp;B16&amp;"1",data!W:X,2,0),"")</f>
        <v/>
      </c>
      <c r="J16" s="4" t="str">
        <f>IFERROR(VLOOKUP(config!$B$2&amp;A16&amp;B16&amp;"2",data!W:X,2,0),"")</f>
        <v/>
      </c>
      <c r="K16" s="4" t="str">
        <f t="shared" si="0"/>
        <v/>
      </c>
      <c r="L16" s="4" t="str">
        <f>IFERROR(VLOOKUP(config!$B$2&amp;A16&amp;B16&amp;"1",data!W:Y,3,0),"")</f>
        <v/>
      </c>
      <c r="M16" s="4" t="str">
        <f>IFERROR(VLOOKUP(config!$B$2&amp;A16&amp;B16&amp;"2",data!W:Y,3,0),"")</f>
        <v/>
      </c>
      <c r="N16" s="4" t="str">
        <f t="shared" si="1"/>
        <v/>
      </c>
      <c r="O16" s="5" t="str">
        <f>IFERROR(VLOOKUP(config!$B$2&amp;A16&amp;B16&amp;"1",data!W:Z,4,0),"")</f>
        <v/>
      </c>
      <c r="P16" t="str">
        <f>IFERROR(VLOOKUP(config!$B$2&amp;A16&amp;B16&amp;"2",data!W:Z,4,0),"")</f>
        <v/>
      </c>
      <c r="Q16" t="str">
        <f t="shared" si="2"/>
        <v/>
      </c>
    </row>
    <row r="17" spans="1:17" hidden="1">
      <c r="A17" s="3" t="s">
        <v>148</v>
      </c>
      <c r="B17" s="4" t="s">
        <v>147</v>
      </c>
      <c r="C17" s="4" t="s">
        <v>39</v>
      </c>
      <c r="D17" s="4" t="s">
        <v>147</v>
      </c>
      <c r="E17" s="4" t="str">
        <f>IF(N17="",IFERROR(VLOOKUP(config!$B$2&amp;A17&amp;B17,data!A:O,10,0),""),N17)</f>
        <v/>
      </c>
      <c r="F17" s="4" t="str">
        <f>IFERROR(VLOOKUP(config!$B$2&amp;A17&amp;B17,data!A:O,5,0),"")</f>
        <v/>
      </c>
      <c r="G17" s="4" t="str">
        <f>IF(K17="",IFERROR(VLOOKUP(config!$B$2&amp;A17&amp;B17,data!A:O,2,0),""),K17)</f>
        <v/>
      </c>
      <c r="H17" s="4" t="str">
        <f>IF(Q17="",IFERROR(VLOOKUP(config!$B$2&amp;A17&amp;B17,data!A:O,13,0),""),Q17)</f>
        <v/>
      </c>
      <c r="I17" s="4" t="str">
        <f>IFERROR(VLOOKUP(config!$B$2&amp;A17&amp;B17&amp;"1",data!W:X,2,0),"")</f>
        <v/>
      </c>
      <c r="J17" s="4" t="str">
        <f>IFERROR(VLOOKUP(config!$B$2&amp;A17&amp;B17&amp;"2",data!W:X,2,0),"")</f>
        <v/>
      </c>
      <c r="K17" s="4" t="str">
        <f t="shared" si="0"/>
        <v/>
      </c>
      <c r="L17" s="4" t="str">
        <f>IFERROR(VLOOKUP(config!$B$2&amp;A17&amp;B17&amp;"1",data!W:Y,3,0),"")</f>
        <v/>
      </c>
      <c r="M17" s="4" t="str">
        <f>IFERROR(VLOOKUP(config!$B$2&amp;A17&amp;B17&amp;"2",data!W:Y,3,0),"")</f>
        <v/>
      </c>
      <c r="N17" s="4" t="str">
        <f t="shared" si="1"/>
        <v/>
      </c>
      <c r="O17" s="5" t="str">
        <f>IFERROR(VLOOKUP(config!$B$2&amp;A17&amp;B17&amp;"1",data!W:Z,4,0),"")</f>
        <v/>
      </c>
      <c r="P17" t="str">
        <f>IFERROR(VLOOKUP(config!$B$2&amp;A17&amp;B17&amp;"2",data!W:Z,4,0),"")</f>
        <v/>
      </c>
      <c r="Q17" t="str">
        <f t="shared" si="2"/>
        <v/>
      </c>
    </row>
    <row r="18" spans="1:17" hidden="1">
      <c r="A18" s="3" t="s">
        <v>148</v>
      </c>
      <c r="B18" s="4" t="s">
        <v>147</v>
      </c>
      <c r="C18" s="4" t="s">
        <v>57</v>
      </c>
      <c r="D18" s="4" t="s">
        <v>147</v>
      </c>
      <c r="E18" s="4" t="str">
        <f>IF(N18="",IFERROR(VLOOKUP(config!$B$2&amp;A18&amp;B18,data!A:O,10,0),""),N18)</f>
        <v/>
      </c>
      <c r="F18" s="4" t="str">
        <f>IFERROR(VLOOKUP(config!$B$2&amp;A18&amp;B18,data!A:O,5,0),"")</f>
        <v/>
      </c>
      <c r="G18" s="4" t="str">
        <f>IF(K18="",IFERROR(VLOOKUP(config!$B$2&amp;A18&amp;B18,data!A:O,2,0),""),K18)</f>
        <v/>
      </c>
      <c r="H18" s="4" t="str">
        <f>IF(Q18="",IFERROR(VLOOKUP(config!$B$2&amp;A18&amp;B18,data!A:O,13,0),""),Q18)</f>
        <v/>
      </c>
      <c r="I18" s="4" t="str">
        <f>IFERROR(VLOOKUP(config!$B$2&amp;A18&amp;B18&amp;"1",data!W:X,2,0),"")</f>
        <v/>
      </c>
      <c r="J18" s="4" t="str">
        <f>IFERROR(VLOOKUP(config!$B$2&amp;A18&amp;B18&amp;"2",data!W:X,2,0),"")</f>
        <v/>
      </c>
      <c r="K18" s="4" t="str">
        <f t="shared" si="0"/>
        <v/>
      </c>
      <c r="L18" s="4" t="str">
        <f>IFERROR(VLOOKUP(config!$B$2&amp;A18&amp;B18&amp;"1",data!W:Y,3,0),"")</f>
        <v/>
      </c>
      <c r="M18" s="4" t="str">
        <f>IFERROR(VLOOKUP(config!$B$2&amp;A18&amp;B18&amp;"2",data!W:Y,3,0),"")</f>
        <v/>
      </c>
      <c r="N18" s="4" t="str">
        <f t="shared" si="1"/>
        <v/>
      </c>
      <c r="O18" s="5" t="str">
        <f>IFERROR(VLOOKUP(config!$B$2&amp;A18&amp;B18&amp;"1",data!W:Z,4,0),"")</f>
        <v/>
      </c>
      <c r="P18" t="str">
        <f>IFERROR(VLOOKUP(config!$B$2&amp;A18&amp;B18&amp;"2",data!W:Z,4,0),"")</f>
        <v/>
      </c>
      <c r="Q18" t="str">
        <f t="shared" si="2"/>
        <v/>
      </c>
    </row>
    <row r="19" spans="1:17" hidden="1">
      <c r="A19" s="3" t="s">
        <v>148</v>
      </c>
      <c r="B19" s="4" t="s">
        <v>147</v>
      </c>
      <c r="C19" s="4" t="s">
        <v>39</v>
      </c>
      <c r="D19" s="4" t="s">
        <v>147</v>
      </c>
      <c r="E19" s="4" t="str">
        <f>IF(N19="",IFERROR(VLOOKUP(config!$B$2&amp;A19&amp;B19,data!A:O,10,0),""),N19)</f>
        <v/>
      </c>
      <c r="F19" s="4" t="str">
        <f>IFERROR(VLOOKUP(config!$B$2&amp;A19&amp;B19,data!A:O,5,0),"")</f>
        <v/>
      </c>
      <c r="G19" s="4" t="str">
        <f>IF(K19="",IFERROR(VLOOKUP(config!$B$2&amp;A19&amp;B19,data!A:O,2,0),""),K19)</f>
        <v/>
      </c>
      <c r="H19" s="4" t="str">
        <f>IF(Q19="",IFERROR(VLOOKUP(config!$B$2&amp;A19&amp;B19,data!A:O,13,0),""),Q19)</f>
        <v/>
      </c>
      <c r="I19" s="4" t="str">
        <f>IFERROR(VLOOKUP(config!$B$2&amp;A19&amp;B19&amp;"1",data!W:X,2,0),"")</f>
        <v/>
      </c>
      <c r="J19" s="4" t="str">
        <f>IFERROR(VLOOKUP(config!$B$2&amp;A19&amp;B19&amp;"2",data!W:X,2,0),"")</f>
        <v/>
      </c>
      <c r="K19" s="4" t="str">
        <f t="shared" si="0"/>
        <v/>
      </c>
      <c r="L19" s="4" t="str">
        <f>IFERROR(VLOOKUP(config!$B$2&amp;A19&amp;B19&amp;"1",data!W:Y,3,0),"")</f>
        <v/>
      </c>
      <c r="M19" s="4" t="str">
        <f>IFERROR(VLOOKUP(config!$B$2&amp;A19&amp;B19&amp;"2",data!W:Y,3,0),"")</f>
        <v/>
      </c>
      <c r="N19" s="4" t="str">
        <f t="shared" si="1"/>
        <v/>
      </c>
      <c r="O19" s="5" t="str">
        <f>IFERROR(VLOOKUP(config!$B$2&amp;A19&amp;B19&amp;"1",data!W:Z,4,0),"")</f>
        <v/>
      </c>
      <c r="P19" t="str">
        <f>IFERROR(VLOOKUP(config!$B$2&amp;A19&amp;B19&amp;"2",data!W:Z,4,0),"")</f>
        <v/>
      </c>
      <c r="Q19" t="str">
        <f t="shared" si="2"/>
        <v/>
      </c>
    </row>
    <row r="20" spans="1:17" hidden="1">
      <c r="A20" s="3" t="s">
        <v>148</v>
      </c>
      <c r="B20" s="4" t="s">
        <v>147</v>
      </c>
      <c r="C20" s="4" t="s">
        <v>57</v>
      </c>
      <c r="D20" s="4" t="s">
        <v>147</v>
      </c>
      <c r="E20" s="4" t="str">
        <f>IF(N20="",IFERROR(VLOOKUP(config!$B$2&amp;A20&amp;B20,data!A:O,10,0),""),N20)</f>
        <v/>
      </c>
      <c r="F20" s="4" t="str">
        <f>IFERROR(VLOOKUP(config!$B$2&amp;A20&amp;B20,data!A:O,5,0),"")</f>
        <v/>
      </c>
      <c r="G20" s="4" t="str">
        <f>IF(K20="",IFERROR(VLOOKUP(config!$B$2&amp;A20&amp;B20,data!A:O,2,0),""),K20)</f>
        <v/>
      </c>
      <c r="H20" s="4" t="str">
        <f>IF(Q20="",IFERROR(VLOOKUP(config!$B$2&amp;A20&amp;B20,data!A:O,13,0),""),Q20)</f>
        <v/>
      </c>
      <c r="I20" s="4" t="str">
        <f>IFERROR(VLOOKUP(config!$B$2&amp;A20&amp;B20&amp;"1",data!W:X,2,0),"")</f>
        <v/>
      </c>
      <c r="J20" s="4" t="str">
        <f>IFERROR(VLOOKUP(config!$B$2&amp;A20&amp;B20&amp;"2",data!W:X,2,0),"")</f>
        <v/>
      </c>
      <c r="K20" s="4" t="str">
        <f t="shared" si="0"/>
        <v/>
      </c>
      <c r="L20" s="4" t="str">
        <f>IFERROR(VLOOKUP(config!$B$2&amp;A20&amp;B20&amp;"1",data!W:Y,3,0),"")</f>
        <v/>
      </c>
      <c r="M20" s="4" t="str">
        <f>IFERROR(VLOOKUP(config!$B$2&amp;A20&amp;B20&amp;"2",data!W:Y,3,0),"")</f>
        <v/>
      </c>
      <c r="N20" s="4" t="str">
        <f t="shared" si="1"/>
        <v/>
      </c>
      <c r="O20" s="5" t="str">
        <f>IFERROR(VLOOKUP(config!$B$2&amp;A20&amp;B20&amp;"1",data!W:Z,4,0),"")</f>
        <v/>
      </c>
      <c r="P20" t="str">
        <f>IFERROR(VLOOKUP(config!$B$2&amp;A20&amp;B20&amp;"2",data!W:Z,4,0),"")</f>
        <v/>
      </c>
      <c r="Q20" t="str">
        <f t="shared" si="2"/>
        <v/>
      </c>
    </row>
    <row r="21" spans="1:17" hidden="1">
      <c r="A21" s="3" t="s">
        <v>151</v>
      </c>
      <c r="B21" s="4" t="s">
        <v>147</v>
      </c>
      <c r="C21" s="4" t="s">
        <v>39</v>
      </c>
      <c r="D21" s="4" t="s">
        <v>147</v>
      </c>
      <c r="E21" s="4" t="str">
        <f>IF(N21="",IFERROR(VLOOKUP(config!$B$2&amp;A21&amp;B21,data!A:O,10,0),""),N21)</f>
        <v/>
      </c>
      <c r="F21" s="4" t="str">
        <f>IFERROR(VLOOKUP(config!$B$2&amp;A21&amp;B21,data!A:O,5,0),"")</f>
        <v/>
      </c>
      <c r="G21" s="4" t="str">
        <f>IF(K21="",IFERROR(VLOOKUP(config!$B$2&amp;A21&amp;B21,data!A:O,2,0),""),K21)</f>
        <v/>
      </c>
      <c r="H21" s="4" t="str">
        <f>IF(Q21="",IFERROR(VLOOKUP(config!$B$2&amp;A21&amp;B21,data!A:O,13,0),""),Q21)</f>
        <v/>
      </c>
      <c r="I21" s="4" t="str">
        <f>IFERROR(VLOOKUP(config!$B$2&amp;A21&amp;B21&amp;"1",data!W:X,2,0),"")</f>
        <v/>
      </c>
      <c r="J21" s="4" t="str">
        <f>IFERROR(VLOOKUP(config!$B$2&amp;A21&amp;B21&amp;"2",data!W:X,2,0),"")</f>
        <v/>
      </c>
      <c r="K21" s="4" t="str">
        <f t="shared" si="0"/>
        <v/>
      </c>
      <c r="L21" s="4" t="str">
        <f>IFERROR(VLOOKUP(config!$B$2&amp;A21&amp;B21&amp;"1",data!W:Y,3,0),"")</f>
        <v/>
      </c>
      <c r="M21" s="4" t="str">
        <f>IFERROR(VLOOKUP(config!$B$2&amp;A21&amp;B21&amp;"2",data!W:Y,3,0),"")</f>
        <v/>
      </c>
      <c r="N21" s="4" t="str">
        <f t="shared" si="1"/>
        <v/>
      </c>
      <c r="O21" s="5" t="str">
        <f>IFERROR(VLOOKUP(config!$B$2&amp;A21&amp;B21&amp;"1",data!W:Z,4,0),"")</f>
        <v/>
      </c>
      <c r="P21" t="str">
        <f>IFERROR(VLOOKUP(config!$B$2&amp;A21&amp;B21&amp;"2",data!W:Z,4,0),"")</f>
        <v/>
      </c>
      <c r="Q21" t="str">
        <f t="shared" si="2"/>
        <v/>
      </c>
    </row>
    <row r="22" spans="1:17" hidden="1">
      <c r="A22" s="3" t="s">
        <v>151</v>
      </c>
      <c r="B22" s="4" t="s">
        <v>147</v>
      </c>
      <c r="C22" s="4" t="s">
        <v>57</v>
      </c>
      <c r="D22" s="4" t="s">
        <v>147</v>
      </c>
      <c r="E22" s="4" t="str">
        <f>IF(N22="",IFERROR(VLOOKUP(config!$B$2&amp;A22&amp;B22,data!A:O,10,0),""),N22)</f>
        <v/>
      </c>
      <c r="F22" s="4" t="str">
        <f>IFERROR(VLOOKUP(config!$B$2&amp;A22&amp;B22,data!A:O,5,0),"")</f>
        <v/>
      </c>
      <c r="G22" s="4" t="str">
        <f>IF(K22="",IFERROR(VLOOKUP(config!$B$2&amp;A22&amp;B22,data!A:O,2,0),""),K22)</f>
        <v/>
      </c>
      <c r="H22" s="4" t="str">
        <f>IF(Q22="",IFERROR(VLOOKUP(config!$B$2&amp;A22&amp;B22,data!A:O,13,0),""),Q22)</f>
        <v/>
      </c>
      <c r="I22" s="4" t="str">
        <f>IFERROR(VLOOKUP(config!$B$2&amp;A22&amp;B22&amp;"1",data!W:X,2,0),"")</f>
        <v/>
      </c>
      <c r="J22" s="4" t="str">
        <f>IFERROR(VLOOKUP(config!$B$2&amp;A22&amp;B22&amp;"2",data!W:X,2,0),"")</f>
        <v/>
      </c>
      <c r="K22" s="4" t="str">
        <f t="shared" si="0"/>
        <v/>
      </c>
      <c r="L22" s="4" t="str">
        <f>IFERROR(VLOOKUP(config!$B$2&amp;A22&amp;B22&amp;"1",data!W:Y,3,0),"")</f>
        <v/>
      </c>
      <c r="M22" s="4" t="str">
        <f>IFERROR(VLOOKUP(config!$B$2&amp;A22&amp;B22&amp;"2",data!W:Y,3,0),"")</f>
        <v/>
      </c>
      <c r="N22" s="4" t="str">
        <f t="shared" si="1"/>
        <v/>
      </c>
      <c r="O22" s="5" t="str">
        <f>IFERROR(VLOOKUP(config!$B$2&amp;A22&amp;B22&amp;"1",data!W:Z,4,0),"")</f>
        <v/>
      </c>
      <c r="P22" t="str">
        <f>IFERROR(VLOOKUP(config!$B$2&amp;A22&amp;B22&amp;"2",data!W:Z,4,0),"")</f>
        <v/>
      </c>
      <c r="Q22" t="str">
        <f t="shared" si="2"/>
        <v/>
      </c>
    </row>
    <row r="23" spans="1:17" hidden="1">
      <c r="A23" s="3" t="s">
        <v>151</v>
      </c>
      <c r="B23" s="4" t="s">
        <v>147</v>
      </c>
      <c r="C23" s="4" t="s">
        <v>149</v>
      </c>
      <c r="D23" s="4" t="s">
        <v>147</v>
      </c>
      <c r="E23" s="4" t="str">
        <f>IF(N23="",IFERROR(VLOOKUP(config!$B$2&amp;A23&amp;B23,data!A:O,10,0),""),N23)</f>
        <v/>
      </c>
      <c r="F23" s="4" t="str">
        <f>IFERROR(VLOOKUP(config!$B$2&amp;A23&amp;B23,data!A:O,5,0),"")</f>
        <v/>
      </c>
      <c r="G23" s="4" t="str">
        <f>IF(K23="",IFERROR(VLOOKUP(config!$B$2&amp;A23&amp;B23,data!A:O,2,0),""),K23)</f>
        <v/>
      </c>
      <c r="H23" s="4" t="str">
        <f>IF(Q23="",IFERROR(VLOOKUP(config!$B$2&amp;A23&amp;B23,data!A:O,13,0),""),Q23)</f>
        <v/>
      </c>
      <c r="I23" s="4" t="str">
        <f>IFERROR(VLOOKUP(config!$B$2&amp;A23&amp;B23&amp;"1",data!W:X,2,0),"")</f>
        <v/>
      </c>
      <c r="J23" s="4" t="str">
        <f>IFERROR(VLOOKUP(config!$B$2&amp;A23&amp;B23&amp;"2",data!W:X,2,0),"")</f>
        <v/>
      </c>
      <c r="K23" s="4" t="str">
        <f t="shared" si="0"/>
        <v/>
      </c>
      <c r="L23" s="4" t="str">
        <f>IFERROR(VLOOKUP(config!$B$2&amp;A23&amp;B23&amp;"1",data!W:Y,3,0),"")</f>
        <v/>
      </c>
      <c r="M23" s="4" t="str">
        <f>IFERROR(VLOOKUP(config!$B$2&amp;A23&amp;B23&amp;"2",data!W:Y,3,0),"")</f>
        <v/>
      </c>
      <c r="N23" s="4" t="str">
        <f t="shared" si="1"/>
        <v/>
      </c>
      <c r="O23" s="5" t="str">
        <f>IFERROR(VLOOKUP(config!$B$2&amp;A23&amp;B23&amp;"1",data!W:Z,4,0),"")</f>
        <v/>
      </c>
      <c r="P23" t="str">
        <f>IFERROR(VLOOKUP(config!$B$2&amp;A23&amp;B23&amp;"2",data!W:Z,4,0),"")</f>
        <v/>
      </c>
      <c r="Q23" t="str">
        <f t="shared" si="2"/>
        <v/>
      </c>
    </row>
    <row r="24" spans="1:17" hidden="1">
      <c r="A24" s="3" t="s">
        <v>151</v>
      </c>
      <c r="B24" s="4" t="s">
        <v>147</v>
      </c>
      <c r="C24" s="4" t="s">
        <v>39</v>
      </c>
      <c r="D24" s="4" t="s">
        <v>147</v>
      </c>
      <c r="E24" s="4" t="str">
        <f>IF(N24="",IFERROR(VLOOKUP(config!$B$2&amp;A24&amp;B24,data!A:O,10,0),""),N24)</f>
        <v/>
      </c>
      <c r="F24" s="4" t="str">
        <f>IFERROR(VLOOKUP(config!$B$2&amp;A24&amp;B24,data!A:O,5,0),"")</f>
        <v/>
      </c>
      <c r="G24" s="4" t="str">
        <f>IF(K24="",IFERROR(VLOOKUP(config!$B$2&amp;A24&amp;B24,data!A:O,2,0),""),K24)</f>
        <v/>
      </c>
      <c r="H24" s="4" t="str">
        <f>IF(Q24="",IFERROR(VLOOKUP(config!$B$2&amp;A24&amp;B24,data!A:O,13,0),""),Q24)</f>
        <v/>
      </c>
      <c r="I24" s="4" t="str">
        <f>IFERROR(VLOOKUP(config!$B$2&amp;A24&amp;B24&amp;"1",data!W:X,2,0),"")</f>
        <v/>
      </c>
      <c r="J24" s="4" t="str">
        <f>IFERROR(VLOOKUP(config!$B$2&amp;A24&amp;B24&amp;"2",data!W:X,2,0),"")</f>
        <v/>
      </c>
      <c r="K24" s="4" t="str">
        <f t="shared" si="0"/>
        <v/>
      </c>
      <c r="L24" s="4" t="str">
        <f>IFERROR(VLOOKUP(config!$B$2&amp;A24&amp;B24&amp;"1",data!W:Y,3,0),"")</f>
        <v/>
      </c>
      <c r="M24" s="4" t="str">
        <f>IFERROR(VLOOKUP(config!$B$2&amp;A24&amp;B24&amp;"2",data!W:Y,3,0),"")</f>
        <v/>
      </c>
      <c r="N24" s="4" t="str">
        <f t="shared" si="1"/>
        <v/>
      </c>
      <c r="O24" s="5" t="str">
        <f>IFERROR(VLOOKUP(config!$B$2&amp;A24&amp;B24&amp;"1",data!W:Z,4,0),"")</f>
        <v/>
      </c>
      <c r="P24" t="str">
        <f>IFERROR(VLOOKUP(config!$B$2&amp;A24&amp;B24&amp;"2",data!W:Z,4,0),"")</f>
        <v/>
      </c>
      <c r="Q24" t="str">
        <f t="shared" si="2"/>
        <v/>
      </c>
    </row>
    <row r="25" spans="1:17" hidden="1">
      <c r="A25" s="3" t="s">
        <v>151</v>
      </c>
      <c r="B25" s="4" t="s">
        <v>147</v>
      </c>
      <c r="C25" s="4" t="s">
        <v>57</v>
      </c>
      <c r="D25" s="4" t="s">
        <v>147</v>
      </c>
      <c r="E25" s="4" t="str">
        <f>IF(N25="",IFERROR(VLOOKUP(config!$B$2&amp;A25&amp;B25,data!A:O,10,0),""),N25)</f>
        <v/>
      </c>
      <c r="F25" s="4" t="str">
        <f>IFERROR(VLOOKUP(config!$B$2&amp;A25&amp;B25,data!A:O,5,0),"")</f>
        <v/>
      </c>
      <c r="G25" s="4" t="str">
        <f>IF(K25="",IFERROR(VLOOKUP(config!$B$2&amp;A25&amp;B25,data!A:O,2,0),""),K25)</f>
        <v/>
      </c>
      <c r="H25" s="4" t="str">
        <f>IF(Q25="",IFERROR(VLOOKUP(config!$B$2&amp;A25&amp;B25,data!A:O,13,0),""),Q25)</f>
        <v/>
      </c>
      <c r="I25" s="4" t="str">
        <f>IFERROR(VLOOKUP(config!$B$2&amp;A25&amp;B25&amp;"1",data!W:X,2,0),"")</f>
        <v/>
      </c>
      <c r="J25" s="4" t="str">
        <f>IFERROR(VLOOKUP(config!$B$2&amp;A25&amp;B25&amp;"2",data!W:X,2,0),"")</f>
        <v/>
      </c>
      <c r="K25" s="4" t="str">
        <f t="shared" si="0"/>
        <v/>
      </c>
      <c r="L25" s="4" t="str">
        <f>IFERROR(VLOOKUP(config!$B$2&amp;A25&amp;B25&amp;"1",data!W:Y,3,0),"")</f>
        <v/>
      </c>
      <c r="M25" s="4" t="str">
        <f>IFERROR(VLOOKUP(config!$B$2&amp;A25&amp;B25&amp;"2",data!W:Y,3,0),"")</f>
        <v/>
      </c>
      <c r="N25" s="4" t="str">
        <f t="shared" si="1"/>
        <v/>
      </c>
      <c r="O25" s="5" t="str">
        <f>IFERROR(VLOOKUP(config!$B$2&amp;A25&amp;B25&amp;"1",data!W:Z,4,0),"")</f>
        <v/>
      </c>
      <c r="P25" t="str">
        <f>IFERROR(VLOOKUP(config!$B$2&amp;A25&amp;B25&amp;"2",data!W:Z,4,0),"")</f>
        <v/>
      </c>
      <c r="Q25" t="str">
        <f t="shared" si="2"/>
        <v/>
      </c>
    </row>
    <row r="26" spans="1:17" hidden="1">
      <c r="A26" s="3" t="s">
        <v>151</v>
      </c>
      <c r="B26" s="4" t="s">
        <v>147</v>
      </c>
      <c r="C26" s="4" t="s">
        <v>39</v>
      </c>
      <c r="D26" s="4" t="s">
        <v>147</v>
      </c>
      <c r="E26" s="4" t="str">
        <f>IF(N26="",IFERROR(VLOOKUP(config!$B$2&amp;A26&amp;B26,data!A:O,10,0),""),N26)</f>
        <v/>
      </c>
      <c r="F26" s="4" t="str">
        <f>IFERROR(VLOOKUP(config!$B$2&amp;A26&amp;B26,data!A:O,5,0),"")</f>
        <v/>
      </c>
      <c r="G26" s="4" t="str">
        <f>IF(K26="",IFERROR(VLOOKUP(config!$B$2&amp;A26&amp;B26,data!A:O,2,0),""),K26)</f>
        <v/>
      </c>
      <c r="H26" s="4" t="str">
        <f>IF(Q26="",IFERROR(VLOOKUP(config!$B$2&amp;A26&amp;B26,data!A:O,13,0),""),Q26)</f>
        <v/>
      </c>
      <c r="I26" s="4" t="str">
        <f>IFERROR(VLOOKUP(config!$B$2&amp;A26&amp;B26&amp;"1",data!W:X,2,0),"")</f>
        <v/>
      </c>
      <c r="J26" s="4" t="str">
        <f>IFERROR(VLOOKUP(config!$B$2&amp;A26&amp;B26&amp;"2",data!W:X,2,0),"")</f>
        <v/>
      </c>
      <c r="K26" s="4" t="str">
        <f t="shared" si="0"/>
        <v/>
      </c>
      <c r="L26" s="4" t="str">
        <f>IFERROR(VLOOKUP(config!$B$2&amp;A26&amp;B26&amp;"1",data!W:Y,3,0),"")</f>
        <v/>
      </c>
      <c r="M26" s="4" t="str">
        <f>IFERROR(VLOOKUP(config!$B$2&amp;A26&amp;B26&amp;"2",data!W:Y,3,0),"")</f>
        <v/>
      </c>
      <c r="N26" s="4" t="str">
        <f t="shared" si="1"/>
        <v/>
      </c>
      <c r="O26" s="5" t="str">
        <f>IFERROR(VLOOKUP(config!$B$2&amp;A26&amp;B26&amp;"1",data!W:Z,4,0),"")</f>
        <v/>
      </c>
      <c r="P26" t="str">
        <f>IFERROR(VLOOKUP(config!$B$2&amp;A26&amp;B26&amp;"2",data!W:Z,4,0),"")</f>
        <v/>
      </c>
      <c r="Q26" t="str">
        <f t="shared" si="2"/>
        <v/>
      </c>
    </row>
    <row r="27" spans="1:17" hidden="1">
      <c r="A27" s="3" t="s">
        <v>151</v>
      </c>
      <c r="B27" s="4" t="s">
        <v>147</v>
      </c>
      <c r="C27" s="4" t="s">
        <v>57</v>
      </c>
      <c r="D27" s="4" t="s">
        <v>147</v>
      </c>
      <c r="E27" s="4" t="str">
        <f>IF(N27="",IFERROR(VLOOKUP(config!$B$2&amp;A27&amp;B27,data!A:O,10,0),""),N27)</f>
        <v/>
      </c>
      <c r="F27" s="4" t="str">
        <f>IFERROR(VLOOKUP(config!$B$2&amp;A27&amp;B27,data!A:O,5,0),"")</f>
        <v/>
      </c>
      <c r="G27" s="4" t="str">
        <f>IF(K27="",IFERROR(VLOOKUP(config!$B$2&amp;A27&amp;B27,data!A:O,2,0),""),K27)</f>
        <v/>
      </c>
      <c r="H27" s="4" t="str">
        <f>IF(Q27="",IFERROR(VLOOKUP(config!$B$2&amp;A27&amp;B27,data!A:O,13,0),""),Q27)</f>
        <v/>
      </c>
      <c r="I27" s="4" t="str">
        <f>IFERROR(VLOOKUP(config!$B$2&amp;A27&amp;B27&amp;"1",data!W:X,2,0),"")</f>
        <v/>
      </c>
      <c r="J27" s="4" t="str">
        <f>IFERROR(VLOOKUP(config!$B$2&amp;A27&amp;B27&amp;"2",data!W:X,2,0),"")</f>
        <v/>
      </c>
      <c r="K27" s="4" t="str">
        <f t="shared" si="0"/>
        <v/>
      </c>
      <c r="L27" s="4" t="str">
        <f>IFERROR(VLOOKUP(config!$B$2&amp;A27&amp;B27&amp;"1",data!W:Y,3,0),"")</f>
        <v/>
      </c>
      <c r="M27" s="4" t="str">
        <f>IFERROR(VLOOKUP(config!$B$2&amp;A27&amp;B27&amp;"2",data!W:Y,3,0),"")</f>
        <v/>
      </c>
      <c r="N27" s="4" t="str">
        <f t="shared" si="1"/>
        <v/>
      </c>
      <c r="O27" s="5" t="str">
        <f>IFERROR(VLOOKUP(config!$B$2&amp;A27&amp;B27&amp;"1",data!W:Z,4,0),"")</f>
        <v/>
      </c>
      <c r="P27" t="str">
        <f>IFERROR(VLOOKUP(config!$B$2&amp;A27&amp;B27&amp;"2",data!W:Z,4,0),"")</f>
        <v/>
      </c>
      <c r="Q27" t="str">
        <f t="shared" si="2"/>
        <v/>
      </c>
    </row>
    <row r="28" spans="1:17" hidden="1">
      <c r="A28" s="3" t="s">
        <v>151</v>
      </c>
      <c r="B28" s="4" t="s">
        <v>147</v>
      </c>
      <c r="C28" s="4" t="s">
        <v>150</v>
      </c>
      <c r="D28" s="4" t="s">
        <v>147</v>
      </c>
      <c r="E28" s="4" t="str">
        <f>IF(N28="",IFERROR(VLOOKUP(config!$B$2&amp;A28&amp;B28,data!A:O,10,0),""),N28)</f>
        <v/>
      </c>
      <c r="F28" s="4" t="str">
        <f>IFERROR(VLOOKUP(config!$B$2&amp;A28&amp;B28,data!A:O,5,0),"")</f>
        <v/>
      </c>
      <c r="G28" s="4" t="str">
        <f>IF(K28="",IFERROR(VLOOKUP(config!$B$2&amp;A28&amp;B28,data!A:O,2,0),""),K28)</f>
        <v/>
      </c>
      <c r="H28" s="4" t="str">
        <f>IF(Q28="",IFERROR(VLOOKUP(config!$B$2&amp;A28&amp;B28,data!A:O,13,0),""),Q28)</f>
        <v/>
      </c>
      <c r="I28" s="4" t="str">
        <f>IFERROR(VLOOKUP(config!$B$2&amp;A28&amp;B28&amp;"1",data!W:X,2,0),"")</f>
        <v/>
      </c>
      <c r="J28" s="4" t="str">
        <f>IFERROR(VLOOKUP(config!$B$2&amp;A28&amp;B28&amp;"2",data!W:X,2,0),"")</f>
        <v/>
      </c>
      <c r="K28" s="4" t="str">
        <f t="shared" si="0"/>
        <v/>
      </c>
      <c r="L28" s="4" t="str">
        <f>IFERROR(VLOOKUP(config!$B$2&amp;A28&amp;B28&amp;"1",data!W:Y,3,0),"")</f>
        <v/>
      </c>
      <c r="M28" s="4" t="str">
        <f>IFERROR(VLOOKUP(config!$B$2&amp;A28&amp;B28&amp;"2",data!W:Y,3,0),"")</f>
        <v/>
      </c>
      <c r="N28" s="4" t="str">
        <f t="shared" si="1"/>
        <v/>
      </c>
      <c r="O28" s="5" t="str">
        <f>IFERROR(VLOOKUP(config!$B$2&amp;A28&amp;B28&amp;"1",data!W:Z,4,0),"")</f>
        <v/>
      </c>
      <c r="P28" t="str">
        <f>IFERROR(VLOOKUP(config!$B$2&amp;A28&amp;B28&amp;"2",data!W:Z,4,0),"")</f>
        <v/>
      </c>
      <c r="Q28" t="str">
        <f t="shared" si="2"/>
        <v/>
      </c>
    </row>
    <row r="29" spans="1:17" hidden="1">
      <c r="A29" s="3" t="s">
        <v>151</v>
      </c>
      <c r="B29" s="4" t="s">
        <v>147</v>
      </c>
      <c r="C29" s="4" t="s">
        <v>39</v>
      </c>
      <c r="D29" s="4" t="s">
        <v>147</v>
      </c>
      <c r="E29" s="4" t="str">
        <f>IF(N29="",IFERROR(VLOOKUP(config!$B$2&amp;A29&amp;B29,data!A:O,10,0),""),N29)</f>
        <v/>
      </c>
      <c r="F29" s="4" t="str">
        <f>IFERROR(VLOOKUP(config!$B$2&amp;A29&amp;B29,data!A:O,5,0),"")</f>
        <v/>
      </c>
      <c r="G29" s="4" t="str">
        <f>IF(K29="",IFERROR(VLOOKUP(config!$B$2&amp;A29&amp;B29,data!A:O,2,0),""),K29)</f>
        <v/>
      </c>
      <c r="H29" s="4" t="str">
        <f>IF(Q29="",IFERROR(VLOOKUP(config!$B$2&amp;A29&amp;B29,data!A:O,13,0),""),Q29)</f>
        <v/>
      </c>
      <c r="I29" s="4" t="str">
        <f>IFERROR(VLOOKUP(config!$B$2&amp;A29&amp;B29&amp;"1",data!W:X,2,0),"")</f>
        <v/>
      </c>
      <c r="J29" s="4" t="str">
        <f>IFERROR(VLOOKUP(config!$B$2&amp;A29&amp;B29&amp;"2",data!W:X,2,0),"")</f>
        <v/>
      </c>
      <c r="K29" s="4" t="str">
        <f t="shared" si="0"/>
        <v/>
      </c>
      <c r="L29" s="4" t="str">
        <f>IFERROR(VLOOKUP(config!$B$2&amp;A29&amp;B29&amp;"1",data!W:Y,3,0),"")</f>
        <v/>
      </c>
      <c r="M29" s="4" t="str">
        <f>IFERROR(VLOOKUP(config!$B$2&amp;A29&amp;B29&amp;"2",data!W:Y,3,0),"")</f>
        <v/>
      </c>
      <c r="N29" s="4" t="str">
        <f t="shared" si="1"/>
        <v/>
      </c>
      <c r="O29" s="5" t="str">
        <f>IFERROR(VLOOKUP(config!$B$2&amp;A29&amp;B29&amp;"1",data!W:Z,4,0),"")</f>
        <v/>
      </c>
      <c r="P29" t="str">
        <f>IFERROR(VLOOKUP(config!$B$2&amp;A29&amp;B29&amp;"2",data!W:Z,4,0),"")</f>
        <v/>
      </c>
      <c r="Q29" t="str">
        <f t="shared" si="2"/>
        <v/>
      </c>
    </row>
    <row r="30" spans="1:17" hidden="1">
      <c r="A30" s="3" t="s">
        <v>151</v>
      </c>
      <c r="B30" s="4" t="s">
        <v>147</v>
      </c>
      <c r="C30" s="4" t="s">
        <v>57</v>
      </c>
      <c r="D30" s="4" t="s">
        <v>147</v>
      </c>
      <c r="E30" s="4" t="str">
        <f>IF(N30="",IFERROR(VLOOKUP(config!$B$2&amp;A30&amp;B30,data!A:O,10,0),""),N30)</f>
        <v/>
      </c>
      <c r="F30" s="4" t="str">
        <f>IFERROR(VLOOKUP(config!$B$2&amp;A30&amp;B30,data!A:O,5,0),"")</f>
        <v/>
      </c>
      <c r="G30" s="4" t="str">
        <f>IF(K30="",IFERROR(VLOOKUP(config!$B$2&amp;A30&amp;B30,data!A:O,2,0),""),K30)</f>
        <v/>
      </c>
      <c r="H30" s="4" t="str">
        <f>IF(Q30="",IFERROR(VLOOKUP(config!$B$2&amp;A30&amp;B30,data!A:O,13,0),""),Q30)</f>
        <v/>
      </c>
      <c r="I30" s="4" t="str">
        <f>IFERROR(VLOOKUP(config!$B$2&amp;A30&amp;B30&amp;"1",data!W:X,2,0),"")</f>
        <v/>
      </c>
      <c r="J30" s="4" t="str">
        <f>IFERROR(VLOOKUP(config!$B$2&amp;A30&amp;B30&amp;"2",data!W:X,2,0),"")</f>
        <v/>
      </c>
      <c r="K30" s="4" t="str">
        <f t="shared" si="0"/>
        <v/>
      </c>
      <c r="L30" s="4" t="str">
        <f>IFERROR(VLOOKUP(config!$B$2&amp;A30&amp;B30&amp;"1",data!W:Y,3,0),"")</f>
        <v/>
      </c>
      <c r="M30" s="4" t="str">
        <f>IFERROR(VLOOKUP(config!$B$2&amp;A30&amp;B30&amp;"2",data!W:Y,3,0),"")</f>
        <v/>
      </c>
      <c r="N30" s="4" t="str">
        <f t="shared" si="1"/>
        <v/>
      </c>
      <c r="O30" s="5" t="str">
        <f>IFERROR(VLOOKUP(config!$B$2&amp;A30&amp;B30&amp;"1",data!W:Z,4,0),"")</f>
        <v/>
      </c>
      <c r="P30" t="str">
        <f>IFERROR(VLOOKUP(config!$B$2&amp;A30&amp;B30&amp;"2",data!W:Z,4,0),"")</f>
        <v/>
      </c>
      <c r="Q30" t="str">
        <f t="shared" si="2"/>
        <v/>
      </c>
    </row>
    <row r="31" spans="1:17" hidden="1">
      <c r="A31" s="3" t="s">
        <v>151</v>
      </c>
      <c r="B31" s="4" t="s">
        <v>147</v>
      </c>
      <c r="C31" s="4" t="s">
        <v>39</v>
      </c>
      <c r="D31" s="4" t="s">
        <v>147</v>
      </c>
      <c r="E31" s="4" t="str">
        <f>IF(N31="",IFERROR(VLOOKUP(config!$B$2&amp;A31&amp;B31,data!A:O,10,0),""),N31)</f>
        <v/>
      </c>
      <c r="F31" s="4" t="str">
        <f>IFERROR(VLOOKUP(config!$B$2&amp;A31&amp;B31,data!A:O,5,0),"")</f>
        <v/>
      </c>
      <c r="G31" s="4" t="str">
        <f>IF(K31="",IFERROR(VLOOKUP(config!$B$2&amp;A31&amp;B31,data!A:O,2,0),""),K31)</f>
        <v/>
      </c>
      <c r="H31" s="4" t="str">
        <f>IF(Q31="",IFERROR(VLOOKUP(config!$B$2&amp;A31&amp;B31,data!A:O,13,0),""),Q31)</f>
        <v/>
      </c>
      <c r="I31" s="4" t="str">
        <f>IFERROR(VLOOKUP(config!$B$2&amp;A31&amp;B31&amp;"1",data!W:X,2,0),"")</f>
        <v/>
      </c>
      <c r="J31" s="4" t="str">
        <f>IFERROR(VLOOKUP(config!$B$2&amp;A31&amp;B31&amp;"2",data!W:X,2,0),"")</f>
        <v/>
      </c>
      <c r="K31" s="4" t="str">
        <f t="shared" si="0"/>
        <v/>
      </c>
      <c r="L31" s="4" t="str">
        <f>IFERROR(VLOOKUP(config!$B$2&amp;A31&amp;B31&amp;"1",data!W:Y,3,0),"")</f>
        <v/>
      </c>
      <c r="M31" s="4" t="str">
        <f>IFERROR(VLOOKUP(config!$B$2&amp;A31&amp;B31&amp;"2",data!W:Y,3,0),"")</f>
        <v/>
      </c>
      <c r="N31" s="4" t="str">
        <f t="shared" si="1"/>
        <v/>
      </c>
      <c r="O31" s="5" t="str">
        <f>IFERROR(VLOOKUP(config!$B$2&amp;A31&amp;B31&amp;"1",data!W:Z,4,0),"")</f>
        <v/>
      </c>
      <c r="P31" t="str">
        <f>IFERROR(VLOOKUP(config!$B$2&amp;A31&amp;B31&amp;"2",data!W:Z,4,0),"")</f>
        <v/>
      </c>
      <c r="Q31" t="str">
        <f t="shared" si="2"/>
        <v/>
      </c>
    </row>
    <row r="32" spans="1:17" hidden="1">
      <c r="A32" s="3" t="s">
        <v>151</v>
      </c>
      <c r="B32" s="4" t="s">
        <v>147</v>
      </c>
      <c r="C32" s="4" t="s">
        <v>57</v>
      </c>
      <c r="D32" s="4" t="s">
        <v>147</v>
      </c>
      <c r="E32" s="4" t="str">
        <f>IF(N32="",IFERROR(VLOOKUP(config!$B$2&amp;A32&amp;B32,data!A:O,10,0),""),N32)</f>
        <v/>
      </c>
      <c r="F32" s="4" t="str">
        <f>IFERROR(VLOOKUP(config!$B$2&amp;A32&amp;B32,data!A:O,5,0),"")</f>
        <v/>
      </c>
      <c r="G32" s="4" t="str">
        <f>IF(K32="",IFERROR(VLOOKUP(config!$B$2&amp;A32&amp;B32,data!A:O,2,0),""),K32)</f>
        <v/>
      </c>
      <c r="H32" s="4" t="str">
        <f>IF(Q32="",IFERROR(VLOOKUP(config!$B$2&amp;A32&amp;B32,data!A:O,13,0),""),Q32)</f>
        <v/>
      </c>
      <c r="I32" s="4" t="str">
        <f>IFERROR(VLOOKUP(config!$B$2&amp;A32&amp;B32&amp;"1",data!W:X,2,0),"")</f>
        <v/>
      </c>
      <c r="J32" s="4" t="str">
        <f>IFERROR(VLOOKUP(config!$B$2&amp;A32&amp;B32&amp;"2",data!W:X,2,0),"")</f>
        <v/>
      </c>
      <c r="K32" s="4" t="str">
        <f t="shared" si="0"/>
        <v/>
      </c>
      <c r="L32" s="4" t="str">
        <f>IFERROR(VLOOKUP(config!$B$2&amp;A32&amp;B32&amp;"1",data!W:Y,3,0),"")</f>
        <v/>
      </c>
      <c r="M32" s="4" t="str">
        <f>IFERROR(VLOOKUP(config!$B$2&amp;A32&amp;B32&amp;"2",data!W:Y,3,0),"")</f>
        <v/>
      </c>
      <c r="N32" s="4" t="str">
        <f t="shared" si="1"/>
        <v/>
      </c>
      <c r="O32" s="5" t="str">
        <f>IFERROR(VLOOKUP(config!$B$2&amp;A32&amp;B32&amp;"1",data!W:Z,4,0),"")</f>
        <v/>
      </c>
      <c r="P32" t="str">
        <f>IFERROR(VLOOKUP(config!$B$2&amp;A32&amp;B32&amp;"2",data!W:Z,4,0),"")</f>
        <v/>
      </c>
      <c r="Q32" t="str">
        <f t="shared" si="2"/>
        <v/>
      </c>
    </row>
    <row r="33" spans="1:20" hidden="1">
      <c r="A33" s="3" t="s">
        <v>151</v>
      </c>
      <c r="B33" s="4" t="s">
        <v>147</v>
      </c>
      <c r="C33" s="4" t="s">
        <v>150</v>
      </c>
      <c r="D33" s="4" t="s">
        <v>147</v>
      </c>
      <c r="E33" s="4" t="str">
        <f>IF(N33="",IFERROR(VLOOKUP(config!$B$2&amp;A33&amp;B33,data!A:O,10,0),""),N33)</f>
        <v/>
      </c>
      <c r="F33" s="4" t="str">
        <f>IFERROR(VLOOKUP(config!$B$2&amp;A33&amp;B33,data!A:O,5,0),"")</f>
        <v/>
      </c>
      <c r="G33" s="4" t="str">
        <f>IF(K33="",IFERROR(VLOOKUP(config!$B$2&amp;A33&amp;B33,data!A:O,2,0),""),K33)</f>
        <v/>
      </c>
      <c r="H33" s="4" t="str">
        <f>IF(Q33="",IFERROR(VLOOKUP(config!$B$2&amp;A33&amp;B33,data!A:O,13,0),""),Q33)</f>
        <v/>
      </c>
      <c r="I33" s="4" t="str">
        <f>IFERROR(VLOOKUP(config!$B$2&amp;A33&amp;B33&amp;"1",data!W:X,2,0),"")</f>
        <v/>
      </c>
      <c r="J33" s="4" t="str">
        <f>IFERROR(VLOOKUP(config!$B$2&amp;A33&amp;B33&amp;"2",data!W:X,2,0),"")</f>
        <v/>
      </c>
      <c r="K33" s="4" t="str">
        <f t="shared" si="0"/>
        <v/>
      </c>
      <c r="L33" s="4" t="str">
        <f>IFERROR(VLOOKUP(config!$B$2&amp;A33&amp;B33&amp;"1",data!W:Y,3,0),"")</f>
        <v/>
      </c>
      <c r="M33" s="4" t="str">
        <f>IFERROR(VLOOKUP(config!$B$2&amp;A33&amp;B33&amp;"2",data!W:Y,3,0),"")</f>
        <v/>
      </c>
      <c r="N33" s="4" t="str">
        <f t="shared" si="1"/>
        <v/>
      </c>
      <c r="O33" s="5" t="str">
        <f>IFERROR(VLOOKUP(config!$B$2&amp;A33&amp;B33&amp;"1",data!W:Z,4,0),"")</f>
        <v/>
      </c>
      <c r="P33" t="str">
        <f>IFERROR(VLOOKUP(config!$B$2&amp;A33&amp;B33&amp;"2",data!W:Z,4,0),"")</f>
        <v/>
      </c>
      <c r="Q33" t="str">
        <f t="shared" si="2"/>
        <v/>
      </c>
    </row>
    <row r="34" spans="1:20" hidden="1">
      <c r="A34" s="3" t="s">
        <v>151</v>
      </c>
      <c r="B34" s="4" t="s">
        <v>147</v>
      </c>
      <c r="C34" s="4" t="s">
        <v>39</v>
      </c>
      <c r="D34" s="4" t="s">
        <v>147</v>
      </c>
      <c r="E34" s="4" t="str">
        <f>IF(N34="",IFERROR(VLOOKUP(config!$B$2&amp;A34&amp;B34,data!A:O,10,0),""),N34)</f>
        <v/>
      </c>
      <c r="F34" s="4" t="str">
        <f>IFERROR(VLOOKUP(config!$B$2&amp;A34&amp;B34,data!A:O,5,0),"")</f>
        <v/>
      </c>
      <c r="G34" s="4" t="str">
        <f>IF(K34="",IFERROR(VLOOKUP(config!$B$2&amp;A34&amp;B34,data!A:O,2,0),""),K34)</f>
        <v/>
      </c>
      <c r="H34" s="4" t="str">
        <f>IF(Q34="",IFERROR(VLOOKUP(config!$B$2&amp;A34&amp;B34,data!A:O,13,0),""),Q34)</f>
        <v/>
      </c>
      <c r="I34" s="4" t="str">
        <f>IFERROR(VLOOKUP(config!$B$2&amp;A34&amp;B34&amp;"1",data!W:X,2,0),"")</f>
        <v/>
      </c>
      <c r="J34" s="4" t="str">
        <f>IFERROR(VLOOKUP(config!$B$2&amp;A34&amp;B34&amp;"2",data!W:X,2,0),"")</f>
        <v/>
      </c>
      <c r="K34" s="4" t="str">
        <f t="shared" si="0"/>
        <v/>
      </c>
      <c r="L34" s="4" t="str">
        <f>IFERROR(VLOOKUP(config!$B$2&amp;A34&amp;B34&amp;"1",data!W:Y,3,0),"")</f>
        <v/>
      </c>
      <c r="M34" s="4" t="str">
        <f>IFERROR(VLOOKUP(config!$B$2&amp;A34&amp;B34&amp;"2",data!W:Y,3,0),"")</f>
        <v/>
      </c>
      <c r="N34" s="4" t="str">
        <f t="shared" si="1"/>
        <v/>
      </c>
      <c r="O34" s="5" t="str">
        <f>IFERROR(VLOOKUP(config!$B$2&amp;A34&amp;B34&amp;"1",data!W:Z,4,0),"")</f>
        <v/>
      </c>
      <c r="P34" t="str">
        <f>IFERROR(VLOOKUP(config!$B$2&amp;A34&amp;B34&amp;"2",data!W:Z,4,0),"")</f>
        <v/>
      </c>
      <c r="Q34" t="str">
        <f t="shared" si="2"/>
        <v/>
      </c>
    </row>
    <row r="35" spans="1:20" hidden="1">
      <c r="A35" s="3" t="s">
        <v>151</v>
      </c>
      <c r="B35" s="4" t="s">
        <v>147</v>
      </c>
      <c r="C35" s="4" t="s">
        <v>57</v>
      </c>
      <c r="D35" s="4" t="s">
        <v>147</v>
      </c>
      <c r="E35" s="4" t="str">
        <f>IF(N35="",IFERROR(VLOOKUP(config!$B$2&amp;A35&amp;B35,data!A:O,10,0),""),N35)</f>
        <v/>
      </c>
      <c r="F35" s="4" t="str">
        <f>IFERROR(VLOOKUP(config!$B$2&amp;A35&amp;B35,data!A:O,5,0),"")</f>
        <v/>
      </c>
      <c r="G35" s="4" t="str">
        <f>IF(K35="",IFERROR(VLOOKUP(config!$B$2&amp;A35&amp;B35,data!A:O,2,0),""),K35)</f>
        <v/>
      </c>
      <c r="H35" s="4" t="str">
        <f>IF(Q35="",IFERROR(VLOOKUP(config!$B$2&amp;A35&amp;B35,data!A:O,13,0),""),Q35)</f>
        <v/>
      </c>
      <c r="I35" s="4" t="str">
        <f>IFERROR(VLOOKUP(config!$B$2&amp;A35&amp;B35&amp;"1",data!W:X,2,0),"")</f>
        <v/>
      </c>
      <c r="J35" s="4" t="str">
        <f>IFERROR(VLOOKUP(config!$B$2&amp;A35&amp;B35&amp;"2",data!W:X,2,0),"")</f>
        <v/>
      </c>
      <c r="K35" s="4" t="str">
        <f t="shared" si="0"/>
        <v/>
      </c>
      <c r="L35" s="4" t="str">
        <f>IFERROR(VLOOKUP(config!$B$2&amp;A35&amp;B35&amp;"1",data!W:Y,3,0),"")</f>
        <v/>
      </c>
      <c r="M35" s="4" t="str">
        <f>IFERROR(VLOOKUP(config!$B$2&amp;A35&amp;B35&amp;"2",data!W:Y,3,0),"")</f>
        <v/>
      </c>
      <c r="N35" s="4" t="str">
        <f t="shared" si="1"/>
        <v/>
      </c>
      <c r="O35" s="5" t="str">
        <f>IFERROR(VLOOKUP(config!$B$2&amp;A35&amp;B35&amp;"1",data!W:Z,4,0),"")</f>
        <v/>
      </c>
      <c r="P35" t="str">
        <f>IFERROR(VLOOKUP(config!$B$2&amp;A35&amp;B35&amp;"2",data!W:Z,4,0),"")</f>
        <v/>
      </c>
      <c r="Q35" t="str">
        <f t="shared" si="2"/>
        <v/>
      </c>
    </row>
    <row r="36" spans="1:20" hidden="1">
      <c r="A36" s="3" t="s">
        <v>151</v>
      </c>
      <c r="B36" s="4" t="s">
        <v>147</v>
      </c>
      <c r="C36" s="4" t="s">
        <v>39</v>
      </c>
      <c r="D36" s="4" t="s">
        <v>147</v>
      </c>
      <c r="E36" s="4" t="str">
        <f>IF(N36="",IFERROR(VLOOKUP(config!$B$2&amp;A36&amp;B36,data!A:O,10,0),""),N36)</f>
        <v/>
      </c>
      <c r="F36" s="4" t="str">
        <f>IFERROR(VLOOKUP(config!$B$2&amp;A36&amp;B36,data!A:O,5,0),"")</f>
        <v/>
      </c>
      <c r="G36" s="4" t="str">
        <f>IF(K36="",IFERROR(VLOOKUP(config!$B$2&amp;A36&amp;B36,data!A:O,2,0),""),K36)</f>
        <v/>
      </c>
      <c r="H36" s="4" t="str">
        <f>IF(Q36="",IFERROR(VLOOKUP(config!$B$2&amp;A36&amp;B36,data!A:O,13,0),""),Q36)</f>
        <v/>
      </c>
      <c r="I36" s="4" t="str">
        <f>IFERROR(VLOOKUP(config!$B$2&amp;A36&amp;B36&amp;"1",data!W:X,2,0),"")</f>
        <v/>
      </c>
      <c r="J36" s="4" t="str">
        <f>IFERROR(VLOOKUP(config!$B$2&amp;A36&amp;B36&amp;"2",data!W:X,2,0),"")</f>
        <v/>
      </c>
      <c r="K36" s="4" t="str">
        <f t="shared" si="0"/>
        <v/>
      </c>
      <c r="L36" s="4" t="str">
        <f>IFERROR(VLOOKUP(config!$B$2&amp;A36&amp;B36&amp;"1",data!W:Y,3,0),"")</f>
        <v/>
      </c>
      <c r="M36" s="4" t="str">
        <f>IFERROR(VLOOKUP(config!$B$2&amp;A36&amp;B36&amp;"2",data!W:Y,3,0),"")</f>
        <v/>
      </c>
      <c r="N36" s="4" t="str">
        <f t="shared" si="1"/>
        <v/>
      </c>
      <c r="O36" s="5" t="str">
        <f>IFERROR(VLOOKUP(config!$B$2&amp;A36&amp;B36&amp;"1",data!W:Z,4,0),"")</f>
        <v/>
      </c>
      <c r="P36" t="str">
        <f>IFERROR(VLOOKUP(config!$B$2&amp;A36&amp;B36&amp;"2",data!W:Z,4,0),"")</f>
        <v/>
      </c>
      <c r="Q36" t="str">
        <f t="shared" si="2"/>
        <v/>
      </c>
    </row>
    <row r="37" spans="1:20" hidden="1">
      <c r="A37" s="3" t="s">
        <v>151</v>
      </c>
      <c r="B37" s="4" t="s">
        <v>147</v>
      </c>
      <c r="C37" s="4" t="s">
        <v>57</v>
      </c>
      <c r="D37" s="4" t="s">
        <v>147</v>
      </c>
      <c r="E37" s="4" t="str">
        <f>IF(N37="",IFERROR(VLOOKUP(config!$B$2&amp;A37&amp;B37,data!A:O,10,0),""),N37)</f>
        <v/>
      </c>
      <c r="F37" s="4" t="str">
        <f>IFERROR(VLOOKUP(config!$B$2&amp;A37&amp;B37,data!A:O,5,0),"")</f>
        <v/>
      </c>
      <c r="G37" s="4" t="str">
        <f>IF(K37="",IFERROR(VLOOKUP(config!$B$2&amp;A37&amp;B37,data!A:O,2,0),""),K37)</f>
        <v/>
      </c>
      <c r="H37" s="4" t="str">
        <f>IF(Q37="",IFERROR(VLOOKUP(config!$B$2&amp;A37&amp;B37,data!A:O,13,0),""),Q37)</f>
        <v/>
      </c>
      <c r="I37" s="4" t="str">
        <f>IFERROR(VLOOKUP(config!$B$2&amp;A37&amp;B37&amp;"1",data!W:X,2,0),"")</f>
        <v/>
      </c>
      <c r="J37" s="4" t="str">
        <f>IFERROR(VLOOKUP(config!$B$2&amp;A37&amp;B37&amp;"2",data!W:X,2,0),"")</f>
        <v/>
      </c>
      <c r="K37" s="4" t="str">
        <f t="shared" si="0"/>
        <v/>
      </c>
      <c r="L37" s="4" t="str">
        <f>IFERROR(VLOOKUP(config!$B$2&amp;A37&amp;B37&amp;"1",data!W:Y,3,0),"")</f>
        <v/>
      </c>
      <c r="M37" s="4" t="str">
        <f>IFERROR(VLOOKUP(config!$B$2&amp;A37&amp;B37&amp;"2",data!W:Y,3,0),"")</f>
        <v/>
      </c>
      <c r="N37" s="4" t="str">
        <f t="shared" si="1"/>
        <v/>
      </c>
      <c r="O37" s="5" t="str">
        <f>IFERROR(VLOOKUP(config!$B$2&amp;A37&amp;B37&amp;"1",data!W:Z,4,0),"")</f>
        <v/>
      </c>
      <c r="P37" t="str">
        <f>IFERROR(VLOOKUP(config!$B$2&amp;A37&amp;B37&amp;"2",data!W:Z,4,0),"")</f>
        <v/>
      </c>
      <c r="Q37" t="str">
        <f t="shared" si="2"/>
        <v/>
      </c>
    </row>
    <row r="38" spans="1:20" hidden="1">
      <c r="A38" s="3" t="s">
        <v>152</v>
      </c>
      <c r="B38" s="4" t="s">
        <v>147</v>
      </c>
      <c r="C38" s="4" t="s">
        <v>39</v>
      </c>
      <c r="D38" s="4" t="s">
        <v>147</v>
      </c>
      <c r="E38" s="4" t="str">
        <f>IF(N38="",IFERROR(VLOOKUP(config!$B$2&amp;A38&amp;B38,data!A:O,10,0),""),N38)</f>
        <v/>
      </c>
      <c r="F38" s="4" t="str">
        <f>IFERROR(VLOOKUP(config!$B$2&amp;A38&amp;B38,data!A:O,5,0),"")</f>
        <v/>
      </c>
      <c r="G38" s="4" t="str">
        <f>IF(K38="",IFERROR(VLOOKUP(config!$B$2&amp;A38&amp;B38,data!A:O,2,0),""),K38)</f>
        <v/>
      </c>
      <c r="H38" s="4" t="str">
        <f>IF(Q38="",IFERROR(VLOOKUP(config!$B$2&amp;A38&amp;B38,data!A:O,13,0),""),Q38)</f>
        <v/>
      </c>
      <c r="I38" s="4" t="str">
        <f>IFERROR(VLOOKUP(config!$B$2&amp;A38&amp;B38&amp;"1",data!W:X,2,0),"")</f>
        <v/>
      </c>
      <c r="J38" s="4" t="str">
        <f>IFERROR(VLOOKUP(config!$B$2&amp;A38&amp;B38&amp;"2",data!W:X,2,0),"")</f>
        <v/>
      </c>
      <c r="K38" s="4" t="str">
        <f t="shared" si="0"/>
        <v/>
      </c>
      <c r="L38" s="4" t="str">
        <f>IFERROR(VLOOKUP(config!$B$2&amp;A38&amp;B38&amp;"1",data!W:Y,3,0),"")</f>
        <v/>
      </c>
      <c r="M38" s="4" t="str">
        <f>IFERROR(VLOOKUP(config!$B$2&amp;A38&amp;B38&amp;"2",data!W:Y,3,0),"")</f>
        <v/>
      </c>
      <c r="N38" s="4" t="str">
        <f t="shared" si="1"/>
        <v/>
      </c>
      <c r="O38" s="5" t="str">
        <f>IFERROR(VLOOKUP(config!$B$2&amp;A38&amp;B38&amp;"1",data!W:Z,4,0),"")</f>
        <v/>
      </c>
      <c r="P38" t="str">
        <f>IFERROR(VLOOKUP(config!$B$2&amp;A38&amp;B38&amp;"2",data!W:Z,4,0),"")</f>
        <v/>
      </c>
      <c r="Q38" t="str">
        <f t="shared" si="2"/>
        <v/>
      </c>
    </row>
    <row r="39" spans="1:20" hidden="1">
      <c r="A39" s="3" t="s">
        <v>152</v>
      </c>
      <c r="B39" s="4" t="s">
        <v>147</v>
      </c>
      <c r="C39" s="4" t="s">
        <v>39</v>
      </c>
      <c r="D39" s="4" t="s">
        <v>147</v>
      </c>
      <c r="E39" s="4"/>
      <c r="F39" s="4" t="s">
        <v>158</v>
      </c>
      <c r="G39" s="4"/>
      <c r="H39" s="4"/>
      <c r="I39" s="4"/>
      <c r="J39" s="4"/>
      <c r="K39" s="4"/>
      <c r="L39" s="4"/>
      <c r="M39" s="4"/>
      <c r="N39" s="4"/>
      <c r="O39" s="5" t="str">
        <f>IFERROR(VLOOKUP(config!$B$2&amp;A39&amp;B39&amp;"1",data!W:Z,4,0),"")</f>
        <v/>
      </c>
      <c r="P39" t="str">
        <f>IFERROR(VLOOKUP(config!$B$2&amp;A39&amp;B39&amp;"2",data!W:Z,4,0),"")</f>
        <v/>
      </c>
      <c r="Q39" t="str">
        <f t="shared" si="2"/>
        <v/>
      </c>
    </row>
    <row r="40" spans="1:20" hidden="1">
      <c r="A40" s="3" t="s">
        <v>152</v>
      </c>
      <c r="B40" s="4" t="s">
        <v>147</v>
      </c>
      <c r="C40" s="4" t="s">
        <v>39</v>
      </c>
      <c r="D40" s="4" t="s">
        <v>147</v>
      </c>
      <c r="E40" s="4"/>
      <c r="F40" s="4" t="s">
        <v>158</v>
      </c>
      <c r="G40" s="4" t="s">
        <v>158</v>
      </c>
      <c r="H40" s="4" t="s">
        <v>158</v>
      </c>
      <c r="I40" s="4"/>
      <c r="J40" s="4"/>
      <c r="K40" s="4"/>
      <c r="L40" s="4"/>
      <c r="M40" s="4"/>
      <c r="N40" s="4"/>
      <c r="O40" s="5" t="str">
        <f>IFERROR(VLOOKUP(config!$B$2&amp;A40&amp;B40&amp;"1",data!W:Z,4,0),"")</f>
        <v/>
      </c>
      <c r="P40" t="str">
        <f>IFERROR(VLOOKUP(config!$B$2&amp;A40&amp;B40&amp;"2",data!W:Z,4,0),"")</f>
        <v/>
      </c>
      <c r="Q40" t="str">
        <f t="shared" si="2"/>
        <v/>
      </c>
    </row>
    <row r="41" spans="1:20" hidden="1">
      <c r="A41" s="3" t="s">
        <v>153</v>
      </c>
      <c r="B41" s="4" t="s">
        <v>147</v>
      </c>
      <c r="C41" s="4" t="s">
        <v>39</v>
      </c>
      <c r="D41" s="4" t="s">
        <v>147</v>
      </c>
      <c r="E41" s="4" t="s">
        <v>154</v>
      </c>
      <c r="F41" s="4" t="s">
        <v>155</v>
      </c>
      <c r="G41" s="4" t="s">
        <v>156</v>
      </c>
      <c r="H41" s="4" t="s">
        <v>157</v>
      </c>
      <c r="I41" s="4" t="s">
        <v>158</v>
      </c>
      <c r="J41" s="4" t="s">
        <v>158</v>
      </c>
      <c r="K41" s="4" t="s">
        <v>147</v>
      </c>
      <c r="L41" s="4" t="s">
        <v>158</v>
      </c>
      <c r="M41" s="4" t="s">
        <v>159</v>
      </c>
      <c r="N41" s="4" t="s">
        <v>158</v>
      </c>
      <c r="O41" s="5" t="s">
        <v>158</v>
      </c>
      <c r="P41" t="s">
        <v>160</v>
      </c>
      <c r="Q41" t="s">
        <v>161</v>
      </c>
      <c r="S41" t="s">
        <v>155</v>
      </c>
      <c r="T41" t="s">
        <v>162</v>
      </c>
    </row>
    <row r="42" spans="1:20" hidden="1">
      <c r="A42" s="3" t="s">
        <v>153</v>
      </c>
      <c r="B42" s="4" t="s">
        <v>147</v>
      </c>
      <c r="C42" s="4" t="s">
        <v>39</v>
      </c>
      <c r="D42" s="4" t="s">
        <v>147</v>
      </c>
      <c r="E42" s="4" t="s">
        <v>154</v>
      </c>
      <c r="F42" s="4" t="s">
        <v>155</v>
      </c>
      <c r="G42" s="4" t="s">
        <v>156</v>
      </c>
      <c r="H42" s="4" t="s">
        <v>163</v>
      </c>
      <c r="I42" s="4" t="s">
        <v>158</v>
      </c>
      <c r="J42" s="4" t="s">
        <v>158</v>
      </c>
      <c r="K42" s="4" t="s">
        <v>147</v>
      </c>
      <c r="L42" s="4" t="s">
        <v>158</v>
      </c>
      <c r="M42" s="4" t="s">
        <v>159</v>
      </c>
      <c r="N42" s="4" t="s">
        <v>158</v>
      </c>
      <c r="O42" s="5" t="s">
        <v>158</v>
      </c>
      <c r="P42" t="s">
        <v>160</v>
      </c>
      <c r="Q42" t="s">
        <v>164</v>
      </c>
      <c r="S42" t="s">
        <v>155</v>
      </c>
      <c r="T42" t="s">
        <v>162</v>
      </c>
    </row>
    <row r="43" spans="1:20" hidden="1">
      <c r="A43" s="3" t="s">
        <v>153</v>
      </c>
      <c r="B43" s="4" t="s">
        <v>147</v>
      </c>
      <c r="C43" s="4" t="s">
        <v>39</v>
      </c>
      <c r="D43" s="4" t="s">
        <v>147</v>
      </c>
      <c r="E43" s="4" t="s">
        <v>154</v>
      </c>
      <c r="F43" s="4" t="s">
        <v>155</v>
      </c>
      <c r="G43" s="4" t="s">
        <v>156</v>
      </c>
      <c r="H43" s="4" t="s">
        <v>165</v>
      </c>
      <c r="I43" s="4" t="s">
        <v>158</v>
      </c>
      <c r="J43" s="4" t="s">
        <v>158</v>
      </c>
      <c r="K43" s="4" t="s">
        <v>147</v>
      </c>
      <c r="L43" s="4" t="s">
        <v>158</v>
      </c>
      <c r="M43" s="4" t="s">
        <v>159</v>
      </c>
      <c r="N43" s="4" t="s">
        <v>158</v>
      </c>
      <c r="O43" s="5" t="s">
        <v>158</v>
      </c>
      <c r="P43" t="s">
        <v>160</v>
      </c>
      <c r="Q43" t="s">
        <v>120</v>
      </c>
      <c r="S43" t="s">
        <v>155</v>
      </c>
      <c r="T43" t="s">
        <v>162</v>
      </c>
    </row>
    <row r="44" spans="1:20" hidden="1">
      <c r="A44" s="3" t="s">
        <v>166</v>
      </c>
      <c r="B44" s="4" t="s">
        <v>147</v>
      </c>
      <c r="C44" s="4" t="s">
        <v>39</v>
      </c>
      <c r="D44" s="4" t="s">
        <v>147</v>
      </c>
      <c r="E44" s="4" t="s">
        <v>154</v>
      </c>
      <c r="F44" s="4" t="s">
        <v>155</v>
      </c>
      <c r="G44" s="4" t="s">
        <v>156</v>
      </c>
      <c r="H44" s="4" t="s">
        <v>167</v>
      </c>
      <c r="I44" s="4" t="s">
        <v>64</v>
      </c>
      <c r="J44" s="4" t="s">
        <v>65</v>
      </c>
      <c r="K44" s="4" t="s">
        <v>147</v>
      </c>
      <c r="L44" s="4" t="s">
        <v>158</v>
      </c>
      <c r="M44" s="4" t="s">
        <v>168</v>
      </c>
      <c r="N44" s="4" t="s">
        <v>158</v>
      </c>
      <c r="O44" s="5" t="s">
        <v>158</v>
      </c>
      <c r="P44" t="s">
        <v>169</v>
      </c>
      <c r="Q44" t="s">
        <v>170</v>
      </c>
      <c r="R44" t="s">
        <v>48</v>
      </c>
      <c r="S44" t="s">
        <v>125</v>
      </c>
      <c r="T44" t="s">
        <v>115</v>
      </c>
    </row>
    <row r="45" spans="1:20" hidden="1">
      <c r="A45" s="3" t="s">
        <v>166</v>
      </c>
      <c r="B45" s="4" t="s">
        <v>147</v>
      </c>
      <c r="C45" s="4" t="s">
        <v>57</v>
      </c>
      <c r="D45" s="4" t="s">
        <v>147</v>
      </c>
      <c r="E45" s="4" t="s">
        <v>154</v>
      </c>
      <c r="F45" s="4" t="s">
        <v>155</v>
      </c>
      <c r="G45" s="4" t="s">
        <v>156</v>
      </c>
      <c r="H45" s="4" t="s">
        <v>167</v>
      </c>
      <c r="I45" s="4" t="s">
        <v>64</v>
      </c>
      <c r="J45" s="4" t="s">
        <v>65</v>
      </c>
      <c r="K45" s="4" t="s">
        <v>147</v>
      </c>
      <c r="L45" s="4" t="s">
        <v>158</v>
      </c>
      <c r="M45" s="4" t="s">
        <v>168</v>
      </c>
      <c r="N45" s="4" t="s">
        <v>158</v>
      </c>
      <c r="O45" s="5" t="s">
        <v>158</v>
      </c>
      <c r="P45" t="s">
        <v>169</v>
      </c>
      <c r="Q45" t="s">
        <v>170</v>
      </c>
      <c r="S45" t="s">
        <v>125</v>
      </c>
      <c r="T45" t="s">
        <v>115</v>
      </c>
    </row>
    <row r="46" spans="1:20" hidden="1">
      <c r="A46" s="3" t="s">
        <v>166</v>
      </c>
      <c r="B46" s="4" t="s">
        <v>147</v>
      </c>
      <c r="C46" s="4" t="s">
        <v>39</v>
      </c>
      <c r="D46" s="4" t="s">
        <v>147</v>
      </c>
      <c r="E46" s="4" t="s">
        <v>154</v>
      </c>
      <c r="F46" s="4" t="s">
        <v>155</v>
      </c>
      <c r="G46" s="4" t="s">
        <v>156</v>
      </c>
      <c r="H46" s="4" t="s">
        <v>171</v>
      </c>
      <c r="I46" s="4" t="s">
        <v>64</v>
      </c>
      <c r="J46" s="4" t="s">
        <v>65</v>
      </c>
      <c r="K46" s="4" t="s">
        <v>147</v>
      </c>
      <c r="L46" s="4" t="s">
        <v>158</v>
      </c>
      <c r="M46" s="4" t="s">
        <v>168</v>
      </c>
      <c r="N46" s="4" t="s">
        <v>158</v>
      </c>
      <c r="O46" s="5" t="s">
        <v>158</v>
      </c>
      <c r="P46" t="s">
        <v>169</v>
      </c>
      <c r="Q46" t="s">
        <v>172</v>
      </c>
      <c r="S46" t="s">
        <v>115</v>
      </c>
      <c r="T46" t="s">
        <v>115</v>
      </c>
    </row>
    <row r="47" spans="1:20" hidden="1">
      <c r="A47" s="3" t="s">
        <v>166</v>
      </c>
      <c r="B47" s="4" t="s">
        <v>147</v>
      </c>
      <c r="C47" s="4" t="s">
        <v>57</v>
      </c>
      <c r="D47" s="4" t="s">
        <v>147</v>
      </c>
      <c r="E47" s="4" t="s">
        <v>154</v>
      </c>
      <c r="F47" s="4" t="s">
        <v>155</v>
      </c>
      <c r="G47" s="4" t="s">
        <v>156</v>
      </c>
      <c r="H47" s="4" t="s">
        <v>171</v>
      </c>
      <c r="I47" s="4" t="s">
        <v>64</v>
      </c>
      <c r="J47" s="4" t="s">
        <v>65</v>
      </c>
      <c r="K47" s="4" t="s">
        <v>147</v>
      </c>
      <c r="L47" s="4" t="s">
        <v>158</v>
      </c>
      <c r="M47" s="4" t="s">
        <v>168</v>
      </c>
      <c r="N47" s="4" t="s">
        <v>158</v>
      </c>
      <c r="O47" s="5" t="s">
        <v>158</v>
      </c>
      <c r="P47" t="s">
        <v>169</v>
      </c>
      <c r="Q47" t="s">
        <v>172</v>
      </c>
      <c r="R47" t="s">
        <v>62</v>
      </c>
      <c r="S47" t="s">
        <v>125</v>
      </c>
      <c r="T47" t="s">
        <v>115</v>
      </c>
    </row>
    <row r="48" spans="1:20" hidden="1">
      <c r="A48" s="3" t="s">
        <v>166</v>
      </c>
      <c r="B48" s="4" t="s">
        <v>147</v>
      </c>
      <c r="C48" s="4" t="s">
        <v>39</v>
      </c>
      <c r="D48" s="4" t="s">
        <v>147</v>
      </c>
      <c r="E48" s="4" t="s">
        <v>154</v>
      </c>
      <c r="F48" s="4" t="s">
        <v>155</v>
      </c>
      <c r="G48" s="4" t="s">
        <v>156</v>
      </c>
      <c r="H48" s="4" t="s">
        <v>157</v>
      </c>
      <c r="I48" s="4" t="s">
        <v>173</v>
      </c>
      <c r="J48" s="4" t="s">
        <v>174</v>
      </c>
      <c r="K48" s="4" t="s">
        <v>147</v>
      </c>
      <c r="L48" s="4" t="s">
        <v>158</v>
      </c>
      <c r="M48" s="4" t="s">
        <v>168</v>
      </c>
      <c r="N48" s="4" t="s">
        <v>158</v>
      </c>
      <c r="O48" s="5" t="s">
        <v>158</v>
      </c>
      <c r="P48" t="s">
        <v>169</v>
      </c>
      <c r="Q48" t="s">
        <v>161</v>
      </c>
      <c r="R48" t="s">
        <v>48</v>
      </c>
      <c r="S48" t="s">
        <v>115</v>
      </c>
      <c r="T48" t="s">
        <v>115</v>
      </c>
    </row>
    <row r="49" spans="1:20" hidden="1">
      <c r="A49" s="3" t="s">
        <v>166</v>
      </c>
      <c r="B49" s="4" t="s">
        <v>147</v>
      </c>
      <c r="C49" s="4" t="s">
        <v>57</v>
      </c>
      <c r="D49" s="4" t="s">
        <v>147</v>
      </c>
      <c r="E49" s="4" t="s">
        <v>154</v>
      </c>
      <c r="F49" s="4" t="s">
        <v>155</v>
      </c>
      <c r="G49" s="4" t="s">
        <v>156</v>
      </c>
      <c r="H49" s="4" t="s">
        <v>157</v>
      </c>
      <c r="I49" s="4" t="s">
        <v>173</v>
      </c>
      <c r="J49" s="4" t="s">
        <v>174</v>
      </c>
      <c r="K49" s="4" t="s">
        <v>147</v>
      </c>
      <c r="L49" s="4" t="s">
        <v>158</v>
      </c>
      <c r="M49" s="4" t="s">
        <v>168</v>
      </c>
      <c r="N49" s="4" t="s">
        <v>158</v>
      </c>
      <c r="O49" s="5" t="s">
        <v>158</v>
      </c>
      <c r="P49" t="s">
        <v>169</v>
      </c>
      <c r="Q49" t="s">
        <v>161</v>
      </c>
      <c r="S49" t="s">
        <v>125</v>
      </c>
      <c r="T49" t="s">
        <v>115</v>
      </c>
    </row>
    <row r="50" spans="1:20" hidden="1">
      <c r="A50" s="3" t="s">
        <v>166</v>
      </c>
      <c r="B50" s="4" t="s">
        <v>147</v>
      </c>
      <c r="C50" s="4" t="s">
        <v>39</v>
      </c>
      <c r="D50" s="4" t="s">
        <v>147</v>
      </c>
      <c r="E50" s="4" t="s">
        <v>154</v>
      </c>
      <c r="F50" s="4" t="s">
        <v>155</v>
      </c>
      <c r="G50" s="4" t="s">
        <v>156</v>
      </c>
      <c r="H50" s="4" t="s">
        <v>175</v>
      </c>
      <c r="I50" s="4" t="s">
        <v>176</v>
      </c>
      <c r="J50" s="4" t="s">
        <v>177</v>
      </c>
      <c r="K50" s="4" t="s">
        <v>147</v>
      </c>
      <c r="L50" s="4" t="s">
        <v>158</v>
      </c>
      <c r="M50" s="4" t="s">
        <v>168</v>
      </c>
      <c r="N50" s="4" t="s">
        <v>158</v>
      </c>
      <c r="O50" s="5" t="s">
        <v>158</v>
      </c>
      <c r="P50" t="s">
        <v>169</v>
      </c>
      <c r="Q50" t="s">
        <v>178</v>
      </c>
      <c r="R50" t="s">
        <v>48</v>
      </c>
      <c r="S50" t="s">
        <v>125</v>
      </c>
      <c r="T50" t="s">
        <v>115</v>
      </c>
    </row>
    <row r="51" spans="1:20" hidden="1">
      <c r="A51" s="3" t="s">
        <v>166</v>
      </c>
      <c r="B51" s="4" t="s">
        <v>147</v>
      </c>
      <c r="C51" s="4" t="s">
        <v>57</v>
      </c>
      <c r="D51" s="4" t="s">
        <v>147</v>
      </c>
      <c r="E51" s="4" t="s">
        <v>154</v>
      </c>
      <c r="F51" s="4" t="s">
        <v>155</v>
      </c>
      <c r="G51" s="4" t="s">
        <v>156</v>
      </c>
      <c r="H51" s="4" t="s">
        <v>175</v>
      </c>
      <c r="I51" s="4" t="s">
        <v>176</v>
      </c>
      <c r="J51" s="4" t="s">
        <v>177</v>
      </c>
      <c r="K51" s="4" t="s">
        <v>147</v>
      </c>
      <c r="L51" s="4" t="s">
        <v>158</v>
      </c>
      <c r="M51" s="4" t="s">
        <v>168</v>
      </c>
      <c r="N51" s="4" t="s">
        <v>158</v>
      </c>
      <c r="O51" s="5" t="s">
        <v>158</v>
      </c>
      <c r="P51" t="s">
        <v>169</v>
      </c>
      <c r="Q51" t="s">
        <v>178</v>
      </c>
      <c r="S51" t="s">
        <v>115</v>
      </c>
      <c r="T51" t="s">
        <v>115</v>
      </c>
    </row>
    <row r="52" spans="1:20" hidden="1">
      <c r="A52" s="3" t="s">
        <v>166</v>
      </c>
      <c r="B52" s="4" t="s">
        <v>147</v>
      </c>
      <c r="C52" s="4" t="s">
        <v>39</v>
      </c>
      <c r="D52" s="4" t="s">
        <v>147</v>
      </c>
      <c r="E52" s="4" t="s">
        <v>154</v>
      </c>
      <c r="F52" s="4" t="s">
        <v>155</v>
      </c>
      <c r="G52" s="4" t="s">
        <v>156</v>
      </c>
      <c r="H52" s="4" t="s">
        <v>179</v>
      </c>
      <c r="I52" s="4" t="s">
        <v>180</v>
      </c>
      <c r="J52" s="4" t="s">
        <v>181</v>
      </c>
      <c r="K52" s="4" t="s">
        <v>147</v>
      </c>
      <c r="L52" s="4" t="s">
        <v>158</v>
      </c>
      <c r="M52" s="4" t="s">
        <v>168</v>
      </c>
      <c r="N52" s="4" t="s">
        <v>158</v>
      </c>
      <c r="O52" s="5" t="s">
        <v>158</v>
      </c>
      <c r="P52" t="s">
        <v>169</v>
      </c>
      <c r="Q52" t="s">
        <v>70</v>
      </c>
      <c r="S52" t="s">
        <v>115</v>
      </c>
      <c r="T52" t="s">
        <v>115</v>
      </c>
    </row>
    <row r="53" spans="1:20" hidden="1">
      <c r="A53" s="3" t="s">
        <v>166</v>
      </c>
      <c r="B53" s="4" t="s">
        <v>147</v>
      </c>
      <c r="C53" s="4" t="s">
        <v>57</v>
      </c>
      <c r="D53" s="4" t="s">
        <v>147</v>
      </c>
      <c r="E53" s="4" t="s">
        <v>154</v>
      </c>
      <c r="F53" s="4" t="s">
        <v>155</v>
      </c>
      <c r="G53" s="4" t="s">
        <v>156</v>
      </c>
      <c r="H53" s="4" t="s">
        <v>179</v>
      </c>
      <c r="I53" s="4" t="s">
        <v>180</v>
      </c>
      <c r="J53" s="4" t="s">
        <v>181</v>
      </c>
      <c r="K53" s="4" t="s">
        <v>147</v>
      </c>
      <c r="L53" s="4" t="s">
        <v>158</v>
      </c>
      <c r="M53" s="4" t="s">
        <v>168</v>
      </c>
      <c r="N53" s="4" t="s">
        <v>158</v>
      </c>
      <c r="O53" s="5" t="s">
        <v>158</v>
      </c>
      <c r="P53" t="s">
        <v>169</v>
      </c>
      <c r="Q53" t="s">
        <v>70</v>
      </c>
      <c r="R53" t="s">
        <v>62</v>
      </c>
      <c r="S53" t="s">
        <v>125</v>
      </c>
      <c r="T53" t="s">
        <v>115</v>
      </c>
    </row>
    <row r="54" spans="1:20" hidden="1">
      <c r="A54" s="3" t="s">
        <v>166</v>
      </c>
      <c r="B54" s="4" t="s">
        <v>147</v>
      </c>
      <c r="C54" s="4" t="s">
        <v>39</v>
      </c>
      <c r="D54" s="4" t="s">
        <v>147</v>
      </c>
      <c r="E54" s="4" t="s">
        <v>154</v>
      </c>
      <c r="F54" s="4" t="s">
        <v>155</v>
      </c>
      <c r="G54" s="4" t="s">
        <v>156</v>
      </c>
      <c r="H54" s="4" t="s">
        <v>182</v>
      </c>
      <c r="I54" s="4" t="s">
        <v>176</v>
      </c>
      <c r="J54" s="4" t="s">
        <v>177</v>
      </c>
      <c r="K54" s="4" t="s">
        <v>147</v>
      </c>
      <c r="L54" s="4" t="s">
        <v>158</v>
      </c>
      <c r="M54" s="4" t="s">
        <v>168</v>
      </c>
      <c r="N54" s="4" t="s">
        <v>158</v>
      </c>
      <c r="O54" s="5" t="s">
        <v>158</v>
      </c>
      <c r="P54" t="s">
        <v>169</v>
      </c>
      <c r="Q54" t="s">
        <v>67</v>
      </c>
      <c r="R54" t="s">
        <v>48</v>
      </c>
      <c r="S54" t="s">
        <v>125</v>
      </c>
      <c r="T54" t="s">
        <v>115</v>
      </c>
    </row>
    <row r="55" spans="1:20" hidden="1">
      <c r="A55" s="3" t="s">
        <v>166</v>
      </c>
      <c r="B55" s="4" t="s">
        <v>147</v>
      </c>
      <c r="C55" s="4" t="s">
        <v>57</v>
      </c>
      <c r="D55" s="4" t="s">
        <v>147</v>
      </c>
      <c r="E55" s="4" t="s">
        <v>154</v>
      </c>
      <c r="F55" s="4" t="s">
        <v>155</v>
      </c>
      <c r="G55" s="4" t="s">
        <v>156</v>
      </c>
      <c r="H55" s="4" t="s">
        <v>182</v>
      </c>
      <c r="I55" s="4" t="s">
        <v>176</v>
      </c>
      <c r="J55" s="4" t="s">
        <v>177</v>
      </c>
      <c r="K55" s="4" t="s">
        <v>147</v>
      </c>
      <c r="L55" s="4" t="s">
        <v>158</v>
      </c>
      <c r="M55" s="4" t="s">
        <v>168</v>
      </c>
      <c r="N55" s="4" t="s">
        <v>158</v>
      </c>
      <c r="O55" s="5" t="s">
        <v>158</v>
      </c>
      <c r="P55" t="s">
        <v>169</v>
      </c>
      <c r="Q55" t="s">
        <v>67</v>
      </c>
      <c r="S55" t="s">
        <v>115</v>
      </c>
      <c r="T55" t="s">
        <v>115</v>
      </c>
    </row>
    <row r="56" spans="1:20" hidden="1">
      <c r="A56" s="3" t="s">
        <v>166</v>
      </c>
      <c r="B56" s="4" t="s">
        <v>147</v>
      </c>
      <c r="C56" s="4" t="s">
        <v>39</v>
      </c>
      <c r="D56" s="4" t="s">
        <v>147</v>
      </c>
      <c r="E56" s="4" t="s">
        <v>154</v>
      </c>
      <c r="F56" s="4" t="s">
        <v>155</v>
      </c>
      <c r="G56" s="4" t="s">
        <v>156</v>
      </c>
      <c r="H56" s="4" t="s">
        <v>183</v>
      </c>
      <c r="I56" s="4" t="s">
        <v>184</v>
      </c>
      <c r="J56" s="4" t="s">
        <v>185</v>
      </c>
      <c r="K56" s="4" t="s">
        <v>147</v>
      </c>
      <c r="L56" s="4" t="s">
        <v>158</v>
      </c>
      <c r="M56" s="4" t="s">
        <v>168</v>
      </c>
      <c r="N56" s="4" t="s">
        <v>158</v>
      </c>
      <c r="O56" s="5" t="s">
        <v>158</v>
      </c>
      <c r="P56" t="s">
        <v>169</v>
      </c>
      <c r="Q56" t="s">
        <v>186</v>
      </c>
      <c r="S56" t="s">
        <v>115</v>
      </c>
      <c r="T56" t="s">
        <v>115</v>
      </c>
    </row>
    <row r="57" spans="1:20" hidden="1">
      <c r="A57" s="3" t="s">
        <v>166</v>
      </c>
      <c r="B57" s="4" t="s">
        <v>147</v>
      </c>
      <c r="C57" s="4" t="s">
        <v>39</v>
      </c>
      <c r="D57" s="4" t="s">
        <v>147</v>
      </c>
      <c r="E57" s="4" t="s">
        <v>154</v>
      </c>
      <c r="F57" s="4" t="s">
        <v>155</v>
      </c>
      <c r="G57" s="4" t="s">
        <v>156</v>
      </c>
      <c r="H57" s="4" t="s">
        <v>187</v>
      </c>
      <c r="I57" s="4" t="s">
        <v>180</v>
      </c>
      <c r="J57" s="4" t="s">
        <v>181</v>
      </c>
      <c r="K57" s="4" t="s">
        <v>147</v>
      </c>
      <c r="L57" s="4" t="s">
        <v>158</v>
      </c>
      <c r="M57" s="4" t="s">
        <v>168</v>
      </c>
      <c r="N57" s="4" t="s">
        <v>158</v>
      </c>
      <c r="O57" s="5" t="s">
        <v>158</v>
      </c>
      <c r="P57" t="s">
        <v>169</v>
      </c>
      <c r="Q57" t="s">
        <v>188</v>
      </c>
      <c r="R57" t="s">
        <v>48</v>
      </c>
      <c r="S57" t="s">
        <v>125</v>
      </c>
      <c r="T57" t="s">
        <v>115</v>
      </c>
    </row>
    <row r="58" spans="1:20" hidden="1">
      <c r="A58" s="3" t="s">
        <v>166</v>
      </c>
      <c r="B58" s="4" t="s">
        <v>147</v>
      </c>
      <c r="C58" s="4" t="s">
        <v>57</v>
      </c>
      <c r="D58" s="4" t="s">
        <v>147</v>
      </c>
      <c r="E58" s="4" t="s">
        <v>154</v>
      </c>
      <c r="F58" s="4" t="s">
        <v>155</v>
      </c>
      <c r="G58" s="4" t="s">
        <v>156</v>
      </c>
      <c r="H58" s="4" t="s">
        <v>187</v>
      </c>
      <c r="I58" s="4" t="s">
        <v>180</v>
      </c>
      <c r="J58" s="4" t="s">
        <v>181</v>
      </c>
      <c r="K58" s="4" t="s">
        <v>147</v>
      </c>
      <c r="L58" s="4" t="s">
        <v>158</v>
      </c>
      <c r="M58" s="4" t="s">
        <v>168</v>
      </c>
      <c r="N58" s="4" t="s">
        <v>158</v>
      </c>
      <c r="O58" s="5" t="s">
        <v>158</v>
      </c>
      <c r="P58" t="s">
        <v>169</v>
      </c>
      <c r="Q58" t="s">
        <v>188</v>
      </c>
      <c r="S58" t="s">
        <v>125</v>
      </c>
      <c r="T58" t="s">
        <v>115</v>
      </c>
    </row>
    <row r="59" spans="1:20" hidden="1">
      <c r="A59" s="3" t="s">
        <v>166</v>
      </c>
      <c r="B59" s="4" t="s">
        <v>147</v>
      </c>
      <c r="C59" s="4" t="s">
        <v>39</v>
      </c>
      <c r="D59" s="4" t="s">
        <v>147</v>
      </c>
      <c r="E59" s="4" t="s">
        <v>154</v>
      </c>
      <c r="F59" s="4" t="s">
        <v>155</v>
      </c>
      <c r="G59" s="4" t="s">
        <v>156</v>
      </c>
      <c r="H59" s="4" t="s">
        <v>189</v>
      </c>
      <c r="I59" s="4" t="s">
        <v>184</v>
      </c>
      <c r="J59" s="4" t="s">
        <v>185</v>
      </c>
      <c r="K59" s="4" t="s">
        <v>147</v>
      </c>
      <c r="L59" s="4" t="s">
        <v>158</v>
      </c>
      <c r="M59" s="4" t="s">
        <v>168</v>
      </c>
      <c r="N59" s="4" t="s">
        <v>158</v>
      </c>
      <c r="O59" s="5" t="s">
        <v>158</v>
      </c>
      <c r="P59" t="s">
        <v>169</v>
      </c>
      <c r="Q59" t="s">
        <v>190</v>
      </c>
      <c r="S59" t="s">
        <v>115</v>
      </c>
      <c r="T59" t="s">
        <v>115</v>
      </c>
    </row>
    <row r="60" spans="1:20" hidden="1">
      <c r="A60" s="3" t="s">
        <v>166</v>
      </c>
      <c r="B60" s="4" t="s">
        <v>147</v>
      </c>
      <c r="C60" s="4" t="s">
        <v>57</v>
      </c>
      <c r="D60" s="4" t="s">
        <v>147</v>
      </c>
      <c r="E60" s="4" t="s">
        <v>154</v>
      </c>
      <c r="F60" s="4" t="s">
        <v>155</v>
      </c>
      <c r="G60" s="4" t="s">
        <v>156</v>
      </c>
      <c r="H60" s="4" t="s">
        <v>189</v>
      </c>
      <c r="I60" s="4" t="s">
        <v>184</v>
      </c>
      <c r="J60" s="4" t="s">
        <v>185</v>
      </c>
      <c r="K60" s="4" t="s">
        <v>147</v>
      </c>
      <c r="L60" s="4" t="s">
        <v>158</v>
      </c>
      <c r="M60" s="4" t="s">
        <v>168</v>
      </c>
      <c r="N60" s="4" t="s">
        <v>158</v>
      </c>
      <c r="O60" s="5" t="s">
        <v>158</v>
      </c>
      <c r="P60" t="s">
        <v>169</v>
      </c>
      <c r="Q60" t="s">
        <v>190</v>
      </c>
      <c r="R60" t="s">
        <v>62</v>
      </c>
      <c r="S60" t="s">
        <v>115</v>
      </c>
      <c r="T60" t="s">
        <v>115</v>
      </c>
    </row>
    <row r="61" spans="1:20" hidden="1">
      <c r="A61" s="3" t="s">
        <v>166</v>
      </c>
      <c r="B61" s="4" t="s">
        <v>147</v>
      </c>
      <c r="C61" s="4" t="s">
        <v>57</v>
      </c>
      <c r="D61" s="4" t="s">
        <v>147</v>
      </c>
      <c r="E61" s="4" t="s">
        <v>154</v>
      </c>
      <c r="F61" s="4" t="s">
        <v>155</v>
      </c>
      <c r="G61" s="4" t="s">
        <v>156</v>
      </c>
      <c r="H61" s="4" t="s">
        <v>191</v>
      </c>
      <c r="I61" s="4" t="s">
        <v>158</v>
      </c>
      <c r="J61" s="4" t="s">
        <v>158</v>
      </c>
      <c r="K61" s="4" t="s">
        <v>147</v>
      </c>
      <c r="L61" s="4" t="s">
        <v>158</v>
      </c>
      <c r="M61" s="4" t="s">
        <v>147</v>
      </c>
      <c r="N61" s="4" t="s">
        <v>158</v>
      </c>
      <c r="O61" s="5" t="s">
        <v>158</v>
      </c>
      <c r="P61" t="s">
        <v>169</v>
      </c>
      <c r="Q61" t="s">
        <v>192</v>
      </c>
      <c r="R61" t="s">
        <v>62</v>
      </c>
      <c r="S61" t="s">
        <v>121</v>
      </c>
      <c r="T61" t="s">
        <v>115</v>
      </c>
    </row>
    <row r="62" spans="1:20" hidden="1">
      <c r="A62" s="3" t="s">
        <v>166</v>
      </c>
      <c r="B62" s="4" t="s">
        <v>147</v>
      </c>
      <c r="C62" s="4" t="s">
        <v>57</v>
      </c>
      <c r="D62" s="4" t="s">
        <v>147</v>
      </c>
      <c r="E62" s="4" t="s">
        <v>154</v>
      </c>
      <c r="F62" s="4" t="s">
        <v>155</v>
      </c>
      <c r="G62" s="4" t="s">
        <v>156</v>
      </c>
      <c r="H62" s="4" t="s">
        <v>193</v>
      </c>
      <c r="I62" s="4" t="s">
        <v>194</v>
      </c>
      <c r="J62" s="4" t="s">
        <v>195</v>
      </c>
      <c r="K62" s="4" t="s">
        <v>147</v>
      </c>
      <c r="L62" s="4" t="s">
        <v>158</v>
      </c>
      <c r="M62" s="4" t="s">
        <v>45</v>
      </c>
      <c r="N62" s="4" t="s">
        <v>158</v>
      </c>
      <c r="O62" s="5" t="s">
        <v>158</v>
      </c>
      <c r="P62" t="s">
        <v>169</v>
      </c>
      <c r="Q62" t="s">
        <v>196</v>
      </c>
      <c r="R62" t="s">
        <v>62</v>
      </c>
      <c r="S62" t="s">
        <v>121</v>
      </c>
      <c r="T62" t="s">
        <v>115</v>
      </c>
    </row>
    <row r="63" spans="1:20" hidden="1">
      <c r="A63" s="3" t="s">
        <v>197</v>
      </c>
      <c r="B63" s="4" t="s">
        <v>147</v>
      </c>
      <c r="C63" s="4" t="s">
        <v>39</v>
      </c>
      <c r="D63" s="4" t="s">
        <v>147</v>
      </c>
      <c r="E63" s="4" t="s">
        <v>154</v>
      </c>
      <c r="F63" s="4" t="s">
        <v>155</v>
      </c>
      <c r="G63" s="4" t="s">
        <v>156</v>
      </c>
      <c r="H63" s="4" t="s">
        <v>167</v>
      </c>
      <c r="I63" s="4" t="s">
        <v>64</v>
      </c>
      <c r="J63" s="4" t="s">
        <v>65</v>
      </c>
      <c r="K63" s="4" t="s">
        <v>147</v>
      </c>
      <c r="L63" s="4" t="s">
        <v>158</v>
      </c>
      <c r="M63" s="4" t="s">
        <v>198</v>
      </c>
      <c r="N63" s="4" t="s">
        <v>158</v>
      </c>
      <c r="O63" s="5" t="s">
        <v>158</v>
      </c>
      <c r="P63" t="s">
        <v>199</v>
      </c>
      <c r="Q63" t="s">
        <v>170</v>
      </c>
      <c r="R63" t="s">
        <v>48</v>
      </c>
      <c r="S63" t="s">
        <v>125</v>
      </c>
      <c r="T63" t="s">
        <v>115</v>
      </c>
    </row>
    <row r="64" spans="1:20" hidden="1">
      <c r="A64" s="3" t="s">
        <v>197</v>
      </c>
      <c r="B64" s="4" t="s">
        <v>147</v>
      </c>
      <c r="C64" s="4" t="s">
        <v>57</v>
      </c>
      <c r="D64" s="4" t="s">
        <v>147</v>
      </c>
      <c r="E64" s="4" t="s">
        <v>154</v>
      </c>
      <c r="F64" s="4" t="s">
        <v>155</v>
      </c>
      <c r="G64" s="4" t="s">
        <v>156</v>
      </c>
      <c r="H64" s="4" t="s">
        <v>167</v>
      </c>
      <c r="I64" s="4" t="s">
        <v>64</v>
      </c>
      <c r="J64" s="4" t="s">
        <v>65</v>
      </c>
      <c r="K64" s="4" t="s">
        <v>147</v>
      </c>
      <c r="L64" s="4" t="s">
        <v>158</v>
      </c>
      <c r="M64" s="4" t="s">
        <v>198</v>
      </c>
      <c r="N64" s="4" t="s">
        <v>158</v>
      </c>
      <c r="O64" s="5" t="s">
        <v>158</v>
      </c>
      <c r="P64" t="s">
        <v>199</v>
      </c>
      <c r="Q64" t="s">
        <v>170</v>
      </c>
      <c r="S64" t="s">
        <v>125</v>
      </c>
      <c r="T64" t="s">
        <v>115</v>
      </c>
    </row>
    <row r="65" spans="1:20" hidden="1">
      <c r="A65" s="3" t="s">
        <v>197</v>
      </c>
      <c r="B65" s="4" t="s">
        <v>147</v>
      </c>
      <c r="C65" s="4" t="s">
        <v>39</v>
      </c>
      <c r="D65" s="4" t="s">
        <v>147</v>
      </c>
      <c r="E65" s="4" t="s">
        <v>154</v>
      </c>
      <c r="F65" s="4" t="s">
        <v>155</v>
      </c>
      <c r="G65" s="4" t="s">
        <v>156</v>
      </c>
      <c r="H65" s="4" t="s">
        <v>171</v>
      </c>
      <c r="I65" s="4" t="s">
        <v>64</v>
      </c>
      <c r="J65" s="4" t="s">
        <v>65</v>
      </c>
      <c r="K65" s="4" t="s">
        <v>147</v>
      </c>
      <c r="L65" s="4" t="s">
        <v>158</v>
      </c>
      <c r="M65" s="4" t="s">
        <v>198</v>
      </c>
      <c r="N65" s="4" t="s">
        <v>158</v>
      </c>
      <c r="O65" s="5" t="s">
        <v>158</v>
      </c>
      <c r="P65" t="s">
        <v>199</v>
      </c>
      <c r="Q65" t="s">
        <v>172</v>
      </c>
      <c r="S65" t="s">
        <v>115</v>
      </c>
      <c r="T65" t="s">
        <v>115</v>
      </c>
    </row>
    <row r="66" spans="1:20" hidden="1">
      <c r="A66" s="3" t="s">
        <v>197</v>
      </c>
      <c r="B66" s="4" t="s">
        <v>147</v>
      </c>
      <c r="C66" s="4" t="s">
        <v>57</v>
      </c>
      <c r="D66" s="4" t="s">
        <v>147</v>
      </c>
      <c r="E66" s="4" t="s">
        <v>154</v>
      </c>
      <c r="F66" s="4" t="s">
        <v>155</v>
      </c>
      <c r="G66" s="4" t="s">
        <v>156</v>
      </c>
      <c r="H66" s="4" t="s">
        <v>171</v>
      </c>
      <c r="I66" s="4" t="s">
        <v>64</v>
      </c>
      <c r="J66" s="4" t="s">
        <v>65</v>
      </c>
      <c r="K66" s="4" t="s">
        <v>147</v>
      </c>
      <c r="L66" s="4" t="s">
        <v>158</v>
      </c>
      <c r="M66" s="4" t="s">
        <v>198</v>
      </c>
      <c r="N66" s="4" t="s">
        <v>158</v>
      </c>
      <c r="O66" s="5" t="s">
        <v>158</v>
      </c>
      <c r="P66" t="s">
        <v>199</v>
      </c>
      <c r="Q66" t="s">
        <v>172</v>
      </c>
      <c r="R66" t="s">
        <v>62</v>
      </c>
      <c r="S66" t="s">
        <v>125</v>
      </c>
      <c r="T66" t="s">
        <v>115</v>
      </c>
    </row>
    <row r="67" spans="1:20" hidden="1">
      <c r="A67" s="3" t="s">
        <v>197</v>
      </c>
      <c r="B67" s="4" t="s">
        <v>147</v>
      </c>
      <c r="C67" s="4" t="s">
        <v>39</v>
      </c>
      <c r="D67" s="4" t="s">
        <v>147</v>
      </c>
      <c r="E67" s="4" t="s">
        <v>154</v>
      </c>
      <c r="F67" s="4" t="s">
        <v>155</v>
      </c>
      <c r="G67" s="4" t="s">
        <v>156</v>
      </c>
      <c r="H67" s="4" t="s">
        <v>157</v>
      </c>
      <c r="I67" s="4" t="s">
        <v>173</v>
      </c>
      <c r="J67" s="4" t="s">
        <v>174</v>
      </c>
      <c r="K67" s="4" t="s">
        <v>147</v>
      </c>
      <c r="L67" s="4" t="s">
        <v>158</v>
      </c>
      <c r="M67" s="4" t="s">
        <v>198</v>
      </c>
      <c r="N67" s="4" t="s">
        <v>158</v>
      </c>
      <c r="O67" s="5" t="s">
        <v>158</v>
      </c>
      <c r="P67" t="s">
        <v>199</v>
      </c>
      <c r="Q67" t="s">
        <v>161</v>
      </c>
      <c r="R67" t="s">
        <v>48</v>
      </c>
      <c r="S67" t="s">
        <v>115</v>
      </c>
      <c r="T67" t="s">
        <v>115</v>
      </c>
    </row>
    <row r="68" spans="1:20" hidden="1">
      <c r="A68" s="3" t="s">
        <v>197</v>
      </c>
      <c r="B68" s="4" t="s">
        <v>147</v>
      </c>
      <c r="C68" s="4" t="s">
        <v>57</v>
      </c>
      <c r="D68" s="4" t="s">
        <v>147</v>
      </c>
      <c r="E68" s="4" t="s">
        <v>154</v>
      </c>
      <c r="F68" s="4" t="s">
        <v>155</v>
      </c>
      <c r="G68" s="4" t="s">
        <v>156</v>
      </c>
      <c r="H68" s="4" t="s">
        <v>157</v>
      </c>
      <c r="I68" s="4" t="s">
        <v>173</v>
      </c>
      <c r="J68" s="4" t="s">
        <v>174</v>
      </c>
      <c r="K68" s="4" t="s">
        <v>147</v>
      </c>
      <c r="L68" s="4" t="s">
        <v>158</v>
      </c>
      <c r="M68" s="4" t="s">
        <v>198</v>
      </c>
      <c r="N68" s="4" t="s">
        <v>158</v>
      </c>
      <c r="O68" s="5" t="s">
        <v>158</v>
      </c>
      <c r="P68" t="s">
        <v>199</v>
      </c>
      <c r="Q68" t="s">
        <v>161</v>
      </c>
      <c r="S68" t="s">
        <v>125</v>
      </c>
      <c r="T68" t="s">
        <v>115</v>
      </c>
    </row>
    <row r="69" spans="1:20" hidden="1">
      <c r="A69" s="3" t="s">
        <v>197</v>
      </c>
      <c r="B69" s="4" t="s">
        <v>147</v>
      </c>
      <c r="C69" s="4" t="s">
        <v>39</v>
      </c>
      <c r="D69" s="4" t="s">
        <v>147</v>
      </c>
      <c r="E69" s="4" t="s">
        <v>154</v>
      </c>
      <c r="F69" s="4" t="s">
        <v>155</v>
      </c>
      <c r="G69" s="4" t="s">
        <v>156</v>
      </c>
      <c r="H69" s="4" t="s">
        <v>175</v>
      </c>
      <c r="I69" s="4" t="s">
        <v>176</v>
      </c>
      <c r="J69" s="4" t="s">
        <v>177</v>
      </c>
      <c r="K69" s="4" t="s">
        <v>147</v>
      </c>
      <c r="L69" s="4" t="s">
        <v>158</v>
      </c>
      <c r="M69" s="4" t="s">
        <v>198</v>
      </c>
      <c r="N69" s="4" t="s">
        <v>158</v>
      </c>
      <c r="O69" s="5" t="s">
        <v>158</v>
      </c>
      <c r="P69" t="s">
        <v>199</v>
      </c>
      <c r="Q69" t="s">
        <v>178</v>
      </c>
      <c r="R69" t="s">
        <v>48</v>
      </c>
      <c r="S69" t="s">
        <v>125</v>
      </c>
      <c r="T69" t="s">
        <v>115</v>
      </c>
    </row>
    <row r="70" spans="1:20" hidden="1">
      <c r="A70" s="3" t="s">
        <v>200</v>
      </c>
      <c r="B70" s="4" t="s">
        <v>147</v>
      </c>
      <c r="C70" s="4" t="s">
        <v>39</v>
      </c>
      <c r="D70" s="4" t="s">
        <v>147</v>
      </c>
      <c r="E70" s="4" t="s">
        <v>154</v>
      </c>
      <c r="F70" s="4" t="s">
        <v>155</v>
      </c>
      <c r="G70" s="4" t="s">
        <v>156</v>
      </c>
      <c r="H70" s="4" t="s">
        <v>201</v>
      </c>
      <c r="I70" s="4" t="s">
        <v>158</v>
      </c>
      <c r="J70" s="4" t="s">
        <v>158</v>
      </c>
      <c r="K70" s="4" t="s">
        <v>147</v>
      </c>
      <c r="L70" s="4" t="s">
        <v>158</v>
      </c>
      <c r="M70" s="4" t="s">
        <v>155</v>
      </c>
      <c r="N70" s="4" t="s">
        <v>158</v>
      </c>
      <c r="O70" s="5" t="s">
        <v>158</v>
      </c>
      <c r="P70" t="s">
        <v>202</v>
      </c>
      <c r="Q70" t="s">
        <v>120</v>
      </c>
      <c r="S70" t="s">
        <v>155</v>
      </c>
    </row>
    <row r="71" spans="1:20" hidden="1">
      <c r="A71" s="3" t="s">
        <v>200</v>
      </c>
      <c r="B71" s="4" t="s">
        <v>147</v>
      </c>
      <c r="C71" s="4" t="s">
        <v>39</v>
      </c>
      <c r="D71" s="4" t="s">
        <v>147</v>
      </c>
      <c r="E71" s="4" t="s">
        <v>154</v>
      </c>
      <c r="F71" s="4" t="s">
        <v>155</v>
      </c>
      <c r="G71" s="4" t="s">
        <v>156</v>
      </c>
      <c r="H71" s="4" t="s">
        <v>203</v>
      </c>
      <c r="I71" s="4" t="s">
        <v>158</v>
      </c>
      <c r="J71" s="4" t="s">
        <v>158</v>
      </c>
      <c r="K71" s="4" t="s">
        <v>147</v>
      </c>
      <c r="L71" s="4" t="s">
        <v>158</v>
      </c>
      <c r="M71" s="4" t="s">
        <v>155</v>
      </c>
      <c r="N71" s="4" t="s">
        <v>158</v>
      </c>
      <c r="O71" s="5" t="s">
        <v>158</v>
      </c>
      <c r="P71" t="s">
        <v>202</v>
      </c>
      <c r="Q71" t="s">
        <v>204</v>
      </c>
      <c r="S71" t="s">
        <v>155</v>
      </c>
    </row>
    <row r="72" spans="1:20" hidden="1">
      <c r="A72" s="3" t="s">
        <v>200</v>
      </c>
      <c r="B72" s="4" t="s">
        <v>147</v>
      </c>
      <c r="C72" s="4" t="s">
        <v>39</v>
      </c>
      <c r="D72" s="4" t="s">
        <v>147</v>
      </c>
      <c r="E72" s="4" t="s">
        <v>154</v>
      </c>
      <c r="F72" s="4" t="s">
        <v>155</v>
      </c>
      <c r="G72" s="4" t="s">
        <v>156</v>
      </c>
      <c r="H72" s="4" t="s">
        <v>205</v>
      </c>
      <c r="I72" s="4" t="s">
        <v>158</v>
      </c>
      <c r="J72" s="4" t="s">
        <v>158</v>
      </c>
      <c r="K72" s="4" t="s">
        <v>147</v>
      </c>
      <c r="L72" s="4" t="s">
        <v>158</v>
      </c>
      <c r="M72" s="4" t="s">
        <v>155</v>
      </c>
      <c r="N72" s="4" t="s">
        <v>158</v>
      </c>
      <c r="O72" s="5" t="s">
        <v>158</v>
      </c>
      <c r="P72" t="s">
        <v>202</v>
      </c>
      <c r="Q72" t="s">
        <v>188</v>
      </c>
      <c r="S72" t="s">
        <v>155</v>
      </c>
    </row>
    <row r="73" spans="1:20" hidden="1">
      <c r="A73" s="3" t="s">
        <v>200</v>
      </c>
      <c r="B73" s="4" t="s">
        <v>147</v>
      </c>
      <c r="C73" s="4" t="s">
        <v>39</v>
      </c>
      <c r="D73" s="4" t="s">
        <v>147</v>
      </c>
      <c r="E73" s="4" t="s">
        <v>154</v>
      </c>
      <c r="F73" s="4" t="s">
        <v>155</v>
      </c>
      <c r="G73" s="4" t="s">
        <v>156</v>
      </c>
      <c r="H73" s="4" t="s">
        <v>206</v>
      </c>
      <c r="I73" s="4" t="s">
        <v>158</v>
      </c>
      <c r="J73" s="4" t="s">
        <v>158</v>
      </c>
      <c r="K73" s="4" t="s">
        <v>147</v>
      </c>
      <c r="L73" s="4" t="s">
        <v>158</v>
      </c>
      <c r="M73" s="4" t="s">
        <v>155</v>
      </c>
      <c r="N73" s="4" t="s">
        <v>158</v>
      </c>
      <c r="O73" s="5" t="s">
        <v>158</v>
      </c>
      <c r="P73" t="s">
        <v>202</v>
      </c>
      <c r="Q73" t="s">
        <v>207</v>
      </c>
      <c r="S73" t="s">
        <v>155</v>
      </c>
    </row>
    <row r="74" spans="1:20" hidden="1">
      <c r="A74" s="3" t="s">
        <v>200</v>
      </c>
      <c r="B74" s="4" t="s">
        <v>147</v>
      </c>
      <c r="C74" s="4" t="s">
        <v>39</v>
      </c>
      <c r="D74" s="4" t="s">
        <v>147</v>
      </c>
      <c r="E74" s="4" t="s">
        <v>154</v>
      </c>
      <c r="F74" s="4" t="s">
        <v>155</v>
      </c>
      <c r="G74" s="4" t="s">
        <v>156</v>
      </c>
      <c r="H74" s="4" t="s">
        <v>208</v>
      </c>
      <c r="I74" s="4" t="s">
        <v>158</v>
      </c>
      <c r="J74" s="4" t="s">
        <v>158</v>
      </c>
      <c r="K74" s="4" t="s">
        <v>147</v>
      </c>
      <c r="L74" s="4" t="s">
        <v>158</v>
      </c>
      <c r="M74" s="4" t="s">
        <v>155</v>
      </c>
      <c r="N74" s="4" t="s">
        <v>158</v>
      </c>
      <c r="O74" s="5" t="s">
        <v>158</v>
      </c>
      <c r="P74" t="s">
        <v>202</v>
      </c>
      <c r="Q74" t="s">
        <v>209</v>
      </c>
      <c r="S74" t="s">
        <v>155</v>
      </c>
    </row>
    <row r="75" spans="1:20" hidden="1">
      <c r="A75" s="3" t="s">
        <v>210</v>
      </c>
      <c r="B75" s="4" t="s">
        <v>147</v>
      </c>
      <c r="C75" s="4" t="s">
        <v>39</v>
      </c>
      <c r="D75" s="4" t="s">
        <v>147</v>
      </c>
      <c r="E75" s="4" t="s">
        <v>154</v>
      </c>
      <c r="F75" s="4" t="s">
        <v>155</v>
      </c>
      <c r="G75" s="4" t="s">
        <v>156</v>
      </c>
      <c r="H75" s="4" t="s">
        <v>211</v>
      </c>
      <c r="I75" s="4" t="s">
        <v>158</v>
      </c>
      <c r="J75" s="4" t="s">
        <v>158</v>
      </c>
      <c r="K75" s="4" t="s">
        <v>147</v>
      </c>
      <c r="L75" s="4" t="s">
        <v>158</v>
      </c>
      <c r="M75" s="4" t="s">
        <v>198</v>
      </c>
      <c r="N75" s="4" t="s">
        <v>158</v>
      </c>
      <c r="O75" s="5" t="s">
        <v>158</v>
      </c>
      <c r="P75" t="s">
        <v>212</v>
      </c>
      <c r="Q75" t="s">
        <v>213</v>
      </c>
      <c r="S75" t="s">
        <v>155</v>
      </c>
    </row>
    <row r="76" spans="1:20" hidden="1">
      <c r="A76" s="3" t="s">
        <v>210</v>
      </c>
      <c r="B76" s="4" t="s">
        <v>147</v>
      </c>
      <c r="C76" s="4" t="s">
        <v>39</v>
      </c>
      <c r="D76" s="4" t="s">
        <v>147</v>
      </c>
      <c r="E76" s="4" t="s">
        <v>154</v>
      </c>
      <c r="F76" s="4" t="s">
        <v>155</v>
      </c>
      <c r="G76" s="4" t="s">
        <v>156</v>
      </c>
      <c r="H76" s="4" t="s">
        <v>214</v>
      </c>
      <c r="I76" s="4" t="s">
        <v>158</v>
      </c>
      <c r="J76" s="4" t="s">
        <v>158</v>
      </c>
      <c r="K76" s="4" t="s">
        <v>147</v>
      </c>
      <c r="L76" s="4" t="s">
        <v>158</v>
      </c>
      <c r="M76" s="4" t="s">
        <v>198</v>
      </c>
      <c r="N76" s="4" t="s">
        <v>158</v>
      </c>
      <c r="O76" s="5" t="s">
        <v>158</v>
      </c>
      <c r="P76" t="s">
        <v>212</v>
      </c>
      <c r="Q76" t="s">
        <v>215</v>
      </c>
      <c r="S76" t="s">
        <v>155</v>
      </c>
    </row>
    <row r="77" spans="1:20" hidden="1">
      <c r="A77" s="3" t="s">
        <v>216</v>
      </c>
      <c r="B77" s="4" t="s">
        <v>147</v>
      </c>
      <c r="C77" s="4" t="s">
        <v>39</v>
      </c>
      <c r="D77" s="4" t="s">
        <v>147</v>
      </c>
      <c r="E77" s="4" t="s">
        <v>154</v>
      </c>
      <c r="F77" s="4" t="s">
        <v>155</v>
      </c>
      <c r="G77" s="4" t="s">
        <v>156</v>
      </c>
      <c r="H77" s="4" t="s">
        <v>217</v>
      </c>
      <c r="I77" s="4" t="s">
        <v>158</v>
      </c>
      <c r="J77" s="4" t="s">
        <v>158</v>
      </c>
      <c r="K77" s="4" t="s">
        <v>147</v>
      </c>
      <c r="L77" s="4" t="s">
        <v>158</v>
      </c>
      <c r="M77" s="4" t="s">
        <v>147</v>
      </c>
      <c r="N77" s="4" t="s">
        <v>158</v>
      </c>
      <c r="O77" s="5" t="s">
        <v>158</v>
      </c>
      <c r="P77" t="s">
        <v>218</v>
      </c>
      <c r="Q77" t="s">
        <v>219</v>
      </c>
      <c r="S77" t="s">
        <v>155</v>
      </c>
    </row>
    <row r="78" spans="1:20" hidden="1">
      <c r="A78" s="3" t="s">
        <v>216</v>
      </c>
      <c r="B78" s="4" t="s">
        <v>147</v>
      </c>
      <c r="C78" s="4" t="s">
        <v>39</v>
      </c>
      <c r="D78" s="4" t="s">
        <v>147</v>
      </c>
      <c r="E78" s="4" t="s">
        <v>154</v>
      </c>
      <c r="F78" s="4" t="s">
        <v>155</v>
      </c>
      <c r="G78" s="4" t="s">
        <v>156</v>
      </c>
      <c r="H78" s="4" t="s">
        <v>220</v>
      </c>
      <c r="I78" s="4" t="s">
        <v>158</v>
      </c>
      <c r="J78" s="4" t="s">
        <v>158</v>
      </c>
      <c r="K78" s="4" t="s">
        <v>147</v>
      </c>
      <c r="L78" s="4" t="s">
        <v>158</v>
      </c>
      <c r="M78" s="4" t="s">
        <v>162</v>
      </c>
      <c r="N78" s="4" t="s">
        <v>158</v>
      </c>
      <c r="O78" s="5" t="s">
        <v>158</v>
      </c>
      <c r="P78" t="s">
        <v>218</v>
      </c>
      <c r="Q78" t="s">
        <v>221</v>
      </c>
      <c r="S78" t="s">
        <v>155</v>
      </c>
    </row>
    <row r="79" spans="1:20" hidden="1">
      <c r="A79" s="3" t="s">
        <v>216</v>
      </c>
      <c r="B79" s="4" t="s">
        <v>147</v>
      </c>
      <c r="C79" s="4" t="s">
        <v>39</v>
      </c>
      <c r="D79" s="4" t="s">
        <v>147</v>
      </c>
      <c r="E79" s="4" t="s">
        <v>154</v>
      </c>
      <c r="F79" s="4" t="s">
        <v>155</v>
      </c>
      <c r="G79" s="4" t="s">
        <v>156</v>
      </c>
      <c r="H79" s="4" t="s">
        <v>222</v>
      </c>
      <c r="I79" s="4" t="s">
        <v>158</v>
      </c>
      <c r="J79" s="4" t="s">
        <v>158</v>
      </c>
      <c r="K79" s="4" t="s">
        <v>147</v>
      </c>
      <c r="L79" s="4" t="s">
        <v>158</v>
      </c>
      <c r="M79" s="4" t="s">
        <v>162</v>
      </c>
      <c r="N79" s="4" t="s">
        <v>158</v>
      </c>
      <c r="O79" s="5" t="s">
        <v>158</v>
      </c>
      <c r="P79" t="s">
        <v>218</v>
      </c>
      <c r="Q79" t="s">
        <v>223</v>
      </c>
      <c r="S79" t="s">
        <v>155</v>
      </c>
    </row>
    <row r="80" spans="1:20" hidden="1">
      <c r="A80" t="s">
        <v>216</v>
      </c>
      <c r="B80" t="s">
        <v>147</v>
      </c>
      <c r="C80" t="s">
        <v>39</v>
      </c>
      <c r="D80" t="s">
        <v>147</v>
      </c>
      <c r="E80" t="s">
        <v>154</v>
      </c>
      <c r="F80" t="s">
        <v>155</v>
      </c>
      <c r="G80" t="s">
        <v>156</v>
      </c>
      <c r="H80" s="33" t="s">
        <v>224</v>
      </c>
      <c r="K80" t="s">
        <v>147</v>
      </c>
      <c r="M80" t="s">
        <v>162</v>
      </c>
      <c r="P80" t="s">
        <v>218</v>
      </c>
      <c r="Q80" t="s">
        <v>225</v>
      </c>
      <c r="S80" t="s">
        <v>155</v>
      </c>
    </row>
    <row r="81" spans="1:20" hidden="1">
      <c r="A81" t="s">
        <v>226</v>
      </c>
      <c r="B81" t="s">
        <v>147</v>
      </c>
      <c r="C81" t="s">
        <v>39</v>
      </c>
      <c r="D81" t="s">
        <v>147</v>
      </c>
      <c r="E81" t="s">
        <v>154</v>
      </c>
      <c r="F81" t="s">
        <v>155</v>
      </c>
      <c r="G81" t="s">
        <v>156</v>
      </c>
      <c r="H81" s="33" t="s">
        <v>222</v>
      </c>
      <c r="K81" t="s">
        <v>147</v>
      </c>
      <c r="M81" t="s">
        <v>198</v>
      </c>
      <c r="P81" t="s">
        <v>227</v>
      </c>
      <c r="Q81" t="s">
        <v>223</v>
      </c>
      <c r="S81" t="s">
        <v>155</v>
      </c>
    </row>
    <row r="82" spans="1:20" hidden="1">
      <c r="A82" t="s">
        <v>226</v>
      </c>
      <c r="B82" t="s">
        <v>147</v>
      </c>
      <c r="C82" t="s">
        <v>39</v>
      </c>
      <c r="D82" t="s">
        <v>147</v>
      </c>
      <c r="E82" t="s">
        <v>154</v>
      </c>
      <c r="F82" t="s">
        <v>155</v>
      </c>
      <c r="G82" t="s">
        <v>156</v>
      </c>
      <c r="H82" s="33" t="s">
        <v>228</v>
      </c>
      <c r="K82" t="s">
        <v>147</v>
      </c>
      <c r="M82" t="s">
        <v>198</v>
      </c>
      <c r="P82" t="s">
        <v>227</v>
      </c>
      <c r="Q82" t="s">
        <v>229</v>
      </c>
      <c r="S82" t="s">
        <v>155</v>
      </c>
    </row>
    <row r="83" spans="1:20" hidden="1">
      <c r="A83" t="s">
        <v>226</v>
      </c>
      <c r="B83" t="s">
        <v>147</v>
      </c>
      <c r="C83" t="s">
        <v>39</v>
      </c>
      <c r="D83" t="s">
        <v>147</v>
      </c>
      <c r="E83" t="s">
        <v>154</v>
      </c>
      <c r="F83" t="s">
        <v>155</v>
      </c>
      <c r="G83" t="s">
        <v>156</v>
      </c>
      <c r="H83" s="33" t="s">
        <v>224</v>
      </c>
      <c r="K83" t="s">
        <v>147</v>
      </c>
      <c r="M83" t="s">
        <v>198</v>
      </c>
      <c r="P83" t="s">
        <v>227</v>
      </c>
      <c r="Q83" t="s">
        <v>225</v>
      </c>
      <c r="S83" t="s">
        <v>155</v>
      </c>
    </row>
    <row r="84" spans="1:20" hidden="1">
      <c r="A84" t="s">
        <v>230</v>
      </c>
      <c r="B84" t="s">
        <v>147</v>
      </c>
      <c r="C84" t="s">
        <v>39</v>
      </c>
      <c r="D84" t="s">
        <v>147</v>
      </c>
      <c r="E84" t="s">
        <v>154</v>
      </c>
      <c r="F84" t="s">
        <v>155</v>
      </c>
      <c r="G84" t="s">
        <v>156</v>
      </c>
      <c r="H84" s="33" t="s">
        <v>157</v>
      </c>
      <c r="K84" t="s">
        <v>147</v>
      </c>
      <c r="M84" t="s">
        <v>45</v>
      </c>
      <c r="P84" t="s">
        <v>231</v>
      </c>
      <c r="Q84" t="s">
        <v>232</v>
      </c>
      <c r="S84" t="s">
        <v>155</v>
      </c>
      <c r="T84" t="s">
        <v>162</v>
      </c>
    </row>
    <row r="85" spans="1:20" hidden="1">
      <c r="A85" t="s">
        <v>230</v>
      </c>
      <c r="B85" t="s">
        <v>147</v>
      </c>
      <c r="C85" t="s">
        <v>39</v>
      </c>
      <c r="D85" t="s">
        <v>147</v>
      </c>
      <c r="E85" t="s">
        <v>154</v>
      </c>
      <c r="F85" t="s">
        <v>155</v>
      </c>
      <c r="G85" t="s">
        <v>156</v>
      </c>
      <c r="H85" s="33" t="s">
        <v>163</v>
      </c>
      <c r="K85" t="s">
        <v>147</v>
      </c>
      <c r="M85" t="s">
        <v>45</v>
      </c>
      <c r="P85" t="s">
        <v>231</v>
      </c>
      <c r="Q85" t="s">
        <v>233</v>
      </c>
      <c r="S85" t="s">
        <v>155</v>
      </c>
      <c r="T85" t="s">
        <v>162</v>
      </c>
    </row>
    <row r="86" spans="1:20" hidden="1">
      <c r="A86" t="s">
        <v>230</v>
      </c>
      <c r="B86" t="s">
        <v>147</v>
      </c>
      <c r="C86" t="s">
        <v>39</v>
      </c>
      <c r="D86" t="s">
        <v>147</v>
      </c>
      <c r="E86" t="s">
        <v>154</v>
      </c>
      <c r="F86" t="s">
        <v>155</v>
      </c>
      <c r="G86" t="s">
        <v>156</v>
      </c>
      <c r="H86" s="33" t="s">
        <v>165</v>
      </c>
      <c r="K86" t="s">
        <v>147</v>
      </c>
      <c r="M86" t="s">
        <v>45</v>
      </c>
      <c r="P86" t="s">
        <v>231</v>
      </c>
      <c r="Q86" t="s">
        <v>143</v>
      </c>
      <c r="S86" t="s">
        <v>155</v>
      </c>
      <c r="T86" t="s">
        <v>162</v>
      </c>
    </row>
    <row r="87" spans="1:20" hidden="1">
      <c r="A87" t="s">
        <v>234</v>
      </c>
      <c r="B87" t="s">
        <v>147</v>
      </c>
      <c r="C87" t="s">
        <v>39</v>
      </c>
      <c r="D87" t="s">
        <v>147</v>
      </c>
      <c r="E87" t="s">
        <v>154</v>
      </c>
      <c r="F87" t="s">
        <v>155</v>
      </c>
      <c r="G87" t="s">
        <v>156</v>
      </c>
      <c r="H87" s="33" t="s">
        <v>235</v>
      </c>
      <c r="K87" t="s">
        <v>147</v>
      </c>
      <c r="M87" t="s">
        <v>236</v>
      </c>
      <c r="P87" t="s">
        <v>237</v>
      </c>
      <c r="Q87" t="s">
        <v>204</v>
      </c>
      <c r="S87" t="s">
        <v>155</v>
      </c>
      <c r="T87" t="s">
        <v>162</v>
      </c>
    </row>
    <row r="88" spans="1:20" hidden="1">
      <c r="A88" t="s">
        <v>234</v>
      </c>
      <c r="B88" t="s">
        <v>147</v>
      </c>
      <c r="C88" t="s">
        <v>39</v>
      </c>
      <c r="D88" t="s">
        <v>147</v>
      </c>
      <c r="E88" t="s">
        <v>154</v>
      </c>
      <c r="F88" t="s">
        <v>155</v>
      </c>
      <c r="G88" t="s">
        <v>156</v>
      </c>
      <c r="H88" s="33" t="s">
        <v>238</v>
      </c>
      <c r="K88" t="s">
        <v>147</v>
      </c>
      <c r="M88" t="s">
        <v>236</v>
      </c>
      <c r="P88" t="s">
        <v>237</v>
      </c>
      <c r="Q88" t="s">
        <v>239</v>
      </c>
      <c r="S88" t="s">
        <v>155</v>
      </c>
      <c r="T88" t="s">
        <v>162</v>
      </c>
    </row>
    <row r="89" spans="1:20" hidden="1">
      <c r="A89" t="s">
        <v>234</v>
      </c>
      <c r="B89" t="s">
        <v>147</v>
      </c>
      <c r="C89" t="s">
        <v>39</v>
      </c>
      <c r="D89" t="s">
        <v>147</v>
      </c>
      <c r="E89" t="s">
        <v>154</v>
      </c>
      <c r="F89" t="s">
        <v>155</v>
      </c>
      <c r="G89" t="s">
        <v>156</v>
      </c>
      <c r="H89" s="33" t="s">
        <v>182</v>
      </c>
      <c r="K89" t="s">
        <v>147</v>
      </c>
      <c r="M89" t="s">
        <v>236</v>
      </c>
      <c r="P89" t="s">
        <v>237</v>
      </c>
      <c r="Q89" t="s">
        <v>67</v>
      </c>
      <c r="S89" t="s">
        <v>155</v>
      </c>
      <c r="T89" t="s">
        <v>162</v>
      </c>
    </row>
    <row r="90" spans="1:20" hidden="1">
      <c r="A90" t="s">
        <v>240</v>
      </c>
      <c r="B90" t="s">
        <v>147</v>
      </c>
      <c r="C90" t="s">
        <v>39</v>
      </c>
      <c r="D90" t="s">
        <v>147</v>
      </c>
      <c r="E90" t="s">
        <v>154</v>
      </c>
      <c r="F90" t="s">
        <v>155</v>
      </c>
      <c r="G90" t="s">
        <v>156</v>
      </c>
      <c r="H90" s="33" t="s">
        <v>157</v>
      </c>
      <c r="K90" t="s">
        <v>147</v>
      </c>
      <c r="M90" t="s">
        <v>241</v>
      </c>
      <c r="P90" t="s">
        <v>242</v>
      </c>
      <c r="Q90" t="s">
        <v>232</v>
      </c>
      <c r="S90" t="s">
        <v>155</v>
      </c>
      <c r="T90" t="s">
        <v>162</v>
      </c>
    </row>
    <row r="91" spans="1:20" hidden="1">
      <c r="A91" t="s">
        <v>240</v>
      </c>
      <c r="B91" t="s">
        <v>147</v>
      </c>
      <c r="C91" t="s">
        <v>39</v>
      </c>
      <c r="D91" t="s">
        <v>147</v>
      </c>
      <c r="E91" t="s">
        <v>154</v>
      </c>
      <c r="F91" t="s">
        <v>155</v>
      </c>
      <c r="G91" t="s">
        <v>156</v>
      </c>
      <c r="H91" s="33" t="s">
        <v>163</v>
      </c>
      <c r="K91" t="s">
        <v>147</v>
      </c>
      <c r="M91" t="s">
        <v>241</v>
      </c>
      <c r="P91" t="s">
        <v>242</v>
      </c>
      <c r="Q91" t="s">
        <v>233</v>
      </c>
      <c r="S91" t="s">
        <v>155</v>
      </c>
      <c r="T91" t="s">
        <v>162</v>
      </c>
    </row>
    <row r="92" spans="1:20" hidden="1">
      <c r="A92" t="s">
        <v>240</v>
      </c>
      <c r="B92" t="s">
        <v>147</v>
      </c>
      <c r="C92" t="s">
        <v>39</v>
      </c>
      <c r="D92" t="s">
        <v>147</v>
      </c>
      <c r="E92" t="s">
        <v>154</v>
      </c>
      <c r="F92" t="s">
        <v>155</v>
      </c>
      <c r="G92" t="s">
        <v>156</v>
      </c>
      <c r="H92" s="33" t="s">
        <v>243</v>
      </c>
      <c r="K92" t="s">
        <v>147</v>
      </c>
      <c r="M92" t="s">
        <v>241</v>
      </c>
      <c r="P92" t="s">
        <v>242</v>
      </c>
      <c r="Q92" t="s">
        <v>244</v>
      </c>
      <c r="S92" t="s">
        <v>155</v>
      </c>
      <c r="T92" t="s">
        <v>162</v>
      </c>
    </row>
    <row r="93" spans="1:20" hidden="1">
      <c r="A93" t="s">
        <v>245</v>
      </c>
      <c r="B93" t="s">
        <v>147</v>
      </c>
      <c r="C93" t="s">
        <v>39</v>
      </c>
      <c r="D93" t="s">
        <v>147</v>
      </c>
      <c r="E93" t="s">
        <v>154</v>
      </c>
      <c r="F93" t="s">
        <v>155</v>
      </c>
      <c r="G93" t="s">
        <v>156</v>
      </c>
      <c r="H93" s="33" t="s">
        <v>238</v>
      </c>
      <c r="K93" t="s">
        <v>147</v>
      </c>
      <c r="M93" t="s">
        <v>162</v>
      </c>
      <c r="P93" t="s">
        <v>246</v>
      </c>
      <c r="Q93" t="s">
        <v>188</v>
      </c>
      <c r="S93" t="s">
        <v>155</v>
      </c>
      <c r="T93" t="s">
        <v>162</v>
      </c>
    </row>
    <row r="94" spans="1:20" hidden="1">
      <c r="A94" t="s">
        <v>245</v>
      </c>
      <c r="B94" t="s">
        <v>147</v>
      </c>
      <c r="C94" t="s">
        <v>39</v>
      </c>
      <c r="D94" t="s">
        <v>147</v>
      </c>
      <c r="E94" t="s">
        <v>154</v>
      </c>
      <c r="F94" t="s">
        <v>155</v>
      </c>
      <c r="G94" t="s">
        <v>156</v>
      </c>
      <c r="H94" s="33" t="s">
        <v>235</v>
      </c>
      <c r="K94" t="s">
        <v>147</v>
      </c>
      <c r="M94" t="s">
        <v>162</v>
      </c>
      <c r="P94" t="s">
        <v>246</v>
      </c>
      <c r="Q94" t="s">
        <v>143</v>
      </c>
      <c r="S94" t="s">
        <v>155</v>
      </c>
      <c r="T94" t="s">
        <v>162</v>
      </c>
    </row>
    <row r="95" spans="1:20" hidden="1">
      <c r="A95" t="s">
        <v>247</v>
      </c>
      <c r="B95" t="s">
        <v>147</v>
      </c>
      <c r="C95" t="s">
        <v>39</v>
      </c>
      <c r="D95" t="s">
        <v>147</v>
      </c>
      <c r="E95" t="s">
        <v>154</v>
      </c>
      <c r="F95" t="s">
        <v>155</v>
      </c>
      <c r="G95" t="s">
        <v>156</v>
      </c>
      <c r="H95" s="33" t="s">
        <v>248</v>
      </c>
      <c r="I95" t="s">
        <v>249</v>
      </c>
      <c r="J95" t="s">
        <v>250</v>
      </c>
      <c r="K95" t="s">
        <v>147</v>
      </c>
      <c r="M95" t="s">
        <v>251</v>
      </c>
      <c r="P95" t="s">
        <v>252</v>
      </c>
      <c r="Q95" t="s">
        <v>253</v>
      </c>
      <c r="R95" t="s">
        <v>48</v>
      </c>
      <c r="S95" t="s">
        <v>115</v>
      </c>
      <c r="T95" t="s">
        <v>115</v>
      </c>
    </row>
    <row r="96" spans="1:20" hidden="1">
      <c r="A96" t="s">
        <v>247</v>
      </c>
      <c r="B96" t="s">
        <v>147</v>
      </c>
      <c r="C96" t="s">
        <v>57</v>
      </c>
      <c r="D96" t="s">
        <v>147</v>
      </c>
      <c r="E96" t="s">
        <v>154</v>
      </c>
      <c r="F96" t="s">
        <v>155</v>
      </c>
      <c r="G96" t="s">
        <v>156</v>
      </c>
      <c r="H96" s="33" t="s">
        <v>248</v>
      </c>
      <c r="I96" t="s">
        <v>249</v>
      </c>
      <c r="J96" t="s">
        <v>250</v>
      </c>
      <c r="K96" t="s">
        <v>147</v>
      </c>
      <c r="M96" t="s">
        <v>251</v>
      </c>
      <c r="P96" t="s">
        <v>252</v>
      </c>
      <c r="Q96" t="s">
        <v>253</v>
      </c>
      <c r="S96" t="s">
        <v>125</v>
      </c>
      <c r="T96" t="s">
        <v>115</v>
      </c>
    </row>
    <row r="97" spans="1:20" hidden="1">
      <c r="A97" t="s">
        <v>247</v>
      </c>
      <c r="B97" t="s">
        <v>147</v>
      </c>
      <c r="C97" t="s">
        <v>39</v>
      </c>
      <c r="D97" t="s">
        <v>147</v>
      </c>
      <c r="E97" t="s">
        <v>154</v>
      </c>
      <c r="F97" t="s">
        <v>155</v>
      </c>
      <c r="G97" t="s">
        <v>156</v>
      </c>
      <c r="H97" s="33" t="s">
        <v>254</v>
      </c>
      <c r="I97" t="s">
        <v>255</v>
      </c>
      <c r="J97" t="s">
        <v>256</v>
      </c>
      <c r="K97" t="s">
        <v>147</v>
      </c>
      <c r="M97" t="s">
        <v>251</v>
      </c>
      <c r="P97" t="s">
        <v>252</v>
      </c>
      <c r="Q97" t="s">
        <v>257</v>
      </c>
      <c r="R97" t="s">
        <v>48</v>
      </c>
      <c r="S97" t="s">
        <v>258</v>
      </c>
      <c r="T97" t="s">
        <v>115</v>
      </c>
    </row>
    <row r="98" spans="1:20" hidden="1">
      <c r="A98" t="s">
        <v>247</v>
      </c>
      <c r="B98" t="s">
        <v>147</v>
      </c>
      <c r="C98" t="s">
        <v>57</v>
      </c>
      <c r="D98" t="s">
        <v>147</v>
      </c>
      <c r="E98" t="s">
        <v>154</v>
      </c>
      <c r="F98" t="s">
        <v>155</v>
      </c>
      <c r="G98" t="s">
        <v>156</v>
      </c>
      <c r="H98" s="33" t="s">
        <v>254</v>
      </c>
      <c r="I98" t="s">
        <v>255</v>
      </c>
      <c r="J98" t="s">
        <v>256</v>
      </c>
      <c r="K98" t="s">
        <v>147</v>
      </c>
      <c r="M98" t="s">
        <v>251</v>
      </c>
      <c r="P98" t="s">
        <v>252</v>
      </c>
      <c r="Q98" t="s">
        <v>257</v>
      </c>
      <c r="S98" t="s">
        <v>258</v>
      </c>
      <c r="T98" t="s">
        <v>115</v>
      </c>
    </row>
    <row r="99" spans="1:20" hidden="1">
      <c r="A99" t="s">
        <v>247</v>
      </c>
      <c r="B99" t="s">
        <v>147</v>
      </c>
      <c r="C99" t="s">
        <v>39</v>
      </c>
      <c r="D99" t="s">
        <v>147</v>
      </c>
      <c r="E99" t="s">
        <v>154</v>
      </c>
      <c r="F99" t="s">
        <v>155</v>
      </c>
      <c r="G99" t="s">
        <v>156</v>
      </c>
      <c r="H99" s="33" t="s">
        <v>259</v>
      </c>
      <c r="I99" t="s">
        <v>260</v>
      </c>
      <c r="J99" t="s">
        <v>261</v>
      </c>
      <c r="K99" t="s">
        <v>147</v>
      </c>
      <c r="M99" t="s">
        <v>251</v>
      </c>
      <c r="P99" t="s">
        <v>252</v>
      </c>
      <c r="Q99" t="s">
        <v>262</v>
      </c>
      <c r="R99" t="s">
        <v>48</v>
      </c>
      <c r="S99" t="s">
        <v>258</v>
      </c>
      <c r="T99" t="s">
        <v>115</v>
      </c>
    </row>
    <row r="100" spans="1:20" hidden="1">
      <c r="A100" t="s">
        <v>247</v>
      </c>
      <c r="B100" t="s">
        <v>147</v>
      </c>
      <c r="C100" t="s">
        <v>149</v>
      </c>
      <c r="D100" t="s">
        <v>147</v>
      </c>
      <c r="E100" t="s">
        <v>154</v>
      </c>
      <c r="F100" t="s">
        <v>155</v>
      </c>
      <c r="G100" t="s">
        <v>156</v>
      </c>
      <c r="H100" s="33" t="s">
        <v>259</v>
      </c>
      <c r="I100" t="s">
        <v>260</v>
      </c>
      <c r="J100" t="s">
        <v>261</v>
      </c>
      <c r="K100" t="s">
        <v>147</v>
      </c>
      <c r="M100" t="s">
        <v>251</v>
      </c>
      <c r="P100" t="s">
        <v>252</v>
      </c>
      <c r="Q100" t="s">
        <v>262</v>
      </c>
      <c r="S100" t="s">
        <v>258</v>
      </c>
      <c r="T100" t="s">
        <v>115</v>
      </c>
    </row>
    <row r="101" spans="1:20" hidden="1">
      <c r="A101" t="s">
        <v>247</v>
      </c>
      <c r="B101" t="s">
        <v>147</v>
      </c>
      <c r="C101" t="s">
        <v>39</v>
      </c>
      <c r="D101" t="s">
        <v>147</v>
      </c>
      <c r="E101" t="s">
        <v>154</v>
      </c>
      <c r="F101" t="s">
        <v>155</v>
      </c>
      <c r="G101" t="s">
        <v>156</v>
      </c>
      <c r="H101" s="33" t="s">
        <v>263</v>
      </c>
      <c r="K101" t="s">
        <v>147</v>
      </c>
      <c r="M101" t="s">
        <v>251</v>
      </c>
      <c r="P101" t="s">
        <v>252</v>
      </c>
      <c r="Q101" t="s">
        <v>264</v>
      </c>
      <c r="S101" t="s">
        <v>115</v>
      </c>
      <c r="T101" t="s">
        <v>115</v>
      </c>
    </row>
    <row r="102" spans="1:20" hidden="1">
      <c r="A102" t="s">
        <v>247</v>
      </c>
      <c r="B102" t="s">
        <v>147</v>
      </c>
      <c r="C102" t="s">
        <v>57</v>
      </c>
      <c r="D102" t="s">
        <v>147</v>
      </c>
      <c r="E102" t="s">
        <v>154</v>
      </c>
      <c r="F102" t="s">
        <v>155</v>
      </c>
      <c r="G102" t="s">
        <v>156</v>
      </c>
      <c r="H102" s="33" t="s">
        <v>263</v>
      </c>
      <c r="K102" t="s">
        <v>147</v>
      </c>
      <c r="M102" t="s">
        <v>251</v>
      </c>
      <c r="P102" t="s">
        <v>252</v>
      </c>
      <c r="Q102" t="s">
        <v>264</v>
      </c>
      <c r="R102" t="s">
        <v>62</v>
      </c>
      <c r="S102" t="s">
        <v>125</v>
      </c>
      <c r="T102" t="s">
        <v>115</v>
      </c>
    </row>
    <row r="103" spans="1:20" hidden="1">
      <c r="A103" t="s">
        <v>247</v>
      </c>
      <c r="B103" t="s">
        <v>147</v>
      </c>
      <c r="C103" t="s">
        <v>39</v>
      </c>
      <c r="D103" t="s">
        <v>147</v>
      </c>
      <c r="E103" t="s">
        <v>154</v>
      </c>
      <c r="F103" t="s">
        <v>155</v>
      </c>
      <c r="G103" t="s">
        <v>156</v>
      </c>
      <c r="H103" s="33" t="s">
        <v>86</v>
      </c>
      <c r="I103" t="s">
        <v>87</v>
      </c>
      <c r="J103" t="s">
        <v>88</v>
      </c>
      <c r="K103" t="s">
        <v>147</v>
      </c>
      <c r="M103" t="s">
        <v>251</v>
      </c>
      <c r="P103" t="s">
        <v>252</v>
      </c>
      <c r="Q103" t="s">
        <v>90</v>
      </c>
      <c r="S103" t="s">
        <v>125</v>
      </c>
      <c r="T103" t="s">
        <v>115</v>
      </c>
    </row>
    <row r="104" spans="1:20" hidden="1">
      <c r="A104" t="s">
        <v>247</v>
      </c>
      <c r="B104" t="s">
        <v>147</v>
      </c>
      <c r="C104" t="s">
        <v>57</v>
      </c>
      <c r="D104" t="s">
        <v>147</v>
      </c>
      <c r="E104" t="s">
        <v>154</v>
      </c>
      <c r="F104" t="s">
        <v>155</v>
      </c>
      <c r="G104" t="s">
        <v>156</v>
      </c>
      <c r="H104" s="33" t="s">
        <v>86</v>
      </c>
      <c r="I104" t="s">
        <v>87</v>
      </c>
      <c r="J104" t="s">
        <v>88</v>
      </c>
      <c r="K104" t="s">
        <v>147</v>
      </c>
      <c r="M104" t="s">
        <v>251</v>
      </c>
      <c r="P104" t="s">
        <v>252</v>
      </c>
      <c r="Q104" t="s">
        <v>90</v>
      </c>
      <c r="R104" t="s">
        <v>62</v>
      </c>
      <c r="S104" t="s">
        <v>115</v>
      </c>
      <c r="T104" t="s">
        <v>115</v>
      </c>
    </row>
    <row r="105" spans="1:20" hidden="1">
      <c r="A105" t="s">
        <v>247</v>
      </c>
      <c r="B105" t="s">
        <v>147</v>
      </c>
      <c r="C105" t="s">
        <v>57</v>
      </c>
      <c r="D105" t="s">
        <v>147</v>
      </c>
      <c r="E105" t="s">
        <v>154</v>
      </c>
      <c r="F105" t="s">
        <v>155</v>
      </c>
      <c r="G105" t="s">
        <v>156</v>
      </c>
      <c r="H105" s="33" t="s">
        <v>58</v>
      </c>
      <c r="I105" t="s">
        <v>59</v>
      </c>
      <c r="J105" t="s">
        <v>60</v>
      </c>
      <c r="K105" t="s">
        <v>147</v>
      </c>
      <c r="M105" t="s">
        <v>251</v>
      </c>
      <c r="P105" t="s">
        <v>252</v>
      </c>
      <c r="Q105" t="s">
        <v>61</v>
      </c>
      <c r="R105" t="s">
        <v>62</v>
      </c>
      <c r="S105" t="s">
        <v>125</v>
      </c>
      <c r="T105" t="s">
        <v>115</v>
      </c>
    </row>
    <row r="106" spans="1:20" hidden="1">
      <c r="A106" t="s">
        <v>197</v>
      </c>
      <c r="B106" t="s">
        <v>147</v>
      </c>
      <c r="C106" t="s">
        <v>57</v>
      </c>
      <c r="D106" t="s">
        <v>147</v>
      </c>
      <c r="E106" t="s">
        <v>154</v>
      </c>
      <c r="F106" t="s">
        <v>155</v>
      </c>
      <c r="G106" t="s">
        <v>156</v>
      </c>
      <c r="H106" s="33" t="s">
        <v>175</v>
      </c>
      <c r="I106" t="s">
        <v>176</v>
      </c>
      <c r="J106" t="s">
        <v>177</v>
      </c>
      <c r="K106" t="s">
        <v>147</v>
      </c>
      <c r="M106" t="s">
        <v>198</v>
      </c>
      <c r="P106" t="s">
        <v>199</v>
      </c>
      <c r="Q106" t="s">
        <v>178</v>
      </c>
      <c r="S106" t="s">
        <v>115</v>
      </c>
      <c r="T106" t="s">
        <v>115</v>
      </c>
    </row>
    <row r="107" spans="1:20" hidden="1">
      <c r="A107" t="s">
        <v>197</v>
      </c>
      <c r="B107" t="s">
        <v>147</v>
      </c>
      <c r="C107" t="s">
        <v>39</v>
      </c>
      <c r="D107" t="s">
        <v>147</v>
      </c>
      <c r="E107" t="s">
        <v>154</v>
      </c>
      <c r="F107" t="s">
        <v>155</v>
      </c>
      <c r="G107" t="s">
        <v>156</v>
      </c>
      <c r="H107" s="33" t="s">
        <v>179</v>
      </c>
      <c r="I107" t="s">
        <v>180</v>
      </c>
      <c r="J107" t="s">
        <v>181</v>
      </c>
      <c r="K107" t="s">
        <v>147</v>
      </c>
      <c r="M107" t="s">
        <v>198</v>
      </c>
      <c r="P107" t="s">
        <v>199</v>
      </c>
      <c r="Q107" t="s">
        <v>70</v>
      </c>
      <c r="S107" t="s">
        <v>115</v>
      </c>
      <c r="T107" t="s">
        <v>115</v>
      </c>
    </row>
    <row r="108" spans="1:20" hidden="1">
      <c r="A108" t="s">
        <v>197</v>
      </c>
      <c r="B108" t="s">
        <v>147</v>
      </c>
      <c r="C108" t="s">
        <v>57</v>
      </c>
      <c r="D108" t="s">
        <v>147</v>
      </c>
      <c r="E108" t="s">
        <v>154</v>
      </c>
      <c r="F108" t="s">
        <v>155</v>
      </c>
      <c r="G108" t="s">
        <v>156</v>
      </c>
      <c r="H108" s="33" t="s">
        <v>179</v>
      </c>
      <c r="I108" t="s">
        <v>180</v>
      </c>
      <c r="J108" t="s">
        <v>181</v>
      </c>
      <c r="K108" t="s">
        <v>147</v>
      </c>
      <c r="M108" t="s">
        <v>198</v>
      </c>
      <c r="P108" t="s">
        <v>199</v>
      </c>
      <c r="Q108" t="s">
        <v>70</v>
      </c>
      <c r="R108" t="s">
        <v>62</v>
      </c>
      <c r="S108" t="s">
        <v>125</v>
      </c>
      <c r="T108" t="s">
        <v>115</v>
      </c>
    </row>
    <row r="109" spans="1:20" hidden="1">
      <c r="A109" t="s">
        <v>197</v>
      </c>
      <c r="B109" t="s">
        <v>147</v>
      </c>
      <c r="C109" t="s">
        <v>39</v>
      </c>
      <c r="D109" t="s">
        <v>147</v>
      </c>
      <c r="E109" t="s">
        <v>154</v>
      </c>
      <c r="F109" t="s">
        <v>155</v>
      </c>
      <c r="G109" t="s">
        <v>156</v>
      </c>
      <c r="H109" s="33" t="s">
        <v>182</v>
      </c>
      <c r="I109" t="s">
        <v>176</v>
      </c>
      <c r="J109" t="s">
        <v>177</v>
      </c>
      <c r="K109" t="s">
        <v>147</v>
      </c>
      <c r="M109" t="s">
        <v>198</v>
      </c>
      <c r="P109" t="s">
        <v>199</v>
      </c>
      <c r="Q109" t="s">
        <v>67</v>
      </c>
      <c r="R109" t="s">
        <v>48</v>
      </c>
      <c r="S109" t="s">
        <v>125</v>
      </c>
      <c r="T109" t="s">
        <v>115</v>
      </c>
    </row>
    <row r="110" spans="1:20" hidden="1">
      <c r="A110" t="s">
        <v>197</v>
      </c>
      <c r="B110" t="s">
        <v>147</v>
      </c>
      <c r="C110" t="s">
        <v>57</v>
      </c>
      <c r="D110" t="s">
        <v>147</v>
      </c>
      <c r="E110" t="s">
        <v>154</v>
      </c>
      <c r="F110" t="s">
        <v>155</v>
      </c>
      <c r="G110" t="s">
        <v>156</v>
      </c>
      <c r="H110" s="33" t="s">
        <v>182</v>
      </c>
      <c r="I110" t="s">
        <v>176</v>
      </c>
      <c r="J110" t="s">
        <v>177</v>
      </c>
      <c r="K110" t="s">
        <v>147</v>
      </c>
      <c r="M110" t="s">
        <v>198</v>
      </c>
      <c r="P110" t="s">
        <v>199</v>
      </c>
      <c r="Q110" t="s">
        <v>67</v>
      </c>
      <c r="S110" t="s">
        <v>115</v>
      </c>
      <c r="T110" t="s">
        <v>115</v>
      </c>
    </row>
    <row r="111" spans="1:20" hidden="1">
      <c r="A111" t="s">
        <v>197</v>
      </c>
      <c r="B111" t="s">
        <v>147</v>
      </c>
      <c r="C111" t="s">
        <v>39</v>
      </c>
      <c r="D111" t="s">
        <v>147</v>
      </c>
      <c r="E111" t="s">
        <v>154</v>
      </c>
      <c r="F111" t="s">
        <v>155</v>
      </c>
      <c r="G111" t="s">
        <v>156</v>
      </c>
      <c r="H111" s="33" t="s">
        <v>183</v>
      </c>
      <c r="I111" t="s">
        <v>184</v>
      </c>
      <c r="J111" t="s">
        <v>185</v>
      </c>
      <c r="K111" t="s">
        <v>147</v>
      </c>
      <c r="M111" t="s">
        <v>198</v>
      </c>
      <c r="P111" t="s">
        <v>199</v>
      </c>
      <c r="Q111" t="s">
        <v>186</v>
      </c>
      <c r="S111" t="s">
        <v>115</v>
      </c>
      <c r="T111" t="s">
        <v>115</v>
      </c>
    </row>
    <row r="112" spans="1:20" hidden="1">
      <c r="A112" t="s">
        <v>197</v>
      </c>
      <c r="B112" t="s">
        <v>147</v>
      </c>
      <c r="C112" t="s">
        <v>39</v>
      </c>
      <c r="D112" t="s">
        <v>147</v>
      </c>
      <c r="E112" t="s">
        <v>154</v>
      </c>
      <c r="F112" t="s">
        <v>155</v>
      </c>
      <c r="G112" t="s">
        <v>156</v>
      </c>
      <c r="H112" s="33" t="s">
        <v>206</v>
      </c>
      <c r="I112" t="s">
        <v>180</v>
      </c>
      <c r="J112" t="s">
        <v>181</v>
      </c>
      <c r="K112" t="s">
        <v>147</v>
      </c>
      <c r="M112" t="s">
        <v>198</v>
      </c>
      <c r="P112" t="s">
        <v>199</v>
      </c>
      <c r="Q112" t="s">
        <v>265</v>
      </c>
      <c r="S112" t="s">
        <v>115</v>
      </c>
      <c r="T112" t="s">
        <v>115</v>
      </c>
    </row>
    <row r="113" spans="1:20" hidden="1">
      <c r="A113" t="s">
        <v>197</v>
      </c>
      <c r="B113" t="s">
        <v>147</v>
      </c>
      <c r="C113" t="s">
        <v>149</v>
      </c>
      <c r="D113" t="s">
        <v>147</v>
      </c>
      <c r="E113" t="s">
        <v>154</v>
      </c>
      <c r="F113" t="s">
        <v>155</v>
      </c>
      <c r="G113" t="s">
        <v>156</v>
      </c>
      <c r="H113" s="33" t="s">
        <v>206</v>
      </c>
      <c r="I113" t="s">
        <v>180</v>
      </c>
      <c r="J113" t="s">
        <v>181</v>
      </c>
      <c r="K113" t="s">
        <v>147</v>
      </c>
      <c r="M113" t="s">
        <v>198</v>
      </c>
      <c r="P113" t="s">
        <v>199</v>
      </c>
      <c r="Q113" t="s">
        <v>265</v>
      </c>
      <c r="R113" t="s">
        <v>62</v>
      </c>
      <c r="S113" t="s">
        <v>115</v>
      </c>
      <c r="T113" t="s">
        <v>115</v>
      </c>
    </row>
    <row r="114" spans="1:20" hidden="1">
      <c r="A114" t="s">
        <v>197</v>
      </c>
      <c r="B114" t="s">
        <v>147</v>
      </c>
      <c r="C114" t="s">
        <v>39</v>
      </c>
      <c r="D114" t="s">
        <v>147</v>
      </c>
      <c r="E114" t="s">
        <v>154</v>
      </c>
      <c r="F114" t="s">
        <v>155</v>
      </c>
      <c r="G114" t="s">
        <v>156</v>
      </c>
      <c r="H114" s="33" t="s">
        <v>266</v>
      </c>
      <c r="I114" t="s">
        <v>123</v>
      </c>
      <c r="J114" t="s">
        <v>124</v>
      </c>
      <c r="K114" t="s">
        <v>147</v>
      </c>
      <c r="M114" t="s">
        <v>198</v>
      </c>
      <c r="P114" t="s">
        <v>199</v>
      </c>
      <c r="Q114" t="s">
        <v>267</v>
      </c>
      <c r="R114" t="s">
        <v>48</v>
      </c>
      <c r="S114" t="s">
        <v>125</v>
      </c>
      <c r="T114" t="s">
        <v>115</v>
      </c>
    </row>
    <row r="115" spans="1:20" hidden="1">
      <c r="A115" t="s">
        <v>197</v>
      </c>
      <c r="B115" t="s">
        <v>147</v>
      </c>
      <c r="C115" t="s">
        <v>57</v>
      </c>
      <c r="D115" t="s">
        <v>147</v>
      </c>
      <c r="E115" t="s">
        <v>154</v>
      </c>
      <c r="F115" t="s">
        <v>155</v>
      </c>
      <c r="G115" t="s">
        <v>156</v>
      </c>
      <c r="H115" s="33" t="s">
        <v>266</v>
      </c>
      <c r="I115" t="s">
        <v>123</v>
      </c>
      <c r="J115" t="s">
        <v>124</v>
      </c>
      <c r="K115" t="s">
        <v>147</v>
      </c>
      <c r="M115" t="s">
        <v>198</v>
      </c>
      <c r="P115" t="s">
        <v>199</v>
      </c>
      <c r="Q115" t="s">
        <v>267</v>
      </c>
      <c r="S115" t="s">
        <v>115</v>
      </c>
      <c r="T115" t="s">
        <v>115</v>
      </c>
    </row>
    <row r="116" spans="1:20" hidden="1">
      <c r="A116" t="s">
        <v>197</v>
      </c>
      <c r="B116" t="s">
        <v>147</v>
      </c>
      <c r="C116" t="s">
        <v>149</v>
      </c>
      <c r="D116" t="s">
        <v>147</v>
      </c>
      <c r="E116" t="s">
        <v>154</v>
      </c>
      <c r="F116" t="s">
        <v>155</v>
      </c>
      <c r="G116" t="s">
        <v>156</v>
      </c>
      <c r="H116" s="33" t="s">
        <v>266</v>
      </c>
      <c r="I116" t="s">
        <v>123</v>
      </c>
      <c r="J116" t="s">
        <v>124</v>
      </c>
      <c r="K116" t="s">
        <v>147</v>
      </c>
      <c r="M116" t="s">
        <v>198</v>
      </c>
      <c r="P116" t="s">
        <v>199</v>
      </c>
      <c r="Q116" t="s">
        <v>267</v>
      </c>
      <c r="S116" t="s">
        <v>115</v>
      </c>
      <c r="T116" t="s">
        <v>115</v>
      </c>
    </row>
    <row r="117" spans="1:20" hidden="1">
      <c r="A117" t="s">
        <v>197</v>
      </c>
      <c r="B117" t="s">
        <v>147</v>
      </c>
      <c r="C117" t="s">
        <v>57</v>
      </c>
      <c r="D117" t="s">
        <v>147</v>
      </c>
      <c r="E117" t="s">
        <v>154</v>
      </c>
      <c r="F117" t="s">
        <v>155</v>
      </c>
      <c r="G117" t="s">
        <v>156</v>
      </c>
      <c r="H117" s="33" t="s">
        <v>191</v>
      </c>
      <c r="K117" t="s">
        <v>147</v>
      </c>
      <c r="M117" t="s">
        <v>147</v>
      </c>
      <c r="P117" t="s">
        <v>199</v>
      </c>
      <c r="Q117" t="s">
        <v>192</v>
      </c>
      <c r="R117" t="s">
        <v>62</v>
      </c>
      <c r="S117" t="s">
        <v>121</v>
      </c>
      <c r="T117" t="s">
        <v>115</v>
      </c>
    </row>
    <row r="118" spans="1:20" hidden="1">
      <c r="A118" t="s">
        <v>197</v>
      </c>
      <c r="B118" t="s">
        <v>147</v>
      </c>
      <c r="C118" t="s">
        <v>57</v>
      </c>
      <c r="D118" t="s">
        <v>147</v>
      </c>
      <c r="E118" t="s">
        <v>154</v>
      </c>
      <c r="F118" t="s">
        <v>155</v>
      </c>
      <c r="G118" t="s">
        <v>156</v>
      </c>
      <c r="H118" s="33" t="s">
        <v>193</v>
      </c>
      <c r="I118" t="s">
        <v>194</v>
      </c>
      <c r="J118" t="s">
        <v>195</v>
      </c>
      <c r="K118" t="s">
        <v>147</v>
      </c>
      <c r="M118" t="s">
        <v>155</v>
      </c>
      <c r="P118" t="s">
        <v>199</v>
      </c>
      <c r="Q118" t="s">
        <v>196</v>
      </c>
      <c r="R118" t="s">
        <v>62</v>
      </c>
      <c r="S118" t="s">
        <v>121</v>
      </c>
      <c r="T118" t="s">
        <v>115</v>
      </c>
    </row>
    <row r="119" spans="1:20" hidden="1">
      <c r="A119" t="s">
        <v>268</v>
      </c>
      <c r="B119" t="s">
        <v>147</v>
      </c>
      <c r="C119" t="s">
        <v>39</v>
      </c>
      <c r="D119" t="s">
        <v>147</v>
      </c>
      <c r="E119" t="s">
        <v>154</v>
      </c>
      <c r="F119" t="s">
        <v>155</v>
      </c>
      <c r="G119" t="s">
        <v>156</v>
      </c>
      <c r="H119" s="33" t="s">
        <v>269</v>
      </c>
      <c r="I119" t="s">
        <v>270</v>
      </c>
      <c r="J119" t="s">
        <v>271</v>
      </c>
      <c r="K119" t="s">
        <v>147</v>
      </c>
      <c r="M119" t="s">
        <v>156</v>
      </c>
      <c r="P119" t="s">
        <v>272</v>
      </c>
      <c r="Q119" t="s">
        <v>273</v>
      </c>
      <c r="S119" t="s">
        <v>115</v>
      </c>
      <c r="T119" t="s">
        <v>115</v>
      </c>
    </row>
    <row r="120" spans="1:20" hidden="1">
      <c r="A120" t="s">
        <v>268</v>
      </c>
      <c r="B120" t="s">
        <v>147</v>
      </c>
      <c r="C120" t="s">
        <v>57</v>
      </c>
      <c r="D120" t="s">
        <v>147</v>
      </c>
      <c r="E120" t="s">
        <v>154</v>
      </c>
      <c r="F120" t="s">
        <v>155</v>
      </c>
      <c r="G120" t="s">
        <v>156</v>
      </c>
      <c r="H120" s="33" t="s">
        <v>269</v>
      </c>
      <c r="I120" t="s">
        <v>270</v>
      </c>
      <c r="J120" t="s">
        <v>271</v>
      </c>
      <c r="K120" t="s">
        <v>147</v>
      </c>
      <c r="M120" t="s">
        <v>156</v>
      </c>
      <c r="P120" t="s">
        <v>272</v>
      </c>
      <c r="Q120" t="s">
        <v>273</v>
      </c>
      <c r="R120" t="s">
        <v>62</v>
      </c>
      <c r="S120" t="s">
        <v>125</v>
      </c>
      <c r="T120" t="s">
        <v>115</v>
      </c>
    </row>
    <row r="121" spans="1:20" hidden="1">
      <c r="A121" t="s">
        <v>268</v>
      </c>
      <c r="B121" t="s">
        <v>147</v>
      </c>
      <c r="C121" t="s">
        <v>57</v>
      </c>
      <c r="D121" t="s">
        <v>147</v>
      </c>
      <c r="E121" t="s">
        <v>154</v>
      </c>
      <c r="F121" t="s">
        <v>155</v>
      </c>
      <c r="G121" t="s">
        <v>156</v>
      </c>
      <c r="H121" s="33" t="s">
        <v>274</v>
      </c>
      <c r="I121" t="s">
        <v>59</v>
      </c>
      <c r="J121" t="s">
        <v>60</v>
      </c>
      <c r="K121" t="s">
        <v>147</v>
      </c>
      <c r="M121" t="s">
        <v>156</v>
      </c>
      <c r="P121" t="s">
        <v>272</v>
      </c>
      <c r="Q121" t="s">
        <v>257</v>
      </c>
      <c r="R121" t="s">
        <v>275</v>
      </c>
      <c r="S121" t="s">
        <v>125</v>
      </c>
      <c r="T121" t="s">
        <v>115</v>
      </c>
    </row>
    <row r="122" spans="1:20" hidden="1">
      <c r="A122" t="s">
        <v>268</v>
      </c>
      <c r="B122" t="s">
        <v>147</v>
      </c>
      <c r="C122" t="s">
        <v>39</v>
      </c>
      <c r="D122" t="s">
        <v>147</v>
      </c>
      <c r="E122" t="s">
        <v>154</v>
      </c>
      <c r="F122" t="s">
        <v>155</v>
      </c>
      <c r="G122" t="s">
        <v>156</v>
      </c>
      <c r="H122" s="33" t="s">
        <v>254</v>
      </c>
      <c r="I122" t="s">
        <v>249</v>
      </c>
      <c r="J122" t="s">
        <v>250</v>
      </c>
      <c r="K122" t="s">
        <v>147</v>
      </c>
      <c r="M122" t="s">
        <v>156</v>
      </c>
      <c r="P122" t="s">
        <v>272</v>
      </c>
      <c r="Q122" t="s">
        <v>253</v>
      </c>
      <c r="R122" t="s">
        <v>48</v>
      </c>
      <c r="S122" t="s">
        <v>125</v>
      </c>
      <c r="T122" t="s">
        <v>115</v>
      </c>
    </row>
    <row r="123" spans="1:20" hidden="1">
      <c r="A123" t="s">
        <v>268</v>
      </c>
      <c r="B123" t="s">
        <v>147</v>
      </c>
      <c r="C123" t="s">
        <v>57</v>
      </c>
      <c r="D123" t="s">
        <v>147</v>
      </c>
      <c r="E123" t="s">
        <v>154</v>
      </c>
      <c r="F123" t="s">
        <v>155</v>
      </c>
      <c r="G123" t="s">
        <v>156</v>
      </c>
      <c r="H123" s="33" t="s">
        <v>254</v>
      </c>
      <c r="I123" t="s">
        <v>249</v>
      </c>
      <c r="J123" t="s">
        <v>250</v>
      </c>
      <c r="K123" t="s">
        <v>147</v>
      </c>
      <c r="M123" t="s">
        <v>156</v>
      </c>
      <c r="P123" t="s">
        <v>272</v>
      </c>
      <c r="Q123" t="s">
        <v>253</v>
      </c>
      <c r="S123" t="s">
        <v>125</v>
      </c>
      <c r="T123" t="s">
        <v>115</v>
      </c>
    </row>
    <row r="124" spans="1:20" hidden="1">
      <c r="A124" t="s">
        <v>268</v>
      </c>
      <c r="B124" t="s">
        <v>147</v>
      </c>
      <c r="C124" t="s">
        <v>39</v>
      </c>
      <c r="D124" t="s">
        <v>147</v>
      </c>
      <c r="E124" t="s">
        <v>154</v>
      </c>
      <c r="F124" t="s">
        <v>155</v>
      </c>
      <c r="G124" t="s">
        <v>156</v>
      </c>
      <c r="H124" s="33" t="s">
        <v>276</v>
      </c>
      <c r="I124" t="s">
        <v>277</v>
      </c>
      <c r="J124" t="s">
        <v>278</v>
      </c>
      <c r="K124" t="s">
        <v>147</v>
      </c>
      <c r="M124" t="s">
        <v>156</v>
      </c>
      <c r="P124" t="s">
        <v>272</v>
      </c>
      <c r="Q124" t="s">
        <v>114</v>
      </c>
      <c r="R124" t="s">
        <v>48</v>
      </c>
      <c r="S124" t="s">
        <v>115</v>
      </c>
      <c r="T124" t="s">
        <v>115</v>
      </c>
    </row>
    <row r="125" spans="1:20" hidden="1">
      <c r="A125" t="s">
        <v>268</v>
      </c>
      <c r="B125" t="s">
        <v>147</v>
      </c>
      <c r="C125" t="s">
        <v>57</v>
      </c>
      <c r="D125" t="s">
        <v>147</v>
      </c>
      <c r="E125" t="s">
        <v>154</v>
      </c>
      <c r="F125" t="s">
        <v>155</v>
      </c>
      <c r="G125" t="s">
        <v>156</v>
      </c>
      <c r="H125" s="33" t="s">
        <v>276</v>
      </c>
      <c r="I125" t="s">
        <v>277</v>
      </c>
      <c r="J125" t="s">
        <v>278</v>
      </c>
      <c r="K125" t="s">
        <v>147</v>
      </c>
      <c r="M125" t="s">
        <v>156</v>
      </c>
      <c r="P125" t="s">
        <v>272</v>
      </c>
      <c r="Q125" t="s">
        <v>114</v>
      </c>
      <c r="S125" t="s">
        <v>115</v>
      </c>
      <c r="T125" t="s">
        <v>115</v>
      </c>
    </row>
    <row r="126" spans="1:20" hidden="1">
      <c r="A126" t="s">
        <v>268</v>
      </c>
      <c r="B126" t="s">
        <v>147</v>
      </c>
      <c r="C126" t="s">
        <v>149</v>
      </c>
      <c r="D126" t="s">
        <v>147</v>
      </c>
      <c r="E126" t="s">
        <v>154</v>
      </c>
      <c r="F126" t="s">
        <v>155</v>
      </c>
      <c r="G126" t="s">
        <v>156</v>
      </c>
      <c r="H126" s="33" t="s">
        <v>276</v>
      </c>
      <c r="I126" t="s">
        <v>277</v>
      </c>
      <c r="J126" t="s">
        <v>278</v>
      </c>
      <c r="K126" t="s">
        <v>147</v>
      </c>
      <c r="M126" t="s">
        <v>156</v>
      </c>
      <c r="P126" t="s">
        <v>272</v>
      </c>
      <c r="Q126" t="s">
        <v>114</v>
      </c>
      <c r="S126" t="s">
        <v>115</v>
      </c>
      <c r="T126" t="s">
        <v>115</v>
      </c>
    </row>
    <row r="127" spans="1:20" hidden="1">
      <c r="A127" t="s">
        <v>268</v>
      </c>
      <c r="B127" t="s">
        <v>147</v>
      </c>
      <c r="C127" t="s">
        <v>39</v>
      </c>
      <c r="D127" t="s">
        <v>147</v>
      </c>
      <c r="E127" t="s">
        <v>154</v>
      </c>
      <c r="F127" t="s">
        <v>155</v>
      </c>
      <c r="G127" t="s">
        <v>156</v>
      </c>
      <c r="H127" s="33" t="s">
        <v>279</v>
      </c>
      <c r="I127" t="s">
        <v>280</v>
      </c>
      <c r="J127" t="s">
        <v>281</v>
      </c>
      <c r="K127" t="s">
        <v>147</v>
      </c>
      <c r="M127" t="s">
        <v>156</v>
      </c>
      <c r="P127" t="s">
        <v>272</v>
      </c>
      <c r="Q127" t="s">
        <v>282</v>
      </c>
      <c r="S127" t="s">
        <v>115</v>
      </c>
      <c r="T127" t="s">
        <v>115</v>
      </c>
    </row>
    <row r="128" spans="1:20" hidden="1">
      <c r="A128" t="s">
        <v>268</v>
      </c>
      <c r="B128" t="s">
        <v>147</v>
      </c>
      <c r="C128" t="s">
        <v>57</v>
      </c>
      <c r="D128" t="s">
        <v>147</v>
      </c>
      <c r="E128" t="s">
        <v>154</v>
      </c>
      <c r="F128" t="s">
        <v>155</v>
      </c>
      <c r="G128" t="s">
        <v>156</v>
      </c>
      <c r="H128" s="33" t="s">
        <v>279</v>
      </c>
      <c r="I128" t="s">
        <v>280</v>
      </c>
      <c r="J128" t="s">
        <v>281</v>
      </c>
      <c r="K128" t="s">
        <v>147</v>
      </c>
      <c r="M128" t="s">
        <v>156</v>
      </c>
      <c r="P128" t="s">
        <v>272</v>
      </c>
      <c r="Q128" t="s">
        <v>282</v>
      </c>
      <c r="R128" t="s">
        <v>62</v>
      </c>
      <c r="S128" t="s">
        <v>115</v>
      </c>
      <c r="T128" t="s">
        <v>115</v>
      </c>
    </row>
    <row r="129" spans="1:20" hidden="1">
      <c r="A129" t="s">
        <v>268</v>
      </c>
      <c r="B129" t="s">
        <v>147</v>
      </c>
      <c r="C129" t="s">
        <v>57</v>
      </c>
      <c r="D129" t="s">
        <v>147</v>
      </c>
      <c r="E129" t="s">
        <v>154</v>
      </c>
      <c r="F129" t="s">
        <v>155</v>
      </c>
      <c r="G129" t="s">
        <v>156</v>
      </c>
      <c r="H129" s="33" t="s">
        <v>283</v>
      </c>
      <c r="I129" t="s">
        <v>280</v>
      </c>
      <c r="J129" t="s">
        <v>281</v>
      </c>
      <c r="K129" t="s">
        <v>147</v>
      </c>
      <c r="M129" t="s">
        <v>156</v>
      </c>
      <c r="P129" t="s">
        <v>272</v>
      </c>
      <c r="Q129" t="s">
        <v>284</v>
      </c>
      <c r="R129" t="s">
        <v>275</v>
      </c>
      <c r="S129" t="s">
        <v>125</v>
      </c>
      <c r="T129" t="s">
        <v>115</v>
      </c>
    </row>
    <row r="130" spans="1:20" hidden="1">
      <c r="A130" t="s">
        <v>268</v>
      </c>
      <c r="B130" t="s">
        <v>147</v>
      </c>
      <c r="C130" t="s">
        <v>39</v>
      </c>
      <c r="D130" t="s">
        <v>147</v>
      </c>
      <c r="E130" t="s">
        <v>154</v>
      </c>
      <c r="F130" t="s">
        <v>155</v>
      </c>
      <c r="G130" t="s">
        <v>156</v>
      </c>
      <c r="H130" s="33" t="s">
        <v>285</v>
      </c>
      <c r="I130" t="s">
        <v>286</v>
      </c>
      <c r="J130" t="s">
        <v>287</v>
      </c>
      <c r="K130" t="s">
        <v>147</v>
      </c>
      <c r="M130" t="s">
        <v>156</v>
      </c>
      <c r="P130" t="s">
        <v>272</v>
      </c>
      <c r="Q130" t="s">
        <v>140</v>
      </c>
      <c r="R130" t="s">
        <v>48</v>
      </c>
      <c r="S130" t="s">
        <v>115</v>
      </c>
      <c r="T130" t="s">
        <v>115</v>
      </c>
    </row>
    <row r="131" spans="1:20" hidden="1">
      <c r="A131" t="s">
        <v>268</v>
      </c>
      <c r="B131" t="s">
        <v>147</v>
      </c>
      <c r="C131" t="s">
        <v>149</v>
      </c>
      <c r="D131" t="s">
        <v>147</v>
      </c>
      <c r="E131" t="s">
        <v>154</v>
      </c>
      <c r="F131" t="s">
        <v>155</v>
      </c>
      <c r="G131" t="s">
        <v>156</v>
      </c>
      <c r="H131" s="33" t="s">
        <v>285</v>
      </c>
      <c r="I131" t="s">
        <v>286</v>
      </c>
      <c r="J131" t="s">
        <v>287</v>
      </c>
      <c r="K131" t="s">
        <v>147</v>
      </c>
      <c r="M131" t="s">
        <v>156</v>
      </c>
      <c r="P131" t="s">
        <v>272</v>
      </c>
      <c r="Q131" t="s">
        <v>140</v>
      </c>
      <c r="S131" t="s">
        <v>125</v>
      </c>
      <c r="T131" t="s">
        <v>115</v>
      </c>
    </row>
    <row r="132" spans="1:20" hidden="1">
      <c r="A132" t="s">
        <v>268</v>
      </c>
      <c r="B132" t="s">
        <v>147</v>
      </c>
      <c r="C132" t="s">
        <v>288</v>
      </c>
      <c r="D132" t="s">
        <v>147</v>
      </c>
      <c r="E132" t="s">
        <v>154</v>
      </c>
      <c r="F132" t="s">
        <v>155</v>
      </c>
      <c r="G132" t="s">
        <v>156</v>
      </c>
      <c r="H132" s="33" t="s">
        <v>285</v>
      </c>
      <c r="I132" t="s">
        <v>286</v>
      </c>
      <c r="J132" t="s">
        <v>287</v>
      </c>
      <c r="K132" t="s">
        <v>147</v>
      </c>
      <c r="M132" t="s">
        <v>156</v>
      </c>
      <c r="P132" t="s">
        <v>272</v>
      </c>
      <c r="Q132" t="s">
        <v>140</v>
      </c>
      <c r="S132" t="s">
        <v>162</v>
      </c>
      <c r="T132" t="s">
        <v>115</v>
      </c>
    </row>
    <row r="133" spans="1:20" hidden="1">
      <c r="A133" t="s">
        <v>268</v>
      </c>
      <c r="B133" t="s">
        <v>147</v>
      </c>
      <c r="C133" t="s">
        <v>57</v>
      </c>
      <c r="D133" t="s">
        <v>147</v>
      </c>
      <c r="E133" t="s">
        <v>154</v>
      </c>
      <c r="F133" t="s">
        <v>155</v>
      </c>
      <c r="G133" t="s">
        <v>156</v>
      </c>
      <c r="H133" s="33" t="s">
        <v>191</v>
      </c>
      <c r="I133" t="s">
        <v>87</v>
      </c>
      <c r="J133" t="s">
        <v>88</v>
      </c>
      <c r="K133" t="s">
        <v>147</v>
      </c>
      <c r="M133" t="s">
        <v>162</v>
      </c>
      <c r="P133" t="s">
        <v>272</v>
      </c>
      <c r="Q133" t="s">
        <v>192</v>
      </c>
      <c r="R133" t="s">
        <v>62</v>
      </c>
      <c r="S133" t="s">
        <v>121</v>
      </c>
      <c r="T133" t="s">
        <v>115</v>
      </c>
    </row>
    <row r="134" spans="1:20" hidden="1">
      <c r="A134" t="s">
        <v>268</v>
      </c>
      <c r="B134" t="s">
        <v>147</v>
      </c>
      <c r="C134" t="s">
        <v>57</v>
      </c>
      <c r="D134" t="s">
        <v>147</v>
      </c>
      <c r="E134" t="s">
        <v>154</v>
      </c>
      <c r="F134" t="s">
        <v>155</v>
      </c>
      <c r="G134" t="s">
        <v>156</v>
      </c>
      <c r="H134" s="33" t="s">
        <v>193</v>
      </c>
      <c r="I134" t="s">
        <v>87</v>
      </c>
      <c r="J134" t="s">
        <v>88</v>
      </c>
      <c r="K134" t="s">
        <v>147</v>
      </c>
      <c r="M134" t="s">
        <v>112</v>
      </c>
      <c r="P134" t="s">
        <v>272</v>
      </c>
      <c r="Q134" t="s">
        <v>196</v>
      </c>
      <c r="R134" t="s">
        <v>62</v>
      </c>
      <c r="S134" t="s">
        <v>121</v>
      </c>
      <c r="T134" t="s">
        <v>115</v>
      </c>
    </row>
    <row r="135" spans="1:20" hidden="1">
      <c r="A135" t="s">
        <v>268</v>
      </c>
      <c r="B135" t="s">
        <v>147</v>
      </c>
      <c r="C135" t="s">
        <v>57</v>
      </c>
      <c r="D135" t="s">
        <v>147</v>
      </c>
      <c r="E135" t="s">
        <v>154</v>
      </c>
      <c r="F135" t="s">
        <v>155</v>
      </c>
      <c r="G135" t="s">
        <v>156</v>
      </c>
      <c r="H135" s="33" t="s">
        <v>289</v>
      </c>
      <c r="I135" t="s">
        <v>290</v>
      </c>
      <c r="J135" t="s">
        <v>291</v>
      </c>
      <c r="K135" t="s">
        <v>147</v>
      </c>
      <c r="M135" t="s">
        <v>198</v>
      </c>
      <c r="P135" t="s">
        <v>272</v>
      </c>
      <c r="Q135" t="s">
        <v>292</v>
      </c>
      <c r="R135" t="s">
        <v>62</v>
      </c>
      <c r="S135" t="s">
        <v>121</v>
      </c>
      <c r="T135" t="s">
        <v>115</v>
      </c>
    </row>
    <row r="136" spans="1:20" hidden="1">
      <c r="A136" t="s">
        <v>268</v>
      </c>
      <c r="B136" t="s">
        <v>147</v>
      </c>
      <c r="C136" t="s">
        <v>39</v>
      </c>
      <c r="D136" t="s">
        <v>147</v>
      </c>
      <c r="E136" t="s">
        <v>154</v>
      </c>
      <c r="F136" t="s">
        <v>155</v>
      </c>
      <c r="G136" t="s">
        <v>156</v>
      </c>
      <c r="H136" s="33" t="s">
        <v>293</v>
      </c>
      <c r="I136" t="s">
        <v>184</v>
      </c>
      <c r="J136" t="s">
        <v>185</v>
      </c>
      <c r="K136" t="s">
        <v>147</v>
      </c>
      <c r="M136" t="s">
        <v>156</v>
      </c>
      <c r="P136" t="s">
        <v>272</v>
      </c>
      <c r="Q136" t="s">
        <v>294</v>
      </c>
      <c r="S136" t="s">
        <v>115</v>
      </c>
      <c r="T136" t="s">
        <v>115</v>
      </c>
    </row>
    <row r="137" spans="1:20" hidden="1">
      <c r="A137" t="s">
        <v>295</v>
      </c>
      <c r="B137" t="s">
        <v>147</v>
      </c>
      <c r="C137" t="s">
        <v>39</v>
      </c>
      <c r="D137" t="s">
        <v>147</v>
      </c>
      <c r="E137" t="s">
        <v>154</v>
      </c>
      <c r="F137" t="s">
        <v>155</v>
      </c>
      <c r="G137" t="s">
        <v>156</v>
      </c>
      <c r="H137" s="33" t="s">
        <v>269</v>
      </c>
      <c r="I137" t="s">
        <v>270</v>
      </c>
      <c r="J137" t="s">
        <v>271</v>
      </c>
      <c r="K137" t="s">
        <v>147</v>
      </c>
      <c r="M137" t="s">
        <v>296</v>
      </c>
      <c r="P137" t="s">
        <v>297</v>
      </c>
      <c r="Q137" t="s">
        <v>273</v>
      </c>
      <c r="S137" t="s">
        <v>115</v>
      </c>
      <c r="T137" t="s">
        <v>115</v>
      </c>
    </row>
    <row r="138" spans="1:20" hidden="1">
      <c r="A138" t="s">
        <v>295</v>
      </c>
      <c r="B138" t="s">
        <v>147</v>
      </c>
      <c r="C138" t="s">
        <v>57</v>
      </c>
      <c r="D138" t="s">
        <v>147</v>
      </c>
      <c r="E138" t="s">
        <v>154</v>
      </c>
      <c r="F138" t="s">
        <v>155</v>
      </c>
      <c r="G138" t="s">
        <v>156</v>
      </c>
      <c r="H138" s="33" t="s">
        <v>269</v>
      </c>
      <c r="I138" t="s">
        <v>270</v>
      </c>
      <c r="J138" t="s">
        <v>271</v>
      </c>
      <c r="K138" t="s">
        <v>147</v>
      </c>
      <c r="M138" t="s">
        <v>296</v>
      </c>
      <c r="P138" t="s">
        <v>297</v>
      </c>
      <c r="Q138" t="s">
        <v>273</v>
      </c>
      <c r="R138" t="s">
        <v>62</v>
      </c>
      <c r="S138" t="s">
        <v>125</v>
      </c>
      <c r="T138" t="s">
        <v>115</v>
      </c>
    </row>
    <row r="139" spans="1:20" hidden="1">
      <c r="A139" t="s">
        <v>295</v>
      </c>
      <c r="B139" t="s">
        <v>147</v>
      </c>
      <c r="C139" t="s">
        <v>57</v>
      </c>
      <c r="D139" t="s">
        <v>147</v>
      </c>
      <c r="E139" t="s">
        <v>154</v>
      </c>
      <c r="F139" t="s">
        <v>155</v>
      </c>
      <c r="G139" t="s">
        <v>156</v>
      </c>
      <c r="H139" s="33" t="s">
        <v>274</v>
      </c>
      <c r="I139" t="s">
        <v>59</v>
      </c>
      <c r="J139" t="s">
        <v>60</v>
      </c>
      <c r="K139" t="s">
        <v>147</v>
      </c>
      <c r="M139" t="s">
        <v>296</v>
      </c>
      <c r="P139" t="s">
        <v>297</v>
      </c>
      <c r="Q139" t="s">
        <v>172</v>
      </c>
      <c r="R139" t="s">
        <v>275</v>
      </c>
      <c r="S139" t="s">
        <v>125</v>
      </c>
      <c r="T139" t="s">
        <v>115</v>
      </c>
    </row>
    <row r="140" spans="1:20" hidden="1">
      <c r="A140" t="s">
        <v>295</v>
      </c>
      <c r="B140" t="s">
        <v>147</v>
      </c>
      <c r="C140" t="s">
        <v>39</v>
      </c>
      <c r="D140" t="s">
        <v>147</v>
      </c>
      <c r="E140" t="s">
        <v>154</v>
      </c>
      <c r="F140" t="s">
        <v>155</v>
      </c>
      <c r="G140" t="s">
        <v>156</v>
      </c>
      <c r="H140" s="33" t="s">
        <v>254</v>
      </c>
      <c r="I140" t="s">
        <v>249</v>
      </c>
      <c r="J140" t="s">
        <v>250</v>
      </c>
      <c r="K140" t="s">
        <v>147</v>
      </c>
      <c r="M140" t="s">
        <v>296</v>
      </c>
      <c r="P140" t="s">
        <v>297</v>
      </c>
      <c r="Q140" t="s">
        <v>253</v>
      </c>
      <c r="R140" t="s">
        <v>48</v>
      </c>
      <c r="S140" t="s">
        <v>125</v>
      </c>
      <c r="T140" t="s">
        <v>115</v>
      </c>
    </row>
    <row r="141" spans="1:20" hidden="1">
      <c r="A141" t="s">
        <v>295</v>
      </c>
      <c r="B141" t="s">
        <v>147</v>
      </c>
      <c r="C141" t="s">
        <v>57</v>
      </c>
      <c r="D141" t="s">
        <v>147</v>
      </c>
      <c r="E141" t="s">
        <v>154</v>
      </c>
      <c r="F141" t="s">
        <v>155</v>
      </c>
      <c r="G141" t="s">
        <v>156</v>
      </c>
      <c r="H141" s="33" t="s">
        <v>254</v>
      </c>
      <c r="I141" t="s">
        <v>249</v>
      </c>
      <c r="J141" t="s">
        <v>250</v>
      </c>
      <c r="K141" t="s">
        <v>147</v>
      </c>
      <c r="M141" t="s">
        <v>296</v>
      </c>
      <c r="P141" t="s">
        <v>297</v>
      </c>
      <c r="Q141" t="s">
        <v>253</v>
      </c>
      <c r="S141" t="s">
        <v>125</v>
      </c>
      <c r="T141" t="s">
        <v>115</v>
      </c>
    </row>
    <row r="142" spans="1:20" hidden="1">
      <c r="A142" t="s">
        <v>295</v>
      </c>
      <c r="B142" t="s">
        <v>147</v>
      </c>
      <c r="C142" t="s">
        <v>39</v>
      </c>
      <c r="D142" t="s">
        <v>147</v>
      </c>
      <c r="E142" t="s">
        <v>154</v>
      </c>
      <c r="F142" t="s">
        <v>155</v>
      </c>
      <c r="G142" t="s">
        <v>156</v>
      </c>
      <c r="H142" s="33" t="s">
        <v>276</v>
      </c>
      <c r="I142" t="s">
        <v>277</v>
      </c>
      <c r="J142" t="s">
        <v>278</v>
      </c>
      <c r="K142" t="s">
        <v>147</v>
      </c>
      <c r="M142" t="s">
        <v>296</v>
      </c>
      <c r="P142" t="s">
        <v>297</v>
      </c>
      <c r="Q142" t="s">
        <v>114</v>
      </c>
      <c r="R142" t="s">
        <v>48</v>
      </c>
      <c r="S142" t="s">
        <v>115</v>
      </c>
      <c r="T142" t="s">
        <v>115</v>
      </c>
    </row>
    <row r="143" spans="1:20" hidden="1">
      <c r="A143" t="s">
        <v>295</v>
      </c>
      <c r="B143" t="s">
        <v>147</v>
      </c>
      <c r="C143" t="s">
        <v>57</v>
      </c>
      <c r="D143" t="s">
        <v>147</v>
      </c>
      <c r="E143" t="s">
        <v>154</v>
      </c>
      <c r="F143" t="s">
        <v>155</v>
      </c>
      <c r="G143" t="s">
        <v>156</v>
      </c>
      <c r="H143" s="33" t="s">
        <v>276</v>
      </c>
      <c r="I143" t="s">
        <v>277</v>
      </c>
      <c r="J143" t="s">
        <v>278</v>
      </c>
      <c r="K143" t="s">
        <v>147</v>
      </c>
      <c r="M143" t="s">
        <v>296</v>
      </c>
      <c r="P143" t="s">
        <v>297</v>
      </c>
      <c r="Q143" t="s">
        <v>114</v>
      </c>
      <c r="S143" t="s">
        <v>115</v>
      </c>
      <c r="T143" t="s">
        <v>115</v>
      </c>
    </row>
    <row r="144" spans="1:20" hidden="1">
      <c r="A144" t="s">
        <v>295</v>
      </c>
      <c r="B144" t="s">
        <v>147</v>
      </c>
      <c r="C144" t="s">
        <v>149</v>
      </c>
      <c r="D144" t="s">
        <v>147</v>
      </c>
      <c r="E144" t="s">
        <v>154</v>
      </c>
      <c r="F144" t="s">
        <v>155</v>
      </c>
      <c r="G144" t="s">
        <v>156</v>
      </c>
      <c r="H144" s="33" t="s">
        <v>276</v>
      </c>
      <c r="I144" t="s">
        <v>277</v>
      </c>
      <c r="J144" t="s">
        <v>278</v>
      </c>
      <c r="K144" t="s">
        <v>147</v>
      </c>
      <c r="M144" t="s">
        <v>296</v>
      </c>
      <c r="P144" t="s">
        <v>297</v>
      </c>
      <c r="Q144" t="s">
        <v>114</v>
      </c>
      <c r="S144" t="s">
        <v>115</v>
      </c>
      <c r="T144" t="s">
        <v>115</v>
      </c>
    </row>
    <row r="145" spans="1:20" hidden="1">
      <c r="A145" t="s">
        <v>295</v>
      </c>
      <c r="B145" t="s">
        <v>147</v>
      </c>
      <c r="C145" t="s">
        <v>39</v>
      </c>
      <c r="D145" t="s">
        <v>147</v>
      </c>
      <c r="E145" t="s">
        <v>154</v>
      </c>
      <c r="F145" t="s">
        <v>155</v>
      </c>
      <c r="G145" t="s">
        <v>156</v>
      </c>
      <c r="H145" s="33" t="s">
        <v>279</v>
      </c>
      <c r="I145" t="s">
        <v>280</v>
      </c>
      <c r="J145" t="s">
        <v>281</v>
      </c>
      <c r="K145" t="s">
        <v>147</v>
      </c>
      <c r="M145" t="s">
        <v>296</v>
      </c>
      <c r="P145" t="s">
        <v>297</v>
      </c>
      <c r="Q145" t="s">
        <v>282</v>
      </c>
      <c r="R145" t="s">
        <v>48</v>
      </c>
      <c r="S145" t="s">
        <v>115</v>
      </c>
      <c r="T145" t="s">
        <v>115</v>
      </c>
    </row>
    <row r="146" spans="1:20" hidden="1">
      <c r="A146" t="s">
        <v>295</v>
      </c>
      <c r="B146" t="s">
        <v>147</v>
      </c>
      <c r="C146" t="s">
        <v>57</v>
      </c>
      <c r="D146" t="s">
        <v>147</v>
      </c>
      <c r="E146" t="s">
        <v>154</v>
      </c>
      <c r="F146" t="s">
        <v>155</v>
      </c>
      <c r="G146" t="s">
        <v>156</v>
      </c>
      <c r="H146" s="33" t="s">
        <v>279</v>
      </c>
      <c r="I146" t="s">
        <v>280</v>
      </c>
      <c r="J146" t="s">
        <v>281</v>
      </c>
      <c r="K146" t="s">
        <v>147</v>
      </c>
      <c r="M146" t="s">
        <v>296</v>
      </c>
      <c r="P146" t="s">
        <v>297</v>
      </c>
      <c r="Q146" t="s">
        <v>282</v>
      </c>
      <c r="S146" t="s">
        <v>115</v>
      </c>
      <c r="T146" t="s">
        <v>115</v>
      </c>
    </row>
    <row r="147" spans="1:20" hidden="1">
      <c r="A147" t="s">
        <v>295</v>
      </c>
      <c r="B147" t="s">
        <v>147</v>
      </c>
      <c r="C147" t="s">
        <v>57</v>
      </c>
      <c r="D147" t="s">
        <v>147</v>
      </c>
      <c r="E147" t="s">
        <v>154</v>
      </c>
      <c r="F147" t="s">
        <v>155</v>
      </c>
      <c r="G147" t="s">
        <v>156</v>
      </c>
      <c r="H147" s="33" t="s">
        <v>283</v>
      </c>
      <c r="I147" t="s">
        <v>280</v>
      </c>
      <c r="J147" t="s">
        <v>281</v>
      </c>
      <c r="K147" t="s">
        <v>147</v>
      </c>
      <c r="M147" t="s">
        <v>296</v>
      </c>
      <c r="P147" t="s">
        <v>297</v>
      </c>
      <c r="Q147" t="s">
        <v>284</v>
      </c>
      <c r="R147" t="s">
        <v>275</v>
      </c>
      <c r="S147" t="s">
        <v>125</v>
      </c>
      <c r="T147" t="s">
        <v>115</v>
      </c>
    </row>
    <row r="148" spans="1:20" hidden="1">
      <c r="A148" t="s">
        <v>295</v>
      </c>
      <c r="B148" t="s">
        <v>147</v>
      </c>
      <c r="C148" t="s">
        <v>39</v>
      </c>
      <c r="D148" t="s">
        <v>147</v>
      </c>
      <c r="E148" t="s">
        <v>154</v>
      </c>
      <c r="F148" t="s">
        <v>155</v>
      </c>
      <c r="G148" t="s">
        <v>156</v>
      </c>
      <c r="H148" s="33" t="s">
        <v>285</v>
      </c>
      <c r="I148" t="s">
        <v>286</v>
      </c>
      <c r="J148" t="s">
        <v>287</v>
      </c>
      <c r="K148" t="s">
        <v>147</v>
      </c>
      <c r="M148" t="s">
        <v>296</v>
      </c>
      <c r="P148" t="s">
        <v>297</v>
      </c>
      <c r="Q148" t="s">
        <v>140</v>
      </c>
      <c r="R148" t="s">
        <v>48</v>
      </c>
      <c r="S148" t="s">
        <v>115</v>
      </c>
      <c r="T148" t="s">
        <v>115</v>
      </c>
    </row>
    <row r="149" spans="1:20" hidden="1">
      <c r="A149" t="s">
        <v>295</v>
      </c>
      <c r="B149" t="s">
        <v>147</v>
      </c>
      <c r="C149" t="s">
        <v>149</v>
      </c>
      <c r="D149" t="s">
        <v>147</v>
      </c>
      <c r="E149" t="s">
        <v>154</v>
      </c>
      <c r="F149" t="s">
        <v>155</v>
      </c>
      <c r="G149" t="s">
        <v>156</v>
      </c>
      <c r="H149" s="33" t="s">
        <v>285</v>
      </c>
      <c r="I149" t="s">
        <v>286</v>
      </c>
      <c r="J149" t="s">
        <v>287</v>
      </c>
      <c r="K149" t="s">
        <v>147</v>
      </c>
      <c r="M149" t="s">
        <v>296</v>
      </c>
      <c r="P149" t="s">
        <v>297</v>
      </c>
      <c r="Q149" t="s">
        <v>140</v>
      </c>
      <c r="S149" t="s">
        <v>125</v>
      </c>
      <c r="T149" t="s">
        <v>115</v>
      </c>
    </row>
    <row r="150" spans="1:20" hidden="1">
      <c r="A150" t="s">
        <v>295</v>
      </c>
      <c r="B150" t="s">
        <v>147</v>
      </c>
      <c r="C150" t="s">
        <v>288</v>
      </c>
      <c r="D150" t="s">
        <v>147</v>
      </c>
      <c r="E150" t="s">
        <v>154</v>
      </c>
      <c r="F150" t="s">
        <v>155</v>
      </c>
      <c r="G150" t="s">
        <v>156</v>
      </c>
      <c r="H150" s="33" t="s">
        <v>285</v>
      </c>
      <c r="I150" t="s">
        <v>286</v>
      </c>
      <c r="J150" t="s">
        <v>287</v>
      </c>
      <c r="K150" t="s">
        <v>147</v>
      </c>
      <c r="M150" t="s">
        <v>296</v>
      </c>
      <c r="P150" t="s">
        <v>297</v>
      </c>
      <c r="Q150" t="s">
        <v>140</v>
      </c>
      <c r="S150" t="s">
        <v>162</v>
      </c>
      <c r="T150" t="s">
        <v>115</v>
      </c>
    </row>
    <row r="151" spans="1:20" hidden="1">
      <c r="A151" t="s">
        <v>295</v>
      </c>
      <c r="B151" t="s">
        <v>147</v>
      </c>
      <c r="C151" t="s">
        <v>57</v>
      </c>
      <c r="D151" t="s">
        <v>147</v>
      </c>
      <c r="E151" t="s">
        <v>154</v>
      </c>
      <c r="F151" t="s">
        <v>155</v>
      </c>
      <c r="G151" t="s">
        <v>156</v>
      </c>
      <c r="H151" s="33" t="s">
        <v>191</v>
      </c>
      <c r="I151" t="s">
        <v>87</v>
      </c>
      <c r="J151" t="s">
        <v>88</v>
      </c>
      <c r="K151" t="s">
        <v>147</v>
      </c>
      <c r="M151" t="s">
        <v>162</v>
      </c>
      <c r="P151" t="s">
        <v>297</v>
      </c>
      <c r="Q151" t="s">
        <v>192</v>
      </c>
      <c r="R151" t="s">
        <v>62</v>
      </c>
      <c r="S151" t="s">
        <v>121</v>
      </c>
      <c r="T151" t="s">
        <v>115</v>
      </c>
    </row>
    <row r="152" spans="1:20" hidden="1">
      <c r="A152" t="s">
        <v>295</v>
      </c>
      <c r="B152" t="s">
        <v>147</v>
      </c>
      <c r="C152" t="s">
        <v>57</v>
      </c>
      <c r="D152" t="s">
        <v>147</v>
      </c>
      <c r="E152" t="s">
        <v>154</v>
      </c>
      <c r="F152" t="s">
        <v>155</v>
      </c>
      <c r="G152" t="s">
        <v>156</v>
      </c>
      <c r="H152" s="33" t="s">
        <v>193</v>
      </c>
      <c r="I152" t="s">
        <v>87</v>
      </c>
      <c r="J152" t="s">
        <v>88</v>
      </c>
      <c r="K152" t="s">
        <v>147</v>
      </c>
      <c r="M152" t="s">
        <v>236</v>
      </c>
      <c r="P152" t="s">
        <v>297</v>
      </c>
      <c r="Q152" t="s">
        <v>196</v>
      </c>
      <c r="R152" t="s">
        <v>62</v>
      </c>
      <c r="S152" t="s">
        <v>121</v>
      </c>
      <c r="T152" t="s">
        <v>115</v>
      </c>
    </row>
    <row r="153" spans="1:20" hidden="1">
      <c r="A153" t="s">
        <v>295</v>
      </c>
      <c r="B153" t="s">
        <v>147</v>
      </c>
      <c r="C153" t="s">
        <v>57</v>
      </c>
      <c r="D153" t="s">
        <v>147</v>
      </c>
      <c r="E153" t="s">
        <v>154</v>
      </c>
      <c r="F153" t="s">
        <v>155</v>
      </c>
      <c r="G153" t="s">
        <v>156</v>
      </c>
      <c r="H153" s="33" t="s">
        <v>289</v>
      </c>
      <c r="I153" t="s">
        <v>290</v>
      </c>
      <c r="J153" t="s">
        <v>291</v>
      </c>
      <c r="K153" t="s">
        <v>147</v>
      </c>
      <c r="M153" t="s">
        <v>162</v>
      </c>
      <c r="P153" t="s">
        <v>297</v>
      </c>
      <c r="Q153" t="s">
        <v>292</v>
      </c>
      <c r="R153" t="s">
        <v>62</v>
      </c>
      <c r="S153" t="s">
        <v>121</v>
      </c>
      <c r="T153" t="s">
        <v>115</v>
      </c>
    </row>
    <row r="154" spans="1:20" hidden="1">
      <c r="A154" t="s">
        <v>295</v>
      </c>
      <c r="B154" t="s">
        <v>147</v>
      </c>
      <c r="C154" t="s">
        <v>39</v>
      </c>
      <c r="D154" t="s">
        <v>147</v>
      </c>
      <c r="E154" t="s">
        <v>154</v>
      </c>
      <c r="F154" t="s">
        <v>155</v>
      </c>
      <c r="G154" t="s">
        <v>156</v>
      </c>
      <c r="H154" s="33" t="s">
        <v>293</v>
      </c>
      <c r="I154" t="s">
        <v>184</v>
      </c>
      <c r="J154" t="s">
        <v>185</v>
      </c>
      <c r="K154" t="s">
        <v>147</v>
      </c>
      <c r="M154" t="s">
        <v>296</v>
      </c>
      <c r="P154" t="s">
        <v>297</v>
      </c>
      <c r="Q154" t="s">
        <v>294</v>
      </c>
      <c r="S154" t="s">
        <v>115</v>
      </c>
      <c r="T154" t="s">
        <v>115</v>
      </c>
    </row>
    <row r="155" spans="1:20" hidden="1">
      <c r="A155" t="s">
        <v>298</v>
      </c>
      <c r="B155" t="s">
        <v>147</v>
      </c>
      <c r="C155" t="s">
        <v>39</v>
      </c>
      <c r="D155" t="s">
        <v>147</v>
      </c>
      <c r="E155" t="s">
        <v>154</v>
      </c>
      <c r="F155" t="s">
        <v>155</v>
      </c>
      <c r="G155" t="s">
        <v>156</v>
      </c>
      <c r="H155" s="33" t="s">
        <v>269</v>
      </c>
      <c r="K155" t="s">
        <v>147</v>
      </c>
      <c r="M155" t="s">
        <v>115</v>
      </c>
      <c r="P155" t="s">
        <v>299</v>
      </c>
      <c r="Q155" t="s">
        <v>273</v>
      </c>
      <c r="S155" t="s">
        <v>155</v>
      </c>
      <c r="T155" t="s">
        <v>162</v>
      </c>
    </row>
    <row r="156" spans="1:20" hidden="1">
      <c r="A156" t="s">
        <v>298</v>
      </c>
      <c r="B156" t="s">
        <v>147</v>
      </c>
      <c r="C156" t="s">
        <v>39</v>
      </c>
      <c r="D156" t="s">
        <v>147</v>
      </c>
      <c r="E156" t="s">
        <v>154</v>
      </c>
      <c r="F156" t="s">
        <v>155</v>
      </c>
      <c r="G156" t="s">
        <v>156</v>
      </c>
      <c r="H156" s="33" t="s">
        <v>285</v>
      </c>
      <c r="K156" t="s">
        <v>147</v>
      </c>
      <c r="M156" t="s">
        <v>115</v>
      </c>
      <c r="P156" t="s">
        <v>299</v>
      </c>
      <c r="Q156" t="s">
        <v>140</v>
      </c>
      <c r="S156" t="s">
        <v>155</v>
      </c>
      <c r="T156" t="s">
        <v>162</v>
      </c>
    </row>
    <row r="157" spans="1:20" hidden="1">
      <c r="A157" t="s">
        <v>300</v>
      </c>
      <c r="B157" t="s">
        <v>147</v>
      </c>
      <c r="C157" t="s">
        <v>39</v>
      </c>
      <c r="D157" t="s">
        <v>147</v>
      </c>
      <c r="E157" t="s">
        <v>154</v>
      </c>
      <c r="F157" t="s">
        <v>155</v>
      </c>
      <c r="G157" t="s">
        <v>156</v>
      </c>
      <c r="H157" s="33" t="s">
        <v>269</v>
      </c>
      <c r="K157" t="s">
        <v>147</v>
      </c>
      <c r="M157" t="s">
        <v>301</v>
      </c>
      <c r="P157" t="s">
        <v>302</v>
      </c>
      <c r="Q157" t="s">
        <v>273</v>
      </c>
      <c r="S157" t="s">
        <v>155</v>
      </c>
      <c r="T157" t="s">
        <v>162</v>
      </c>
    </row>
    <row r="158" spans="1:20" hidden="1">
      <c r="A158" t="s">
        <v>300</v>
      </c>
      <c r="B158" t="s">
        <v>147</v>
      </c>
      <c r="C158" t="s">
        <v>39</v>
      </c>
      <c r="D158" t="s">
        <v>147</v>
      </c>
      <c r="E158" t="s">
        <v>154</v>
      </c>
      <c r="F158" t="s">
        <v>155</v>
      </c>
      <c r="G158" t="s">
        <v>156</v>
      </c>
      <c r="H158" s="33" t="s">
        <v>285</v>
      </c>
      <c r="K158" t="s">
        <v>147</v>
      </c>
      <c r="M158" t="s">
        <v>301</v>
      </c>
      <c r="P158" t="s">
        <v>302</v>
      </c>
      <c r="Q158" t="s">
        <v>140</v>
      </c>
      <c r="S158" t="s">
        <v>155</v>
      </c>
      <c r="T158" t="s">
        <v>162</v>
      </c>
    </row>
    <row r="159" spans="1:20" hidden="1">
      <c r="A159" t="s">
        <v>303</v>
      </c>
      <c r="B159" t="s">
        <v>147</v>
      </c>
      <c r="C159" t="s">
        <v>39</v>
      </c>
      <c r="D159" t="s">
        <v>147</v>
      </c>
      <c r="E159" t="s">
        <v>154</v>
      </c>
      <c r="F159" t="s">
        <v>155</v>
      </c>
      <c r="G159" t="s">
        <v>156</v>
      </c>
      <c r="H159" s="33" t="s">
        <v>51</v>
      </c>
      <c r="I159" t="s">
        <v>52</v>
      </c>
      <c r="J159" t="s">
        <v>53</v>
      </c>
      <c r="K159" t="s">
        <v>147</v>
      </c>
      <c r="M159" t="s">
        <v>251</v>
      </c>
      <c r="P159" t="s">
        <v>304</v>
      </c>
      <c r="Q159" t="s">
        <v>55</v>
      </c>
      <c r="S159" t="s">
        <v>127</v>
      </c>
      <c r="T159" t="s">
        <v>115</v>
      </c>
    </row>
    <row r="160" spans="1:20" hidden="1">
      <c r="A160" t="s">
        <v>303</v>
      </c>
      <c r="B160" t="s">
        <v>147</v>
      </c>
      <c r="C160" t="s">
        <v>57</v>
      </c>
      <c r="D160" t="s">
        <v>147</v>
      </c>
      <c r="E160" t="s">
        <v>154</v>
      </c>
      <c r="F160" t="s">
        <v>155</v>
      </c>
      <c r="G160" t="s">
        <v>156</v>
      </c>
      <c r="H160" s="33" t="s">
        <v>51</v>
      </c>
      <c r="I160" t="s">
        <v>52</v>
      </c>
      <c r="J160" t="s">
        <v>53</v>
      </c>
      <c r="K160" t="s">
        <v>147</v>
      </c>
      <c r="M160" t="s">
        <v>251</v>
      </c>
      <c r="P160" t="s">
        <v>304</v>
      </c>
      <c r="Q160" t="s">
        <v>55</v>
      </c>
      <c r="R160" t="s">
        <v>62</v>
      </c>
      <c r="S160" t="s">
        <v>115</v>
      </c>
      <c r="T160" t="s">
        <v>115</v>
      </c>
    </row>
    <row r="161" spans="1:20" hidden="1">
      <c r="A161" t="s">
        <v>303</v>
      </c>
      <c r="B161" t="s">
        <v>147</v>
      </c>
      <c r="C161" t="s">
        <v>57</v>
      </c>
      <c r="D161" t="s">
        <v>147</v>
      </c>
      <c r="E161" t="s">
        <v>154</v>
      </c>
      <c r="F161" t="s">
        <v>155</v>
      </c>
      <c r="G161" t="s">
        <v>156</v>
      </c>
      <c r="H161" s="33" t="s">
        <v>58</v>
      </c>
      <c r="I161" t="s">
        <v>59</v>
      </c>
      <c r="J161" t="s">
        <v>60</v>
      </c>
      <c r="K161" t="s">
        <v>147</v>
      </c>
      <c r="M161" t="s">
        <v>251</v>
      </c>
      <c r="P161" t="s">
        <v>304</v>
      </c>
      <c r="Q161" t="s">
        <v>61</v>
      </c>
      <c r="R161" t="s">
        <v>62</v>
      </c>
      <c r="S161" t="s">
        <v>125</v>
      </c>
      <c r="T161" t="s">
        <v>115</v>
      </c>
    </row>
    <row r="162" spans="1:20" hidden="1">
      <c r="A162" t="s">
        <v>303</v>
      </c>
      <c r="B162" t="s">
        <v>147</v>
      </c>
      <c r="C162" t="s">
        <v>39</v>
      </c>
      <c r="D162" t="s">
        <v>147</v>
      </c>
      <c r="E162" t="s">
        <v>154</v>
      </c>
      <c r="F162" t="s">
        <v>155</v>
      </c>
      <c r="G162" t="s">
        <v>156</v>
      </c>
      <c r="H162" s="33" t="s">
        <v>86</v>
      </c>
      <c r="I162" t="s">
        <v>123</v>
      </c>
      <c r="J162" t="s">
        <v>124</v>
      </c>
      <c r="K162" t="s">
        <v>147</v>
      </c>
      <c r="M162" t="s">
        <v>251</v>
      </c>
      <c r="P162" t="s">
        <v>304</v>
      </c>
      <c r="Q162" t="s">
        <v>90</v>
      </c>
      <c r="S162" t="s">
        <v>125</v>
      </c>
      <c r="T162" t="s">
        <v>115</v>
      </c>
    </row>
    <row r="163" spans="1:20" hidden="1">
      <c r="A163" t="s">
        <v>303</v>
      </c>
      <c r="B163" t="s">
        <v>147</v>
      </c>
      <c r="C163" t="s">
        <v>57</v>
      </c>
      <c r="D163" t="s">
        <v>147</v>
      </c>
      <c r="E163" t="s">
        <v>154</v>
      </c>
      <c r="F163" t="s">
        <v>155</v>
      </c>
      <c r="G163" t="s">
        <v>156</v>
      </c>
      <c r="H163" s="33" t="s">
        <v>86</v>
      </c>
      <c r="I163" t="s">
        <v>123</v>
      </c>
      <c r="J163" t="s">
        <v>124</v>
      </c>
      <c r="K163" t="s">
        <v>147</v>
      </c>
      <c r="M163" t="s">
        <v>251</v>
      </c>
      <c r="P163" t="s">
        <v>304</v>
      </c>
      <c r="Q163" t="s">
        <v>90</v>
      </c>
      <c r="R163" t="s">
        <v>62</v>
      </c>
      <c r="S163" t="s">
        <v>115</v>
      </c>
      <c r="T163" t="s">
        <v>115</v>
      </c>
    </row>
    <row r="164" spans="1:20" hidden="1">
      <c r="A164" t="s">
        <v>303</v>
      </c>
      <c r="B164" t="s">
        <v>147</v>
      </c>
      <c r="C164" t="s">
        <v>39</v>
      </c>
      <c r="D164" t="s">
        <v>147</v>
      </c>
      <c r="E164" t="s">
        <v>154</v>
      </c>
      <c r="F164" t="s">
        <v>155</v>
      </c>
      <c r="G164" t="s">
        <v>156</v>
      </c>
      <c r="H164" s="33" t="s">
        <v>305</v>
      </c>
      <c r="I164" t="s">
        <v>306</v>
      </c>
      <c r="J164" t="s">
        <v>307</v>
      </c>
      <c r="K164" t="s">
        <v>147</v>
      </c>
      <c r="M164" t="s">
        <v>251</v>
      </c>
      <c r="P164" t="s">
        <v>304</v>
      </c>
      <c r="Q164" t="s">
        <v>308</v>
      </c>
      <c r="S164" t="s">
        <v>115</v>
      </c>
      <c r="T164" t="s">
        <v>115</v>
      </c>
    </row>
    <row r="165" spans="1:20" hidden="1">
      <c r="A165" t="s">
        <v>303</v>
      </c>
      <c r="B165" t="s">
        <v>147</v>
      </c>
      <c r="C165" t="s">
        <v>57</v>
      </c>
      <c r="D165" t="s">
        <v>147</v>
      </c>
      <c r="E165" t="s">
        <v>154</v>
      </c>
      <c r="F165" t="s">
        <v>155</v>
      </c>
      <c r="G165" t="s">
        <v>156</v>
      </c>
      <c r="H165" s="33" t="s">
        <v>305</v>
      </c>
      <c r="I165" t="s">
        <v>306</v>
      </c>
      <c r="J165" t="s">
        <v>307</v>
      </c>
      <c r="K165" t="s">
        <v>147</v>
      </c>
      <c r="M165" t="s">
        <v>251</v>
      </c>
      <c r="P165" t="s">
        <v>304</v>
      </c>
      <c r="Q165" t="s">
        <v>308</v>
      </c>
      <c r="R165" t="s">
        <v>62</v>
      </c>
      <c r="S165" t="s">
        <v>125</v>
      </c>
      <c r="T165" t="s">
        <v>115</v>
      </c>
    </row>
    <row r="166" spans="1:20" hidden="1">
      <c r="A166" t="s">
        <v>303</v>
      </c>
      <c r="B166" t="s">
        <v>147</v>
      </c>
      <c r="C166" t="s">
        <v>39</v>
      </c>
      <c r="D166" t="s">
        <v>147</v>
      </c>
      <c r="E166" t="s">
        <v>154</v>
      </c>
      <c r="F166" t="s">
        <v>155</v>
      </c>
      <c r="G166" t="s">
        <v>156</v>
      </c>
      <c r="H166" s="33" t="s">
        <v>254</v>
      </c>
      <c r="I166" t="s">
        <v>255</v>
      </c>
      <c r="J166" t="s">
        <v>256</v>
      </c>
      <c r="K166" t="s">
        <v>147</v>
      </c>
      <c r="M166" t="s">
        <v>251</v>
      </c>
      <c r="P166" t="s">
        <v>304</v>
      </c>
      <c r="Q166" t="s">
        <v>253</v>
      </c>
      <c r="R166" t="s">
        <v>48</v>
      </c>
      <c r="S166" t="s">
        <v>125</v>
      </c>
      <c r="T166" t="s">
        <v>115</v>
      </c>
    </row>
    <row r="167" spans="1:20" hidden="1">
      <c r="A167" t="s">
        <v>303</v>
      </c>
      <c r="B167" t="s">
        <v>147</v>
      </c>
      <c r="C167" t="s">
        <v>57</v>
      </c>
      <c r="D167" t="s">
        <v>147</v>
      </c>
      <c r="E167" t="s">
        <v>154</v>
      </c>
      <c r="F167" t="s">
        <v>155</v>
      </c>
      <c r="G167" t="s">
        <v>156</v>
      </c>
      <c r="H167" s="33" t="s">
        <v>254</v>
      </c>
      <c r="I167" t="s">
        <v>255</v>
      </c>
      <c r="J167" t="s">
        <v>256</v>
      </c>
      <c r="K167" t="s">
        <v>147</v>
      </c>
      <c r="M167" t="s">
        <v>251</v>
      </c>
      <c r="P167" t="s">
        <v>304</v>
      </c>
      <c r="Q167" t="s">
        <v>253</v>
      </c>
      <c r="S167" t="s">
        <v>125</v>
      </c>
      <c r="T167" t="s">
        <v>115</v>
      </c>
    </row>
    <row r="168" spans="1:20" hidden="1">
      <c r="A168" t="s">
        <v>303</v>
      </c>
      <c r="B168" t="s">
        <v>147</v>
      </c>
      <c r="C168" t="s">
        <v>39</v>
      </c>
      <c r="D168" t="s">
        <v>147</v>
      </c>
      <c r="E168" t="s">
        <v>154</v>
      </c>
      <c r="F168" t="s">
        <v>155</v>
      </c>
      <c r="G168" t="s">
        <v>156</v>
      </c>
      <c r="H168" s="33" t="s">
        <v>276</v>
      </c>
      <c r="I168" t="s">
        <v>277</v>
      </c>
      <c r="J168" t="s">
        <v>278</v>
      </c>
      <c r="K168" t="s">
        <v>147</v>
      </c>
      <c r="M168" t="s">
        <v>251</v>
      </c>
      <c r="P168" t="s">
        <v>304</v>
      </c>
      <c r="Q168" t="s">
        <v>114</v>
      </c>
      <c r="R168" t="s">
        <v>48</v>
      </c>
      <c r="S168" t="s">
        <v>115</v>
      </c>
      <c r="T168" t="s">
        <v>115</v>
      </c>
    </row>
    <row r="169" spans="1:20" hidden="1">
      <c r="A169" t="s">
        <v>303</v>
      </c>
      <c r="B169" t="s">
        <v>147</v>
      </c>
      <c r="C169" t="s">
        <v>57</v>
      </c>
      <c r="D169" t="s">
        <v>147</v>
      </c>
      <c r="E169" t="s">
        <v>154</v>
      </c>
      <c r="F169" t="s">
        <v>155</v>
      </c>
      <c r="G169" t="s">
        <v>156</v>
      </c>
      <c r="H169" s="33" t="s">
        <v>276</v>
      </c>
      <c r="I169" t="s">
        <v>277</v>
      </c>
      <c r="J169" t="s">
        <v>278</v>
      </c>
      <c r="K169" t="s">
        <v>147</v>
      </c>
      <c r="M169" t="s">
        <v>251</v>
      </c>
      <c r="P169" t="s">
        <v>304</v>
      </c>
      <c r="Q169" t="s">
        <v>114</v>
      </c>
      <c r="S169" t="s">
        <v>115</v>
      </c>
      <c r="T169" t="s">
        <v>115</v>
      </c>
    </row>
    <row r="170" spans="1:20" hidden="1">
      <c r="A170" t="s">
        <v>303</v>
      </c>
      <c r="B170" t="s">
        <v>147</v>
      </c>
      <c r="C170" t="s">
        <v>149</v>
      </c>
      <c r="D170" t="s">
        <v>147</v>
      </c>
      <c r="E170" t="s">
        <v>154</v>
      </c>
      <c r="F170" t="s">
        <v>155</v>
      </c>
      <c r="G170" t="s">
        <v>156</v>
      </c>
      <c r="H170" s="33" t="s">
        <v>276</v>
      </c>
      <c r="I170" t="s">
        <v>277</v>
      </c>
      <c r="J170" t="s">
        <v>278</v>
      </c>
      <c r="K170" t="s">
        <v>147</v>
      </c>
      <c r="M170" t="s">
        <v>251</v>
      </c>
      <c r="P170" t="s">
        <v>304</v>
      </c>
      <c r="Q170" t="s">
        <v>114</v>
      </c>
      <c r="S170" t="s">
        <v>115</v>
      </c>
      <c r="T170" t="s">
        <v>115</v>
      </c>
    </row>
    <row r="171" spans="1:20" hidden="1">
      <c r="A171" t="s">
        <v>303</v>
      </c>
      <c r="B171" t="s">
        <v>147</v>
      </c>
      <c r="C171" t="s">
        <v>39</v>
      </c>
      <c r="D171" t="s">
        <v>147</v>
      </c>
      <c r="E171" t="s">
        <v>154</v>
      </c>
      <c r="F171" t="s">
        <v>155</v>
      </c>
      <c r="G171" t="s">
        <v>156</v>
      </c>
      <c r="H171" s="33" t="s">
        <v>309</v>
      </c>
      <c r="I171" t="s">
        <v>123</v>
      </c>
      <c r="J171" t="s">
        <v>124</v>
      </c>
      <c r="K171" t="s">
        <v>147</v>
      </c>
      <c r="M171" t="s">
        <v>251</v>
      </c>
      <c r="P171" t="s">
        <v>304</v>
      </c>
      <c r="Q171" t="s">
        <v>129</v>
      </c>
      <c r="S171" t="s">
        <v>125</v>
      </c>
      <c r="T171" t="s">
        <v>115</v>
      </c>
    </row>
    <row r="172" spans="1:20" hidden="1">
      <c r="A172" t="s">
        <v>303</v>
      </c>
      <c r="B172" t="s">
        <v>147</v>
      </c>
      <c r="C172" t="s">
        <v>149</v>
      </c>
      <c r="D172" t="s">
        <v>147</v>
      </c>
      <c r="E172" t="s">
        <v>154</v>
      </c>
      <c r="F172" t="s">
        <v>155</v>
      </c>
      <c r="G172" t="s">
        <v>156</v>
      </c>
      <c r="H172" s="33" t="s">
        <v>309</v>
      </c>
      <c r="I172" t="s">
        <v>123</v>
      </c>
      <c r="J172" t="s">
        <v>124</v>
      </c>
      <c r="K172" t="s">
        <v>147</v>
      </c>
      <c r="M172" t="s">
        <v>251</v>
      </c>
      <c r="P172" t="s">
        <v>304</v>
      </c>
      <c r="Q172" t="s">
        <v>129</v>
      </c>
      <c r="R172" t="s">
        <v>62</v>
      </c>
      <c r="S172" t="s">
        <v>115</v>
      </c>
      <c r="T172" t="s">
        <v>115</v>
      </c>
    </row>
    <row r="173" spans="1:20" hidden="1">
      <c r="A173" t="s">
        <v>303</v>
      </c>
      <c r="B173" t="s">
        <v>147</v>
      </c>
      <c r="C173" t="s">
        <v>39</v>
      </c>
      <c r="D173" t="s">
        <v>147</v>
      </c>
      <c r="E173" t="s">
        <v>154</v>
      </c>
      <c r="F173" t="s">
        <v>155</v>
      </c>
      <c r="G173" t="s">
        <v>156</v>
      </c>
      <c r="H173" s="33" t="s">
        <v>285</v>
      </c>
      <c r="I173" t="s">
        <v>286</v>
      </c>
      <c r="J173" t="s">
        <v>287</v>
      </c>
      <c r="K173" t="s">
        <v>147</v>
      </c>
      <c r="M173" t="s">
        <v>251</v>
      </c>
      <c r="P173" t="s">
        <v>304</v>
      </c>
      <c r="Q173" t="s">
        <v>140</v>
      </c>
      <c r="R173" t="s">
        <v>48</v>
      </c>
      <c r="S173" t="s">
        <v>115</v>
      </c>
      <c r="T173" t="s">
        <v>115</v>
      </c>
    </row>
    <row r="174" spans="1:20" hidden="1">
      <c r="A174" t="s">
        <v>303</v>
      </c>
      <c r="B174" t="s">
        <v>147</v>
      </c>
      <c r="C174" t="s">
        <v>149</v>
      </c>
      <c r="D174" t="s">
        <v>147</v>
      </c>
      <c r="E174" t="s">
        <v>154</v>
      </c>
      <c r="F174" t="s">
        <v>155</v>
      </c>
      <c r="G174" t="s">
        <v>156</v>
      </c>
      <c r="H174" s="33" t="s">
        <v>285</v>
      </c>
      <c r="I174" t="s">
        <v>286</v>
      </c>
      <c r="J174" t="s">
        <v>287</v>
      </c>
      <c r="K174" t="s">
        <v>147</v>
      </c>
      <c r="M174" t="s">
        <v>251</v>
      </c>
      <c r="P174" t="s">
        <v>304</v>
      </c>
      <c r="Q174" t="s">
        <v>140</v>
      </c>
      <c r="S174" t="s">
        <v>125</v>
      </c>
      <c r="T174" t="s">
        <v>115</v>
      </c>
    </row>
    <row r="175" spans="1:20" hidden="1">
      <c r="A175" t="s">
        <v>303</v>
      </c>
      <c r="B175" t="s">
        <v>147</v>
      </c>
      <c r="C175" t="s">
        <v>39</v>
      </c>
      <c r="D175" t="s">
        <v>147</v>
      </c>
      <c r="E175" t="s">
        <v>154</v>
      </c>
      <c r="F175" t="s">
        <v>155</v>
      </c>
      <c r="G175" t="s">
        <v>156</v>
      </c>
      <c r="H175" s="33" t="s">
        <v>63</v>
      </c>
      <c r="I175" t="s">
        <v>64</v>
      </c>
      <c r="J175" t="s">
        <v>65</v>
      </c>
      <c r="K175" t="s">
        <v>147</v>
      </c>
      <c r="M175" t="s">
        <v>251</v>
      </c>
      <c r="P175" t="s">
        <v>304</v>
      </c>
      <c r="Q175" t="s">
        <v>310</v>
      </c>
      <c r="S175" t="s">
        <v>115</v>
      </c>
      <c r="T175" t="s">
        <v>115</v>
      </c>
    </row>
    <row r="176" spans="1:20" hidden="1">
      <c r="A176" t="s">
        <v>247</v>
      </c>
      <c r="B176" t="s">
        <v>147</v>
      </c>
      <c r="C176" t="s">
        <v>39</v>
      </c>
      <c r="D176" t="s">
        <v>147</v>
      </c>
      <c r="E176" t="s">
        <v>154</v>
      </c>
      <c r="F176" t="s">
        <v>155</v>
      </c>
      <c r="G176" t="s">
        <v>156</v>
      </c>
      <c r="H176" s="33" t="s">
        <v>311</v>
      </c>
      <c r="I176" t="s">
        <v>312</v>
      </c>
      <c r="J176" t="s">
        <v>313</v>
      </c>
      <c r="K176" t="s">
        <v>147</v>
      </c>
      <c r="M176" t="s">
        <v>251</v>
      </c>
      <c r="P176" t="s">
        <v>252</v>
      </c>
      <c r="Q176" t="s">
        <v>314</v>
      </c>
      <c r="S176" t="s">
        <v>115</v>
      </c>
      <c r="T176" t="s">
        <v>115</v>
      </c>
    </row>
    <row r="177" spans="1:20" hidden="1">
      <c r="A177" t="s">
        <v>247</v>
      </c>
      <c r="B177" t="s">
        <v>147</v>
      </c>
      <c r="C177" t="s">
        <v>57</v>
      </c>
      <c r="D177" t="s">
        <v>147</v>
      </c>
      <c r="E177" t="s">
        <v>154</v>
      </c>
      <c r="F177" t="s">
        <v>155</v>
      </c>
      <c r="G177" t="s">
        <v>156</v>
      </c>
      <c r="H177" s="33" t="s">
        <v>311</v>
      </c>
      <c r="I177" t="s">
        <v>312</v>
      </c>
      <c r="J177" t="s">
        <v>313</v>
      </c>
      <c r="K177" t="s">
        <v>147</v>
      </c>
      <c r="M177" t="s">
        <v>251</v>
      </c>
      <c r="P177" t="s">
        <v>252</v>
      </c>
      <c r="Q177" t="s">
        <v>314</v>
      </c>
      <c r="R177" t="s">
        <v>62</v>
      </c>
      <c r="S177" t="s">
        <v>125</v>
      </c>
      <c r="T177" t="s">
        <v>115</v>
      </c>
    </row>
    <row r="178" spans="1:20" hidden="1">
      <c r="A178" t="s">
        <v>247</v>
      </c>
      <c r="B178" t="s">
        <v>147</v>
      </c>
      <c r="C178" t="s">
        <v>39</v>
      </c>
      <c r="D178" t="s">
        <v>147</v>
      </c>
      <c r="E178" t="s">
        <v>154</v>
      </c>
      <c r="F178" t="s">
        <v>155</v>
      </c>
      <c r="G178" t="s">
        <v>156</v>
      </c>
      <c r="H178" s="33" t="s">
        <v>315</v>
      </c>
      <c r="K178" t="s">
        <v>147</v>
      </c>
      <c r="M178" t="s">
        <v>147</v>
      </c>
      <c r="P178" t="s">
        <v>252</v>
      </c>
      <c r="Q178" t="s">
        <v>82</v>
      </c>
      <c r="S178" t="s">
        <v>115</v>
      </c>
      <c r="T178" t="s">
        <v>115</v>
      </c>
    </row>
    <row r="179" spans="1:20" hidden="1">
      <c r="A179" t="s">
        <v>247</v>
      </c>
      <c r="B179" t="s">
        <v>147</v>
      </c>
      <c r="C179" t="s">
        <v>57</v>
      </c>
      <c r="D179" t="s">
        <v>147</v>
      </c>
      <c r="E179" t="s">
        <v>154</v>
      </c>
      <c r="F179" t="s">
        <v>155</v>
      </c>
      <c r="G179" t="s">
        <v>156</v>
      </c>
      <c r="H179" s="33" t="s">
        <v>315</v>
      </c>
      <c r="K179" t="s">
        <v>147</v>
      </c>
      <c r="M179" t="s">
        <v>147</v>
      </c>
      <c r="P179" t="s">
        <v>252</v>
      </c>
      <c r="Q179" t="s">
        <v>82</v>
      </c>
      <c r="R179" t="s">
        <v>62</v>
      </c>
      <c r="S179" t="s">
        <v>125</v>
      </c>
      <c r="T179" t="s">
        <v>115</v>
      </c>
    </row>
    <row r="180" spans="1:20" hidden="1">
      <c r="A180" t="s">
        <v>247</v>
      </c>
      <c r="B180" t="s">
        <v>147</v>
      </c>
      <c r="C180" t="s">
        <v>39</v>
      </c>
      <c r="D180" t="s">
        <v>147</v>
      </c>
      <c r="E180" t="s">
        <v>154</v>
      </c>
      <c r="F180" t="s">
        <v>155</v>
      </c>
      <c r="G180" t="s">
        <v>156</v>
      </c>
      <c r="H180" s="33" t="s">
        <v>51</v>
      </c>
      <c r="I180" t="s">
        <v>52</v>
      </c>
      <c r="J180" t="s">
        <v>53</v>
      </c>
      <c r="K180" t="s">
        <v>147</v>
      </c>
      <c r="M180" t="s">
        <v>251</v>
      </c>
      <c r="P180" t="s">
        <v>252</v>
      </c>
      <c r="Q180" t="s">
        <v>55</v>
      </c>
      <c r="S180" t="s">
        <v>127</v>
      </c>
      <c r="T180" t="s">
        <v>115</v>
      </c>
    </row>
    <row r="181" spans="1:20" hidden="1">
      <c r="A181" t="s">
        <v>247</v>
      </c>
      <c r="B181" t="s">
        <v>147</v>
      </c>
      <c r="C181" t="s">
        <v>57</v>
      </c>
      <c r="D181" t="s">
        <v>147</v>
      </c>
      <c r="E181" t="s">
        <v>154</v>
      </c>
      <c r="F181" t="s">
        <v>155</v>
      </c>
      <c r="G181" t="s">
        <v>156</v>
      </c>
      <c r="H181" s="33" t="s">
        <v>51</v>
      </c>
      <c r="I181" t="s">
        <v>52</v>
      </c>
      <c r="J181" t="s">
        <v>53</v>
      </c>
      <c r="K181" t="s">
        <v>147</v>
      </c>
      <c r="M181" t="s">
        <v>251</v>
      </c>
      <c r="P181" t="s">
        <v>252</v>
      </c>
      <c r="Q181" t="s">
        <v>55</v>
      </c>
      <c r="R181" t="s">
        <v>62</v>
      </c>
      <c r="S181" t="s">
        <v>115</v>
      </c>
      <c r="T181" t="s">
        <v>115</v>
      </c>
    </row>
    <row r="182" spans="1:20" hidden="1">
      <c r="A182" t="s">
        <v>247</v>
      </c>
      <c r="B182" t="s">
        <v>147</v>
      </c>
      <c r="C182" t="s">
        <v>39</v>
      </c>
      <c r="D182" t="s">
        <v>147</v>
      </c>
      <c r="E182" t="s">
        <v>154</v>
      </c>
      <c r="F182" t="s">
        <v>155</v>
      </c>
      <c r="G182" t="s">
        <v>156</v>
      </c>
      <c r="H182" s="33" t="s">
        <v>63</v>
      </c>
      <c r="I182" t="s">
        <v>64</v>
      </c>
      <c r="J182" t="s">
        <v>65</v>
      </c>
      <c r="K182" t="s">
        <v>147</v>
      </c>
      <c r="M182" t="s">
        <v>251</v>
      </c>
      <c r="P182" t="s">
        <v>252</v>
      </c>
      <c r="Q182" t="s">
        <v>67</v>
      </c>
      <c r="S182" t="s">
        <v>115</v>
      </c>
      <c r="T182" t="s">
        <v>115</v>
      </c>
    </row>
    <row r="183" spans="1:20" hidden="1">
      <c r="A183" t="s">
        <v>247</v>
      </c>
      <c r="B183" t="s">
        <v>147</v>
      </c>
      <c r="C183" t="s">
        <v>57</v>
      </c>
      <c r="D183" t="s">
        <v>147</v>
      </c>
      <c r="E183" t="s">
        <v>154</v>
      </c>
      <c r="F183" t="s">
        <v>155</v>
      </c>
      <c r="G183" t="s">
        <v>156</v>
      </c>
      <c r="H183" s="33" t="s">
        <v>63</v>
      </c>
      <c r="I183" t="s">
        <v>64</v>
      </c>
      <c r="J183" t="s">
        <v>65</v>
      </c>
      <c r="K183" t="s">
        <v>147</v>
      </c>
      <c r="M183" t="s">
        <v>251</v>
      </c>
      <c r="P183" t="s">
        <v>252</v>
      </c>
      <c r="Q183" t="s">
        <v>67</v>
      </c>
      <c r="R183" t="s">
        <v>62</v>
      </c>
      <c r="S183" t="s">
        <v>115</v>
      </c>
      <c r="T183" t="s">
        <v>115</v>
      </c>
    </row>
    <row r="184" spans="1:20" hidden="1">
      <c r="A184" t="s">
        <v>247</v>
      </c>
      <c r="B184" t="s">
        <v>147</v>
      </c>
      <c r="C184" t="s">
        <v>57</v>
      </c>
      <c r="D184" t="s">
        <v>147</v>
      </c>
      <c r="E184" t="s">
        <v>154</v>
      </c>
      <c r="F184" t="s">
        <v>155</v>
      </c>
      <c r="G184" t="s">
        <v>156</v>
      </c>
      <c r="H184" s="33" t="s">
        <v>316</v>
      </c>
      <c r="K184" t="s">
        <v>147</v>
      </c>
      <c r="M184" t="s">
        <v>251</v>
      </c>
      <c r="P184" t="s">
        <v>252</v>
      </c>
      <c r="Q184" t="s">
        <v>317</v>
      </c>
      <c r="R184" t="s">
        <v>62</v>
      </c>
      <c r="S184" t="s">
        <v>125</v>
      </c>
      <c r="T184" t="s">
        <v>115</v>
      </c>
    </row>
    <row r="185" spans="1:20" hidden="1">
      <c r="A185" t="s">
        <v>318</v>
      </c>
      <c r="B185" t="s">
        <v>147</v>
      </c>
      <c r="C185" t="s">
        <v>39</v>
      </c>
      <c r="D185" t="s">
        <v>147</v>
      </c>
      <c r="E185" t="s">
        <v>154</v>
      </c>
      <c r="F185" t="s">
        <v>155</v>
      </c>
      <c r="G185" t="s">
        <v>156</v>
      </c>
      <c r="H185" s="33" t="s">
        <v>319</v>
      </c>
      <c r="K185" t="s">
        <v>147</v>
      </c>
      <c r="M185" t="s">
        <v>320</v>
      </c>
      <c r="P185" t="s">
        <v>321</v>
      </c>
      <c r="Q185" t="s">
        <v>239</v>
      </c>
      <c r="S185" t="s">
        <v>155</v>
      </c>
      <c r="T185" t="s">
        <v>162</v>
      </c>
    </row>
    <row r="186" spans="1:20" hidden="1">
      <c r="A186" t="s">
        <v>318</v>
      </c>
      <c r="B186" t="s">
        <v>147</v>
      </c>
      <c r="C186" t="s">
        <v>39</v>
      </c>
      <c r="D186" t="s">
        <v>147</v>
      </c>
      <c r="E186" t="s">
        <v>154</v>
      </c>
      <c r="F186" t="s">
        <v>155</v>
      </c>
      <c r="G186" t="s">
        <v>156</v>
      </c>
      <c r="H186" s="33" t="s">
        <v>322</v>
      </c>
      <c r="K186" t="s">
        <v>147</v>
      </c>
      <c r="M186" t="s">
        <v>320</v>
      </c>
      <c r="P186" t="s">
        <v>321</v>
      </c>
      <c r="Q186" t="s">
        <v>67</v>
      </c>
      <c r="S186" t="s">
        <v>155</v>
      </c>
      <c r="T186" t="s">
        <v>162</v>
      </c>
    </row>
    <row r="187" spans="1:20" hidden="1">
      <c r="A187" t="s">
        <v>323</v>
      </c>
      <c r="B187" t="s">
        <v>147</v>
      </c>
      <c r="C187" t="s">
        <v>39</v>
      </c>
      <c r="D187" t="s">
        <v>147</v>
      </c>
      <c r="E187" t="s">
        <v>154</v>
      </c>
      <c r="F187" t="s">
        <v>155</v>
      </c>
      <c r="G187" t="s">
        <v>156</v>
      </c>
      <c r="H187" s="33" t="s">
        <v>324</v>
      </c>
      <c r="K187" t="s">
        <v>147</v>
      </c>
      <c r="M187" t="s">
        <v>320</v>
      </c>
      <c r="P187" t="s">
        <v>325</v>
      </c>
      <c r="Q187" t="s">
        <v>326</v>
      </c>
      <c r="S187" t="s">
        <v>155</v>
      </c>
      <c r="T187" t="s">
        <v>162</v>
      </c>
    </row>
    <row r="188" spans="1:20" hidden="1">
      <c r="A188" t="s">
        <v>323</v>
      </c>
      <c r="B188" t="s">
        <v>147</v>
      </c>
      <c r="C188" t="s">
        <v>39</v>
      </c>
      <c r="D188" t="s">
        <v>147</v>
      </c>
      <c r="E188" t="s">
        <v>154</v>
      </c>
      <c r="F188" t="s">
        <v>155</v>
      </c>
      <c r="G188" t="s">
        <v>156</v>
      </c>
      <c r="H188" s="33" t="s">
        <v>327</v>
      </c>
      <c r="K188" t="s">
        <v>147</v>
      </c>
      <c r="M188" t="s">
        <v>320</v>
      </c>
      <c r="P188" t="s">
        <v>325</v>
      </c>
      <c r="Q188" t="s">
        <v>328</v>
      </c>
      <c r="S188" t="s">
        <v>155</v>
      </c>
      <c r="T188" t="s">
        <v>162</v>
      </c>
    </row>
    <row r="189" spans="1:20" hidden="1">
      <c r="A189" t="s">
        <v>323</v>
      </c>
      <c r="B189" t="s">
        <v>147</v>
      </c>
      <c r="C189" t="s">
        <v>39</v>
      </c>
      <c r="D189" t="s">
        <v>147</v>
      </c>
      <c r="E189" t="s">
        <v>154</v>
      </c>
      <c r="F189" t="s">
        <v>155</v>
      </c>
      <c r="G189" t="s">
        <v>156</v>
      </c>
      <c r="H189" s="33" t="s">
        <v>329</v>
      </c>
      <c r="K189" t="s">
        <v>147</v>
      </c>
      <c r="M189" t="s">
        <v>320</v>
      </c>
      <c r="P189" t="s">
        <v>325</v>
      </c>
      <c r="Q189" t="s">
        <v>330</v>
      </c>
      <c r="S189" t="s">
        <v>155</v>
      </c>
      <c r="T189" t="s">
        <v>162</v>
      </c>
    </row>
    <row r="190" spans="1:20" hidden="1">
      <c r="A190" t="s">
        <v>331</v>
      </c>
      <c r="B190" t="s">
        <v>147</v>
      </c>
      <c r="C190" t="s">
        <v>39</v>
      </c>
      <c r="D190" t="s">
        <v>147</v>
      </c>
      <c r="E190" t="s">
        <v>154</v>
      </c>
      <c r="F190" t="s">
        <v>155</v>
      </c>
      <c r="G190" t="s">
        <v>156</v>
      </c>
      <c r="H190" s="33" t="s">
        <v>329</v>
      </c>
      <c r="I190" t="s">
        <v>260</v>
      </c>
      <c r="J190" t="s">
        <v>261</v>
      </c>
      <c r="K190" t="s">
        <v>147</v>
      </c>
      <c r="M190" t="s">
        <v>45</v>
      </c>
      <c r="P190" t="s">
        <v>332</v>
      </c>
      <c r="Q190" t="s">
        <v>330</v>
      </c>
      <c r="S190" t="s">
        <v>125</v>
      </c>
      <c r="T190" t="s">
        <v>115</v>
      </c>
    </row>
    <row r="191" spans="1:20" hidden="1">
      <c r="A191" t="s">
        <v>331</v>
      </c>
      <c r="B191" t="s">
        <v>147</v>
      </c>
      <c r="C191" t="s">
        <v>149</v>
      </c>
      <c r="D191" t="s">
        <v>147</v>
      </c>
      <c r="E191" t="s">
        <v>154</v>
      </c>
      <c r="F191" t="s">
        <v>155</v>
      </c>
      <c r="G191" t="s">
        <v>156</v>
      </c>
      <c r="H191" s="33" t="s">
        <v>329</v>
      </c>
      <c r="I191" t="s">
        <v>260</v>
      </c>
      <c r="J191" t="s">
        <v>261</v>
      </c>
      <c r="K191" t="s">
        <v>147</v>
      </c>
      <c r="M191" t="s">
        <v>45</v>
      </c>
      <c r="P191" t="s">
        <v>332</v>
      </c>
      <c r="Q191" t="s">
        <v>330</v>
      </c>
      <c r="R191" t="s">
        <v>62</v>
      </c>
      <c r="S191" t="s">
        <v>125</v>
      </c>
      <c r="T191" t="s">
        <v>115</v>
      </c>
    </row>
    <row r="192" spans="1:20" hidden="1">
      <c r="A192" t="s">
        <v>331</v>
      </c>
      <c r="B192" t="s">
        <v>147</v>
      </c>
      <c r="C192" t="s">
        <v>39</v>
      </c>
      <c r="D192" t="s">
        <v>147</v>
      </c>
      <c r="E192" t="s">
        <v>154</v>
      </c>
      <c r="F192" t="s">
        <v>155</v>
      </c>
      <c r="G192" t="s">
        <v>156</v>
      </c>
      <c r="H192" s="33" t="s">
        <v>333</v>
      </c>
      <c r="I192" t="s">
        <v>334</v>
      </c>
      <c r="J192" t="s">
        <v>335</v>
      </c>
      <c r="K192" t="s">
        <v>147</v>
      </c>
      <c r="M192" t="s">
        <v>45</v>
      </c>
      <c r="P192" t="s">
        <v>332</v>
      </c>
      <c r="Q192" t="s">
        <v>204</v>
      </c>
      <c r="S192" t="s">
        <v>115</v>
      </c>
      <c r="T192" t="s">
        <v>115</v>
      </c>
    </row>
    <row r="193" spans="1:20" hidden="1">
      <c r="A193" t="s">
        <v>331</v>
      </c>
      <c r="B193" t="s">
        <v>147</v>
      </c>
      <c r="C193" t="s">
        <v>149</v>
      </c>
      <c r="D193" t="s">
        <v>147</v>
      </c>
      <c r="E193" t="s">
        <v>154</v>
      </c>
      <c r="F193" t="s">
        <v>155</v>
      </c>
      <c r="G193" t="s">
        <v>156</v>
      </c>
      <c r="H193" s="33" t="s">
        <v>333</v>
      </c>
      <c r="I193" t="s">
        <v>334</v>
      </c>
      <c r="J193" t="s">
        <v>335</v>
      </c>
      <c r="K193" t="s">
        <v>147</v>
      </c>
      <c r="M193" t="s">
        <v>45</v>
      </c>
      <c r="P193" t="s">
        <v>332</v>
      </c>
      <c r="Q193" t="s">
        <v>204</v>
      </c>
      <c r="R193" t="s">
        <v>62</v>
      </c>
      <c r="S193" t="s">
        <v>125</v>
      </c>
      <c r="T193" t="s">
        <v>115</v>
      </c>
    </row>
    <row r="194" spans="1:20" hidden="1">
      <c r="A194" t="s">
        <v>331</v>
      </c>
      <c r="B194" t="s">
        <v>147</v>
      </c>
      <c r="C194" t="s">
        <v>149</v>
      </c>
      <c r="D194" t="s">
        <v>147</v>
      </c>
      <c r="E194" t="s">
        <v>154</v>
      </c>
      <c r="F194" t="s">
        <v>155</v>
      </c>
      <c r="G194" t="s">
        <v>156</v>
      </c>
      <c r="H194" s="33" t="s">
        <v>336</v>
      </c>
      <c r="I194" t="s">
        <v>337</v>
      </c>
      <c r="J194" t="s">
        <v>338</v>
      </c>
      <c r="K194" t="s">
        <v>147</v>
      </c>
      <c r="M194" t="s">
        <v>45</v>
      </c>
      <c r="P194" t="s">
        <v>332</v>
      </c>
      <c r="Q194" t="s">
        <v>339</v>
      </c>
      <c r="R194" t="s">
        <v>62</v>
      </c>
      <c r="S194" t="s">
        <v>125</v>
      </c>
      <c r="T194" t="s">
        <v>115</v>
      </c>
    </row>
    <row r="195" spans="1:20" hidden="1">
      <c r="A195" t="s">
        <v>331</v>
      </c>
      <c r="B195" t="s">
        <v>147</v>
      </c>
      <c r="C195" t="s">
        <v>149</v>
      </c>
      <c r="D195" t="s">
        <v>147</v>
      </c>
      <c r="E195" t="s">
        <v>154</v>
      </c>
      <c r="F195" t="s">
        <v>155</v>
      </c>
      <c r="G195" t="s">
        <v>156</v>
      </c>
      <c r="H195" s="33" t="s">
        <v>340</v>
      </c>
      <c r="K195" t="s">
        <v>147</v>
      </c>
      <c r="M195" t="s">
        <v>147</v>
      </c>
      <c r="P195" t="s">
        <v>332</v>
      </c>
      <c r="Q195" t="s">
        <v>341</v>
      </c>
      <c r="R195" t="s">
        <v>62</v>
      </c>
      <c r="S195" t="s">
        <v>125</v>
      </c>
      <c r="T195" t="s">
        <v>115</v>
      </c>
    </row>
    <row r="196" spans="1:20" hidden="1">
      <c r="A196" t="s">
        <v>331</v>
      </c>
      <c r="B196" t="s">
        <v>147</v>
      </c>
      <c r="C196" t="s">
        <v>39</v>
      </c>
      <c r="D196" t="s">
        <v>147</v>
      </c>
      <c r="E196" t="s">
        <v>154</v>
      </c>
      <c r="F196" t="s">
        <v>155</v>
      </c>
      <c r="G196" t="s">
        <v>156</v>
      </c>
      <c r="H196" s="33" t="s">
        <v>254</v>
      </c>
      <c r="I196" t="s">
        <v>255</v>
      </c>
      <c r="J196" t="s">
        <v>256</v>
      </c>
      <c r="K196" t="s">
        <v>147</v>
      </c>
      <c r="M196" t="s">
        <v>45</v>
      </c>
      <c r="P196" t="s">
        <v>332</v>
      </c>
      <c r="Q196" t="s">
        <v>253</v>
      </c>
      <c r="R196" t="s">
        <v>48</v>
      </c>
      <c r="S196" t="s">
        <v>115</v>
      </c>
      <c r="T196" t="s">
        <v>115</v>
      </c>
    </row>
    <row r="197" spans="1:20" hidden="1">
      <c r="A197" t="s">
        <v>331</v>
      </c>
      <c r="B197" t="s">
        <v>147</v>
      </c>
      <c r="C197" t="s">
        <v>57</v>
      </c>
      <c r="D197" t="s">
        <v>147</v>
      </c>
      <c r="E197" t="s">
        <v>154</v>
      </c>
      <c r="F197" t="s">
        <v>155</v>
      </c>
      <c r="G197" t="s">
        <v>156</v>
      </c>
      <c r="H197" s="33" t="s">
        <v>254</v>
      </c>
      <c r="I197" t="s">
        <v>255</v>
      </c>
      <c r="J197" t="s">
        <v>256</v>
      </c>
      <c r="K197" t="s">
        <v>147</v>
      </c>
      <c r="M197" t="s">
        <v>45</v>
      </c>
      <c r="P197" t="s">
        <v>332</v>
      </c>
      <c r="Q197" t="s">
        <v>253</v>
      </c>
      <c r="S197" t="s">
        <v>115</v>
      </c>
      <c r="T197" t="s">
        <v>115</v>
      </c>
    </row>
    <row r="198" spans="1:20" hidden="1">
      <c r="A198" t="s">
        <v>331</v>
      </c>
      <c r="B198" t="s">
        <v>147</v>
      </c>
      <c r="C198" t="s">
        <v>39</v>
      </c>
      <c r="D198" t="s">
        <v>147</v>
      </c>
      <c r="E198" t="s">
        <v>154</v>
      </c>
      <c r="F198" t="s">
        <v>155</v>
      </c>
      <c r="G198" t="s">
        <v>156</v>
      </c>
      <c r="H198" s="33" t="s">
        <v>342</v>
      </c>
      <c r="I198" t="s">
        <v>260</v>
      </c>
      <c r="J198" t="s">
        <v>261</v>
      </c>
      <c r="K198" t="s">
        <v>147</v>
      </c>
      <c r="M198" t="s">
        <v>45</v>
      </c>
      <c r="P198" t="s">
        <v>332</v>
      </c>
      <c r="Q198" t="s">
        <v>343</v>
      </c>
      <c r="R198" t="s">
        <v>48</v>
      </c>
      <c r="S198" t="s">
        <v>115</v>
      </c>
      <c r="T198" t="s">
        <v>115</v>
      </c>
    </row>
    <row r="199" spans="1:20" hidden="1">
      <c r="A199" t="s">
        <v>331</v>
      </c>
      <c r="B199" t="s">
        <v>147</v>
      </c>
      <c r="C199" t="s">
        <v>149</v>
      </c>
      <c r="D199" t="s">
        <v>147</v>
      </c>
      <c r="E199" t="s">
        <v>154</v>
      </c>
      <c r="F199" t="s">
        <v>155</v>
      </c>
      <c r="G199" t="s">
        <v>156</v>
      </c>
      <c r="H199" s="33" t="s">
        <v>342</v>
      </c>
      <c r="I199" t="s">
        <v>260</v>
      </c>
      <c r="J199" t="s">
        <v>261</v>
      </c>
      <c r="K199" t="s">
        <v>147</v>
      </c>
      <c r="M199" t="s">
        <v>45</v>
      </c>
      <c r="P199" t="s">
        <v>332</v>
      </c>
      <c r="Q199" t="s">
        <v>343</v>
      </c>
      <c r="S199" t="s">
        <v>125</v>
      </c>
      <c r="T199" t="s">
        <v>115</v>
      </c>
    </row>
    <row r="200" spans="1:20" hidden="1">
      <c r="A200" t="s">
        <v>331</v>
      </c>
      <c r="B200" t="s">
        <v>147</v>
      </c>
      <c r="C200" t="s">
        <v>288</v>
      </c>
      <c r="D200" t="s">
        <v>147</v>
      </c>
      <c r="E200" t="s">
        <v>154</v>
      </c>
      <c r="F200" t="s">
        <v>155</v>
      </c>
      <c r="G200" t="s">
        <v>156</v>
      </c>
      <c r="H200" s="33" t="s">
        <v>344</v>
      </c>
      <c r="I200" t="s">
        <v>260</v>
      </c>
      <c r="J200" t="s">
        <v>261</v>
      </c>
      <c r="K200" t="s">
        <v>147</v>
      </c>
      <c r="M200" t="s">
        <v>155</v>
      </c>
      <c r="P200" t="s">
        <v>332</v>
      </c>
      <c r="Q200" t="s">
        <v>343</v>
      </c>
      <c r="S200" t="s">
        <v>155</v>
      </c>
      <c r="T200" t="s">
        <v>115</v>
      </c>
    </row>
    <row r="201" spans="1:20" hidden="1">
      <c r="A201" t="s">
        <v>331</v>
      </c>
      <c r="B201" t="s">
        <v>147</v>
      </c>
      <c r="C201" t="s">
        <v>288</v>
      </c>
      <c r="D201" t="s">
        <v>147</v>
      </c>
      <c r="E201" t="s">
        <v>154</v>
      </c>
      <c r="F201" t="s">
        <v>155</v>
      </c>
      <c r="G201" t="s">
        <v>156</v>
      </c>
      <c r="H201" s="33" t="s">
        <v>345</v>
      </c>
      <c r="I201" t="s">
        <v>260</v>
      </c>
      <c r="J201" t="s">
        <v>261</v>
      </c>
      <c r="K201" t="s">
        <v>147</v>
      </c>
      <c r="M201" t="s">
        <v>155</v>
      </c>
      <c r="P201" t="s">
        <v>332</v>
      </c>
      <c r="Q201" t="s">
        <v>343</v>
      </c>
      <c r="S201" t="s">
        <v>155</v>
      </c>
      <c r="T201" t="s">
        <v>115</v>
      </c>
    </row>
    <row r="202" spans="1:20" hidden="1">
      <c r="A202" t="s">
        <v>331</v>
      </c>
      <c r="B202" t="s">
        <v>147</v>
      </c>
      <c r="C202" t="s">
        <v>288</v>
      </c>
      <c r="D202" t="s">
        <v>147</v>
      </c>
      <c r="E202" t="s">
        <v>154</v>
      </c>
      <c r="F202" t="s">
        <v>155</v>
      </c>
      <c r="G202" t="s">
        <v>156</v>
      </c>
      <c r="H202" s="33" t="s">
        <v>346</v>
      </c>
      <c r="I202" t="s">
        <v>260</v>
      </c>
      <c r="J202" t="s">
        <v>261</v>
      </c>
      <c r="K202" t="s">
        <v>147</v>
      </c>
      <c r="M202" t="s">
        <v>155</v>
      </c>
      <c r="P202" t="s">
        <v>332</v>
      </c>
      <c r="Q202" t="s">
        <v>343</v>
      </c>
      <c r="S202" t="s">
        <v>155</v>
      </c>
      <c r="T202" t="s">
        <v>115</v>
      </c>
    </row>
    <row r="203" spans="1:20" hidden="1">
      <c r="A203" t="s">
        <v>331</v>
      </c>
      <c r="B203" t="s">
        <v>147</v>
      </c>
      <c r="C203" t="s">
        <v>288</v>
      </c>
      <c r="D203" t="s">
        <v>147</v>
      </c>
      <c r="E203" t="s">
        <v>154</v>
      </c>
      <c r="F203" t="s">
        <v>155</v>
      </c>
      <c r="G203" t="s">
        <v>156</v>
      </c>
      <c r="H203" s="33" t="s">
        <v>347</v>
      </c>
      <c r="I203" t="s">
        <v>260</v>
      </c>
      <c r="J203" t="s">
        <v>261</v>
      </c>
      <c r="K203" t="s">
        <v>147</v>
      </c>
      <c r="M203" t="s">
        <v>162</v>
      </c>
      <c r="P203" t="s">
        <v>332</v>
      </c>
      <c r="Q203" t="s">
        <v>343</v>
      </c>
      <c r="S203" t="s">
        <v>155</v>
      </c>
      <c r="T203" t="s">
        <v>115</v>
      </c>
    </row>
    <row r="204" spans="1:20" hidden="1">
      <c r="A204" t="s">
        <v>331</v>
      </c>
      <c r="B204" t="s">
        <v>147</v>
      </c>
      <c r="C204" t="s">
        <v>288</v>
      </c>
      <c r="D204" t="s">
        <v>147</v>
      </c>
      <c r="E204" t="s">
        <v>154</v>
      </c>
      <c r="F204" t="s">
        <v>155</v>
      </c>
      <c r="G204" t="s">
        <v>156</v>
      </c>
      <c r="H204" s="33" t="s">
        <v>348</v>
      </c>
      <c r="I204" t="s">
        <v>260</v>
      </c>
      <c r="J204" t="s">
        <v>261</v>
      </c>
      <c r="K204" t="s">
        <v>147</v>
      </c>
      <c r="M204" t="s">
        <v>162</v>
      </c>
      <c r="P204" t="s">
        <v>332</v>
      </c>
      <c r="Q204" t="s">
        <v>343</v>
      </c>
      <c r="S204" t="s">
        <v>155</v>
      </c>
      <c r="T204" t="s">
        <v>115</v>
      </c>
    </row>
    <row r="205" spans="1:20" hidden="1">
      <c r="A205" t="s">
        <v>331</v>
      </c>
      <c r="B205" t="s">
        <v>147</v>
      </c>
      <c r="C205" t="s">
        <v>288</v>
      </c>
      <c r="D205" t="s">
        <v>147</v>
      </c>
      <c r="E205" t="s">
        <v>154</v>
      </c>
      <c r="F205" t="s">
        <v>155</v>
      </c>
      <c r="G205" t="s">
        <v>156</v>
      </c>
      <c r="H205" s="33" t="s">
        <v>349</v>
      </c>
      <c r="I205" t="s">
        <v>260</v>
      </c>
      <c r="J205" t="s">
        <v>261</v>
      </c>
      <c r="K205" t="s">
        <v>147</v>
      </c>
      <c r="M205" t="s">
        <v>162</v>
      </c>
      <c r="P205" t="s">
        <v>332</v>
      </c>
      <c r="Q205" t="s">
        <v>343</v>
      </c>
      <c r="S205" t="s">
        <v>155</v>
      </c>
      <c r="T205" t="s">
        <v>115</v>
      </c>
    </row>
    <row r="206" spans="1:20" hidden="1">
      <c r="A206" t="s">
        <v>331</v>
      </c>
      <c r="B206" t="s">
        <v>147</v>
      </c>
      <c r="C206" t="s">
        <v>288</v>
      </c>
      <c r="D206" t="s">
        <v>147</v>
      </c>
      <c r="E206" t="s">
        <v>154</v>
      </c>
      <c r="F206" t="s">
        <v>155</v>
      </c>
      <c r="G206" t="s">
        <v>156</v>
      </c>
      <c r="H206" s="33" t="s">
        <v>350</v>
      </c>
      <c r="I206" t="s">
        <v>260</v>
      </c>
      <c r="J206" t="s">
        <v>261</v>
      </c>
      <c r="K206" t="s">
        <v>147</v>
      </c>
      <c r="M206" t="s">
        <v>162</v>
      </c>
      <c r="P206" t="s">
        <v>332</v>
      </c>
      <c r="Q206" t="s">
        <v>343</v>
      </c>
      <c r="S206" t="s">
        <v>155</v>
      </c>
      <c r="T206" t="s">
        <v>115</v>
      </c>
    </row>
    <row r="207" spans="1:20" hidden="1">
      <c r="A207" t="s">
        <v>331</v>
      </c>
      <c r="B207" t="s">
        <v>147</v>
      </c>
      <c r="C207" t="s">
        <v>288</v>
      </c>
      <c r="D207" t="s">
        <v>147</v>
      </c>
      <c r="E207" t="s">
        <v>154</v>
      </c>
      <c r="F207" t="s">
        <v>155</v>
      </c>
      <c r="G207" t="s">
        <v>156</v>
      </c>
      <c r="H207" s="33" t="s">
        <v>351</v>
      </c>
      <c r="I207" t="s">
        <v>260</v>
      </c>
      <c r="J207" t="s">
        <v>261</v>
      </c>
      <c r="K207" t="s">
        <v>147</v>
      </c>
      <c r="M207" t="s">
        <v>162</v>
      </c>
      <c r="P207" t="s">
        <v>332</v>
      </c>
      <c r="Q207" t="s">
        <v>343</v>
      </c>
      <c r="S207" t="s">
        <v>155</v>
      </c>
      <c r="T207" t="s">
        <v>115</v>
      </c>
    </row>
    <row r="208" spans="1:20" hidden="1">
      <c r="A208" t="s">
        <v>352</v>
      </c>
      <c r="B208" t="s">
        <v>147</v>
      </c>
      <c r="C208" t="s">
        <v>39</v>
      </c>
      <c r="D208" t="s">
        <v>147</v>
      </c>
      <c r="E208" t="s">
        <v>154</v>
      </c>
      <c r="F208" t="s">
        <v>155</v>
      </c>
      <c r="G208" t="s">
        <v>156</v>
      </c>
      <c r="H208" s="33" t="s">
        <v>353</v>
      </c>
      <c r="K208" t="s">
        <v>147</v>
      </c>
      <c r="M208" t="s">
        <v>354</v>
      </c>
      <c r="P208" t="s">
        <v>355</v>
      </c>
      <c r="Q208" t="s">
        <v>356</v>
      </c>
      <c r="S208" t="s">
        <v>45</v>
      </c>
      <c r="T208" t="s">
        <v>45</v>
      </c>
    </row>
    <row r="209" spans="1:20" hidden="1">
      <c r="A209" t="s">
        <v>352</v>
      </c>
      <c r="B209" t="s">
        <v>147</v>
      </c>
      <c r="C209" t="s">
        <v>57</v>
      </c>
      <c r="D209" t="s">
        <v>147</v>
      </c>
      <c r="E209" t="s">
        <v>154</v>
      </c>
      <c r="F209" t="s">
        <v>155</v>
      </c>
      <c r="G209" t="s">
        <v>156</v>
      </c>
      <c r="H209" s="33" t="s">
        <v>353</v>
      </c>
      <c r="K209" t="s">
        <v>147</v>
      </c>
      <c r="M209" t="s">
        <v>354</v>
      </c>
      <c r="P209" t="s">
        <v>355</v>
      </c>
      <c r="Q209" t="s">
        <v>356</v>
      </c>
      <c r="R209" t="s">
        <v>62</v>
      </c>
      <c r="S209" t="s">
        <v>45</v>
      </c>
      <c r="T209" t="s">
        <v>45</v>
      </c>
    </row>
    <row r="210" spans="1:20" hidden="1">
      <c r="A210" t="s">
        <v>352</v>
      </c>
      <c r="B210" t="s">
        <v>147</v>
      </c>
      <c r="C210" t="s">
        <v>39</v>
      </c>
      <c r="D210" t="s">
        <v>147</v>
      </c>
      <c r="E210" t="s">
        <v>154</v>
      </c>
      <c r="F210" t="s">
        <v>155</v>
      </c>
      <c r="G210" t="s">
        <v>156</v>
      </c>
      <c r="H210" s="33" t="s">
        <v>357</v>
      </c>
      <c r="K210" t="s">
        <v>147</v>
      </c>
      <c r="M210" t="s">
        <v>147</v>
      </c>
      <c r="P210" t="s">
        <v>355</v>
      </c>
      <c r="Q210" t="s">
        <v>358</v>
      </c>
      <c r="S210" t="s">
        <v>45</v>
      </c>
      <c r="T210" t="s">
        <v>45</v>
      </c>
    </row>
    <row r="211" spans="1:20" hidden="1">
      <c r="A211" t="s">
        <v>352</v>
      </c>
      <c r="B211" t="s">
        <v>147</v>
      </c>
      <c r="C211" t="s">
        <v>57</v>
      </c>
      <c r="D211" t="s">
        <v>147</v>
      </c>
      <c r="E211" t="s">
        <v>154</v>
      </c>
      <c r="F211" t="s">
        <v>155</v>
      </c>
      <c r="G211" t="s">
        <v>156</v>
      </c>
      <c r="H211" s="33" t="s">
        <v>357</v>
      </c>
      <c r="K211" t="s">
        <v>147</v>
      </c>
      <c r="M211" t="s">
        <v>147</v>
      </c>
      <c r="P211" t="s">
        <v>355</v>
      </c>
      <c r="Q211" t="s">
        <v>358</v>
      </c>
      <c r="R211" t="s">
        <v>62</v>
      </c>
      <c r="S211" t="s">
        <v>45</v>
      </c>
      <c r="T211" t="s">
        <v>45</v>
      </c>
    </row>
    <row r="212" spans="1:20" hidden="1">
      <c r="A212" t="s">
        <v>303</v>
      </c>
      <c r="B212" t="s">
        <v>147</v>
      </c>
      <c r="C212" t="s">
        <v>57</v>
      </c>
      <c r="D212" t="s">
        <v>147</v>
      </c>
      <c r="E212" t="s">
        <v>154</v>
      </c>
      <c r="F212" t="s">
        <v>155</v>
      </c>
      <c r="G212" t="s">
        <v>156</v>
      </c>
      <c r="H212" s="33" t="s">
        <v>63</v>
      </c>
      <c r="I212" t="s">
        <v>64</v>
      </c>
      <c r="J212" t="s">
        <v>65</v>
      </c>
      <c r="K212" t="s">
        <v>147</v>
      </c>
      <c r="M212" t="s">
        <v>251</v>
      </c>
      <c r="P212" t="s">
        <v>304</v>
      </c>
      <c r="Q212" t="s">
        <v>310</v>
      </c>
      <c r="R212" t="s">
        <v>62</v>
      </c>
      <c r="S212" t="s">
        <v>115</v>
      </c>
      <c r="T212" t="s">
        <v>115</v>
      </c>
    </row>
    <row r="213" spans="1:20" hidden="1">
      <c r="A213" t="s">
        <v>303</v>
      </c>
      <c r="B213" t="s">
        <v>147</v>
      </c>
      <c r="C213" t="s">
        <v>57</v>
      </c>
      <c r="D213" t="s">
        <v>147</v>
      </c>
      <c r="E213" t="s">
        <v>154</v>
      </c>
      <c r="F213" t="s">
        <v>155</v>
      </c>
      <c r="G213" t="s">
        <v>156</v>
      </c>
      <c r="H213" s="33" t="s">
        <v>316</v>
      </c>
      <c r="K213" t="s">
        <v>147</v>
      </c>
      <c r="M213" t="s">
        <v>251</v>
      </c>
      <c r="P213" t="s">
        <v>304</v>
      </c>
      <c r="Q213" t="s">
        <v>359</v>
      </c>
      <c r="R213" t="s">
        <v>62</v>
      </c>
      <c r="S213" t="s">
        <v>125</v>
      </c>
      <c r="T213" t="s">
        <v>115</v>
      </c>
    </row>
    <row r="214" spans="1:20" hidden="1">
      <c r="A214" t="s">
        <v>360</v>
      </c>
      <c r="B214" t="s">
        <v>147</v>
      </c>
      <c r="C214" t="s">
        <v>39</v>
      </c>
      <c r="D214" t="s">
        <v>147</v>
      </c>
      <c r="E214" t="s">
        <v>154</v>
      </c>
      <c r="F214" t="s">
        <v>155</v>
      </c>
      <c r="G214" t="s">
        <v>156</v>
      </c>
      <c r="H214" s="33" t="s">
        <v>51</v>
      </c>
      <c r="I214" t="s">
        <v>52</v>
      </c>
      <c r="J214" t="s">
        <v>53</v>
      </c>
      <c r="K214" t="s">
        <v>147</v>
      </c>
      <c r="M214" t="s">
        <v>251</v>
      </c>
      <c r="P214" t="s">
        <v>361</v>
      </c>
      <c r="Q214" t="s">
        <v>55</v>
      </c>
      <c r="S214" t="s">
        <v>127</v>
      </c>
      <c r="T214" t="s">
        <v>115</v>
      </c>
    </row>
    <row r="215" spans="1:20" hidden="1">
      <c r="A215" t="s">
        <v>360</v>
      </c>
      <c r="B215" t="s">
        <v>147</v>
      </c>
      <c r="C215" t="s">
        <v>57</v>
      </c>
      <c r="D215" t="s">
        <v>147</v>
      </c>
      <c r="E215" t="s">
        <v>154</v>
      </c>
      <c r="F215" t="s">
        <v>155</v>
      </c>
      <c r="G215" t="s">
        <v>156</v>
      </c>
      <c r="H215" s="33" t="s">
        <v>51</v>
      </c>
      <c r="I215" t="s">
        <v>52</v>
      </c>
      <c r="J215" t="s">
        <v>53</v>
      </c>
      <c r="K215" t="s">
        <v>147</v>
      </c>
      <c r="M215" t="s">
        <v>251</v>
      </c>
      <c r="P215" t="s">
        <v>361</v>
      </c>
      <c r="Q215" t="s">
        <v>55</v>
      </c>
      <c r="R215" t="s">
        <v>62</v>
      </c>
      <c r="S215" t="s">
        <v>115</v>
      </c>
      <c r="T215" t="s">
        <v>115</v>
      </c>
    </row>
    <row r="216" spans="1:20" hidden="1">
      <c r="A216" t="s">
        <v>360</v>
      </c>
      <c r="B216" t="s">
        <v>147</v>
      </c>
      <c r="C216" t="s">
        <v>57</v>
      </c>
      <c r="D216" t="s">
        <v>147</v>
      </c>
      <c r="E216" t="s">
        <v>154</v>
      </c>
      <c r="F216" t="s">
        <v>155</v>
      </c>
      <c r="G216" t="s">
        <v>156</v>
      </c>
      <c r="H216" s="33" t="s">
        <v>58</v>
      </c>
      <c r="I216" t="s">
        <v>59</v>
      </c>
      <c r="J216" t="s">
        <v>60</v>
      </c>
      <c r="K216" t="s">
        <v>147</v>
      </c>
      <c r="M216" t="s">
        <v>251</v>
      </c>
      <c r="P216" t="s">
        <v>361</v>
      </c>
      <c r="Q216" t="s">
        <v>61</v>
      </c>
      <c r="R216" t="s">
        <v>62</v>
      </c>
      <c r="S216" t="s">
        <v>125</v>
      </c>
      <c r="T216" t="s">
        <v>115</v>
      </c>
    </row>
    <row r="217" spans="1:20" hidden="1">
      <c r="A217" t="s">
        <v>360</v>
      </c>
      <c r="B217" t="s">
        <v>147</v>
      </c>
      <c r="C217" t="s">
        <v>39</v>
      </c>
      <c r="D217" t="s">
        <v>147</v>
      </c>
      <c r="E217" t="s">
        <v>154</v>
      </c>
      <c r="F217" t="s">
        <v>155</v>
      </c>
      <c r="G217" t="s">
        <v>156</v>
      </c>
      <c r="H217" s="33" t="s">
        <v>86</v>
      </c>
      <c r="I217" t="s">
        <v>123</v>
      </c>
      <c r="J217" t="s">
        <v>124</v>
      </c>
      <c r="K217" t="s">
        <v>147</v>
      </c>
      <c r="M217" t="s">
        <v>251</v>
      </c>
      <c r="P217" t="s">
        <v>361</v>
      </c>
      <c r="Q217" t="s">
        <v>90</v>
      </c>
      <c r="S217" t="s">
        <v>125</v>
      </c>
      <c r="T217" t="s">
        <v>115</v>
      </c>
    </row>
    <row r="218" spans="1:20" hidden="1">
      <c r="A218" t="s">
        <v>360</v>
      </c>
      <c r="B218" t="s">
        <v>147</v>
      </c>
      <c r="C218" t="s">
        <v>57</v>
      </c>
      <c r="D218" t="s">
        <v>147</v>
      </c>
      <c r="E218" t="s">
        <v>154</v>
      </c>
      <c r="F218" t="s">
        <v>155</v>
      </c>
      <c r="G218" t="s">
        <v>156</v>
      </c>
      <c r="H218" s="33" t="s">
        <v>86</v>
      </c>
      <c r="I218" t="s">
        <v>123</v>
      </c>
      <c r="J218" t="s">
        <v>124</v>
      </c>
      <c r="K218" t="s">
        <v>147</v>
      </c>
      <c r="M218" t="s">
        <v>251</v>
      </c>
      <c r="P218" t="s">
        <v>361</v>
      </c>
      <c r="Q218" t="s">
        <v>90</v>
      </c>
      <c r="R218" t="s">
        <v>62</v>
      </c>
      <c r="S218" t="s">
        <v>115</v>
      </c>
      <c r="T218" t="s">
        <v>115</v>
      </c>
    </row>
    <row r="219" spans="1:20" hidden="1">
      <c r="A219" t="s">
        <v>360</v>
      </c>
      <c r="B219" t="s">
        <v>147</v>
      </c>
      <c r="C219" t="s">
        <v>39</v>
      </c>
      <c r="D219" t="s">
        <v>147</v>
      </c>
      <c r="E219" t="s">
        <v>154</v>
      </c>
      <c r="F219" t="s">
        <v>155</v>
      </c>
      <c r="G219" t="s">
        <v>156</v>
      </c>
      <c r="H219" s="33" t="s">
        <v>305</v>
      </c>
      <c r="I219" t="s">
        <v>306</v>
      </c>
      <c r="J219" t="s">
        <v>307</v>
      </c>
      <c r="K219" t="s">
        <v>147</v>
      </c>
      <c r="M219" t="s">
        <v>251</v>
      </c>
      <c r="P219" t="s">
        <v>361</v>
      </c>
      <c r="Q219" t="s">
        <v>308</v>
      </c>
      <c r="S219" t="s">
        <v>115</v>
      </c>
      <c r="T219" t="s">
        <v>115</v>
      </c>
    </row>
    <row r="220" spans="1:20" hidden="1">
      <c r="A220" t="s">
        <v>360</v>
      </c>
      <c r="B220" t="s">
        <v>147</v>
      </c>
      <c r="C220" t="s">
        <v>57</v>
      </c>
      <c r="D220" t="s">
        <v>147</v>
      </c>
      <c r="E220" t="s">
        <v>154</v>
      </c>
      <c r="F220" t="s">
        <v>155</v>
      </c>
      <c r="G220" t="s">
        <v>156</v>
      </c>
      <c r="H220" s="33" t="s">
        <v>305</v>
      </c>
      <c r="I220" t="s">
        <v>306</v>
      </c>
      <c r="J220" t="s">
        <v>307</v>
      </c>
      <c r="K220" t="s">
        <v>147</v>
      </c>
      <c r="M220" t="s">
        <v>251</v>
      </c>
      <c r="P220" t="s">
        <v>361</v>
      </c>
      <c r="Q220" t="s">
        <v>308</v>
      </c>
      <c r="R220" t="s">
        <v>62</v>
      </c>
      <c r="S220" t="s">
        <v>125</v>
      </c>
      <c r="T220" t="s">
        <v>115</v>
      </c>
    </row>
    <row r="221" spans="1:20" hidden="1">
      <c r="A221" t="s">
        <v>360</v>
      </c>
      <c r="B221" t="s">
        <v>147</v>
      </c>
      <c r="C221" t="s">
        <v>39</v>
      </c>
      <c r="D221" t="s">
        <v>147</v>
      </c>
      <c r="E221" t="s">
        <v>154</v>
      </c>
      <c r="F221" t="s">
        <v>155</v>
      </c>
      <c r="G221" t="s">
        <v>156</v>
      </c>
      <c r="H221" s="33" t="s">
        <v>254</v>
      </c>
      <c r="I221" t="s">
        <v>255</v>
      </c>
      <c r="J221" t="s">
        <v>256</v>
      </c>
      <c r="K221" t="s">
        <v>147</v>
      </c>
      <c r="M221" t="s">
        <v>251</v>
      </c>
      <c r="P221" t="s">
        <v>361</v>
      </c>
      <c r="Q221" t="s">
        <v>253</v>
      </c>
      <c r="R221" t="s">
        <v>48</v>
      </c>
      <c r="S221" t="s">
        <v>125</v>
      </c>
      <c r="T221" t="s">
        <v>115</v>
      </c>
    </row>
    <row r="222" spans="1:20" hidden="1">
      <c r="A222" t="s">
        <v>360</v>
      </c>
      <c r="B222" t="s">
        <v>147</v>
      </c>
      <c r="C222" t="s">
        <v>57</v>
      </c>
      <c r="D222" t="s">
        <v>147</v>
      </c>
      <c r="E222" t="s">
        <v>154</v>
      </c>
      <c r="F222" t="s">
        <v>155</v>
      </c>
      <c r="G222" t="s">
        <v>156</v>
      </c>
      <c r="H222" s="33" t="s">
        <v>254</v>
      </c>
      <c r="I222" t="s">
        <v>255</v>
      </c>
      <c r="J222" t="s">
        <v>256</v>
      </c>
      <c r="K222" t="s">
        <v>147</v>
      </c>
      <c r="M222" t="s">
        <v>251</v>
      </c>
      <c r="P222" t="s">
        <v>361</v>
      </c>
      <c r="Q222" t="s">
        <v>253</v>
      </c>
      <c r="S222" t="s">
        <v>125</v>
      </c>
      <c r="T222" t="s">
        <v>115</v>
      </c>
    </row>
    <row r="223" spans="1:20" hidden="1">
      <c r="A223" t="s">
        <v>360</v>
      </c>
      <c r="B223" t="s">
        <v>147</v>
      </c>
      <c r="C223" t="s">
        <v>39</v>
      </c>
      <c r="D223" t="s">
        <v>147</v>
      </c>
      <c r="E223" t="s">
        <v>154</v>
      </c>
      <c r="F223" t="s">
        <v>155</v>
      </c>
      <c r="G223" t="s">
        <v>156</v>
      </c>
      <c r="H223" s="33" t="s">
        <v>276</v>
      </c>
      <c r="I223" t="s">
        <v>277</v>
      </c>
      <c r="J223" t="s">
        <v>278</v>
      </c>
      <c r="K223" t="s">
        <v>147</v>
      </c>
      <c r="M223" t="s">
        <v>251</v>
      </c>
      <c r="P223" t="s">
        <v>361</v>
      </c>
      <c r="Q223" t="s">
        <v>114</v>
      </c>
      <c r="R223" t="s">
        <v>48</v>
      </c>
      <c r="S223" t="s">
        <v>115</v>
      </c>
      <c r="T223" t="s">
        <v>115</v>
      </c>
    </row>
    <row r="224" spans="1:20" hidden="1">
      <c r="A224" t="s">
        <v>360</v>
      </c>
      <c r="B224" t="s">
        <v>147</v>
      </c>
      <c r="C224" t="s">
        <v>57</v>
      </c>
      <c r="D224" t="s">
        <v>147</v>
      </c>
      <c r="E224" t="s">
        <v>154</v>
      </c>
      <c r="F224" t="s">
        <v>155</v>
      </c>
      <c r="G224" t="s">
        <v>156</v>
      </c>
      <c r="H224" s="33" t="s">
        <v>276</v>
      </c>
      <c r="I224" t="s">
        <v>277</v>
      </c>
      <c r="J224" t="s">
        <v>278</v>
      </c>
      <c r="K224" t="s">
        <v>147</v>
      </c>
      <c r="M224" t="s">
        <v>251</v>
      </c>
      <c r="P224" t="s">
        <v>361</v>
      </c>
      <c r="Q224" t="s">
        <v>114</v>
      </c>
      <c r="S224" t="s">
        <v>115</v>
      </c>
      <c r="T224" t="s">
        <v>115</v>
      </c>
    </row>
    <row r="225" spans="1:20" hidden="1">
      <c r="A225" t="s">
        <v>360</v>
      </c>
      <c r="B225" t="s">
        <v>147</v>
      </c>
      <c r="C225" t="s">
        <v>149</v>
      </c>
      <c r="D225" t="s">
        <v>147</v>
      </c>
      <c r="E225" t="s">
        <v>154</v>
      </c>
      <c r="F225" t="s">
        <v>155</v>
      </c>
      <c r="G225" t="s">
        <v>156</v>
      </c>
      <c r="H225" s="33" t="s">
        <v>276</v>
      </c>
      <c r="I225" t="s">
        <v>277</v>
      </c>
      <c r="J225" t="s">
        <v>278</v>
      </c>
      <c r="K225" t="s">
        <v>147</v>
      </c>
      <c r="M225" t="s">
        <v>251</v>
      </c>
      <c r="P225" t="s">
        <v>361</v>
      </c>
      <c r="Q225" t="s">
        <v>114</v>
      </c>
      <c r="S225" t="s">
        <v>115</v>
      </c>
      <c r="T225" t="s">
        <v>115</v>
      </c>
    </row>
    <row r="226" spans="1:20" hidden="1">
      <c r="A226" t="s">
        <v>360</v>
      </c>
      <c r="B226" t="s">
        <v>147</v>
      </c>
      <c r="C226" t="s">
        <v>39</v>
      </c>
      <c r="D226" t="s">
        <v>147</v>
      </c>
      <c r="E226" t="s">
        <v>154</v>
      </c>
      <c r="F226" t="s">
        <v>155</v>
      </c>
      <c r="G226" t="s">
        <v>156</v>
      </c>
      <c r="H226" s="33" t="s">
        <v>309</v>
      </c>
      <c r="I226" t="s">
        <v>123</v>
      </c>
      <c r="J226" t="s">
        <v>124</v>
      </c>
      <c r="K226" t="s">
        <v>147</v>
      </c>
      <c r="M226" t="s">
        <v>251</v>
      </c>
      <c r="P226" t="s">
        <v>361</v>
      </c>
      <c r="Q226" t="s">
        <v>129</v>
      </c>
      <c r="S226" t="s">
        <v>125</v>
      </c>
      <c r="T226" t="s">
        <v>115</v>
      </c>
    </row>
    <row r="227" spans="1:20" hidden="1">
      <c r="A227" t="s">
        <v>360</v>
      </c>
      <c r="B227" t="s">
        <v>147</v>
      </c>
      <c r="C227" t="s">
        <v>149</v>
      </c>
      <c r="D227" t="s">
        <v>147</v>
      </c>
      <c r="E227" t="s">
        <v>154</v>
      </c>
      <c r="F227" t="s">
        <v>155</v>
      </c>
      <c r="G227" t="s">
        <v>156</v>
      </c>
      <c r="H227" s="33" t="s">
        <v>309</v>
      </c>
      <c r="I227" t="s">
        <v>123</v>
      </c>
      <c r="J227" t="s">
        <v>124</v>
      </c>
      <c r="K227" t="s">
        <v>147</v>
      </c>
      <c r="M227" t="s">
        <v>251</v>
      </c>
      <c r="P227" t="s">
        <v>361</v>
      </c>
      <c r="Q227" t="s">
        <v>129</v>
      </c>
      <c r="R227" t="s">
        <v>62</v>
      </c>
      <c r="S227" t="s">
        <v>115</v>
      </c>
      <c r="T227" t="s">
        <v>115</v>
      </c>
    </row>
    <row r="228" spans="1:20" hidden="1">
      <c r="A228" t="s">
        <v>360</v>
      </c>
      <c r="B228" t="s">
        <v>147</v>
      </c>
      <c r="C228" t="s">
        <v>39</v>
      </c>
      <c r="D228" t="s">
        <v>147</v>
      </c>
      <c r="E228" t="s">
        <v>154</v>
      </c>
      <c r="F228" t="s">
        <v>155</v>
      </c>
      <c r="G228" t="s">
        <v>156</v>
      </c>
      <c r="H228" s="33" t="s">
        <v>63</v>
      </c>
      <c r="I228" t="s">
        <v>64</v>
      </c>
      <c r="J228" t="s">
        <v>65</v>
      </c>
      <c r="K228" t="s">
        <v>147</v>
      </c>
      <c r="M228" t="s">
        <v>251</v>
      </c>
      <c r="P228" t="s">
        <v>361</v>
      </c>
      <c r="Q228" t="s">
        <v>310</v>
      </c>
      <c r="S228" t="s">
        <v>115</v>
      </c>
      <c r="T228" t="s">
        <v>115</v>
      </c>
    </row>
    <row r="229" spans="1:20" hidden="1">
      <c r="A229" t="s">
        <v>360</v>
      </c>
      <c r="B229" t="s">
        <v>147</v>
      </c>
      <c r="C229" t="s">
        <v>57</v>
      </c>
      <c r="D229" t="s">
        <v>147</v>
      </c>
      <c r="E229" t="s">
        <v>154</v>
      </c>
      <c r="F229" t="s">
        <v>155</v>
      </c>
      <c r="G229" t="s">
        <v>156</v>
      </c>
      <c r="H229" s="33" t="s">
        <v>63</v>
      </c>
      <c r="I229" t="s">
        <v>64</v>
      </c>
      <c r="J229" t="s">
        <v>65</v>
      </c>
      <c r="K229" t="s">
        <v>147</v>
      </c>
      <c r="M229" t="s">
        <v>251</v>
      </c>
      <c r="P229" t="s">
        <v>361</v>
      </c>
      <c r="Q229" t="s">
        <v>310</v>
      </c>
      <c r="R229" t="s">
        <v>62</v>
      </c>
      <c r="S229" t="s">
        <v>115</v>
      </c>
      <c r="T229" t="s">
        <v>115</v>
      </c>
    </row>
    <row r="230" spans="1:20" hidden="1">
      <c r="A230" t="s">
        <v>360</v>
      </c>
      <c r="B230" t="s">
        <v>147</v>
      </c>
      <c r="C230" t="s">
        <v>39</v>
      </c>
      <c r="D230" t="s">
        <v>147</v>
      </c>
      <c r="E230" t="s">
        <v>154</v>
      </c>
      <c r="F230" t="s">
        <v>155</v>
      </c>
      <c r="G230" t="s">
        <v>156</v>
      </c>
      <c r="H230" s="33" t="s">
        <v>285</v>
      </c>
      <c r="I230" t="s">
        <v>286</v>
      </c>
      <c r="J230" t="s">
        <v>287</v>
      </c>
      <c r="K230" t="s">
        <v>147</v>
      </c>
      <c r="M230" t="s">
        <v>251</v>
      </c>
      <c r="P230" t="s">
        <v>361</v>
      </c>
      <c r="Q230" t="s">
        <v>140</v>
      </c>
      <c r="R230" t="s">
        <v>48</v>
      </c>
      <c r="S230" t="s">
        <v>115</v>
      </c>
      <c r="T230" t="s">
        <v>115</v>
      </c>
    </row>
    <row r="231" spans="1:20" hidden="1">
      <c r="A231" t="s">
        <v>360</v>
      </c>
      <c r="B231" t="s">
        <v>147</v>
      </c>
      <c r="C231" t="s">
        <v>149</v>
      </c>
      <c r="D231" t="s">
        <v>147</v>
      </c>
      <c r="E231" t="s">
        <v>154</v>
      </c>
      <c r="F231" t="s">
        <v>155</v>
      </c>
      <c r="G231" t="s">
        <v>156</v>
      </c>
      <c r="H231" s="33" t="s">
        <v>285</v>
      </c>
      <c r="I231" t="s">
        <v>286</v>
      </c>
      <c r="J231" t="s">
        <v>287</v>
      </c>
      <c r="K231" t="s">
        <v>147</v>
      </c>
      <c r="M231" t="s">
        <v>251</v>
      </c>
      <c r="P231" t="s">
        <v>361</v>
      </c>
      <c r="Q231" t="s">
        <v>140</v>
      </c>
      <c r="S231" t="s">
        <v>125</v>
      </c>
      <c r="T231" t="s">
        <v>115</v>
      </c>
    </row>
    <row r="232" spans="1:20" hidden="1">
      <c r="A232" t="s">
        <v>360</v>
      </c>
      <c r="B232" t="s">
        <v>147</v>
      </c>
      <c r="C232" t="s">
        <v>57</v>
      </c>
      <c r="D232" t="s">
        <v>147</v>
      </c>
      <c r="E232" t="s">
        <v>154</v>
      </c>
      <c r="F232" t="s">
        <v>155</v>
      </c>
      <c r="G232" t="s">
        <v>156</v>
      </c>
      <c r="H232" s="33" t="s">
        <v>316</v>
      </c>
      <c r="K232" t="s">
        <v>147</v>
      </c>
      <c r="M232" t="s">
        <v>251</v>
      </c>
      <c r="P232" t="s">
        <v>361</v>
      </c>
      <c r="Q232" t="s">
        <v>359</v>
      </c>
      <c r="R232" t="s">
        <v>62</v>
      </c>
      <c r="S232" t="s">
        <v>125</v>
      </c>
      <c r="T232" t="s">
        <v>115</v>
      </c>
    </row>
    <row r="233" spans="1:20" hidden="1">
      <c r="A233" t="s">
        <v>362</v>
      </c>
      <c r="B233" t="s">
        <v>147</v>
      </c>
      <c r="C233" t="s">
        <v>39</v>
      </c>
      <c r="D233" t="s">
        <v>147</v>
      </c>
      <c r="E233" t="s">
        <v>154</v>
      </c>
      <c r="F233" t="s">
        <v>155</v>
      </c>
      <c r="G233" t="s">
        <v>156</v>
      </c>
      <c r="H233" s="33" t="s">
        <v>363</v>
      </c>
      <c r="I233" t="s">
        <v>173</v>
      </c>
      <c r="J233" t="s">
        <v>174</v>
      </c>
      <c r="K233" t="s">
        <v>147</v>
      </c>
      <c r="M233" t="s">
        <v>241</v>
      </c>
      <c r="P233" t="s">
        <v>364</v>
      </c>
      <c r="Q233" t="s">
        <v>365</v>
      </c>
      <c r="S233" t="s">
        <v>115</v>
      </c>
      <c r="T233" t="s">
        <v>115</v>
      </c>
    </row>
    <row r="234" spans="1:20" hidden="1">
      <c r="A234" t="s">
        <v>362</v>
      </c>
      <c r="B234" t="s">
        <v>147</v>
      </c>
      <c r="C234" t="s">
        <v>57</v>
      </c>
      <c r="D234" t="s">
        <v>147</v>
      </c>
      <c r="E234" t="s">
        <v>154</v>
      </c>
      <c r="F234" t="s">
        <v>155</v>
      </c>
      <c r="G234" t="s">
        <v>156</v>
      </c>
      <c r="H234" s="33" t="s">
        <v>363</v>
      </c>
      <c r="I234" t="s">
        <v>173</v>
      </c>
      <c r="J234" t="s">
        <v>174</v>
      </c>
      <c r="K234" t="s">
        <v>147</v>
      </c>
      <c r="M234" t="s">
        <v>241</v>
      </c>
      <c r="P234" t="s">
        <v>364</v>
      </c>
      <c r="Q234" t="s">
        <v>365</v>
      </c>
      <c r="R234" t="s">
        <v>275</v>
      </c>
      <c r="S234" t="s">
        <v>125</v>
      </c>
      <c r="T234" t="s">
        <v>115</v>
      </c>
    </row>
    <row r="235" spans="1:20" hidden="1">
      <c r="A235" t="s">
        <v>362</v>
      </c>
      <c r="B235" t="s">
        <v>147</v>
      </c>
      <c r="C235" t="s">
        <v>39</v>
      </c>
      <c r="D235" t="s">
        <v>147</v>
      </c>
      <c r="E235" t="s">
        <v>154</v>
      </c>
      <c r="F235" t="s">
        <v>155</v>
      </c>
      <c r="G235" t="s">
        <v>156</v>
      </c>
      <c r="H235" s="33" t="s">
        <v>366</v>
      </c>
      <c r="I235" t="s">
        <v>173</v>
      </c>
      <c r="J235" t="s">
        <v>174</v>
      </c>
      <c r="K235" t="s">
        <v>147</v>
      </c>
      <c r="M235" t="s">
        <v>241</v>
      </c>
      <c r="P235" t="s">
        <v>364</v>
      </c>
      <c r="Q235" t="s">
        <v>138</v>
      </c>
      <c r="R235" t="s">
        <v>48</v>
      </c>
      <c r="S235" t="s">
        <v>115</v>
      </c>
      <c r="T235" t="s">
        <v>115</v>
      </c>
    </row>
    <row r="236" spans="1:20" hidden="1">
      <c r="A236" t="s">
        <v>362</v>
      </c>
      <c r="B236" t="s">
        <v>147</v>
      </c>
      <c r="C236" t="s">
        <v>57</v>
      </c>
      <c r="D236" t="s">
        <v>147</v>
      </c>
      <c r="E236" t="s">
        <v>154</v>
      </c>
      <c r="F236" t="s">
        <v>155</v>
      </c>
      <c r="G236" t="s">
        <v>156</v>
      </c>
      <c r="H236" s="33" t="s">
        <v>366</v>
      </c>
      <c r="I236" t="s">
        <v>173</v>
      </c>
      <c r="J236" t="s">
        <v>174</v>
      </c>
      <c r="K236" t="s">
        <v>147</v>
      </c>
      <c r="M236" t="s">
        <v>241</v>
      </c>
      <c r="P236" t="s">
        <v>364</v>
      </c>
      <c r="Q236" t="s">
        <v>138</v>
      </c>
      <c r="S236" t="s">
        <v>125</v>
      </c>
      <c r="T236" t="s">
        <v>115</v>
      </c>
    </row>
    <row r="237" spans="1:20" hidden="1">
      <c r="A237" t="s">
        <v>362</v>
      </c>
      <c r="B237" t="s">
        <v>147</v>
      </c>
      <c r="C237" t="s">
        <v>57</v>
      </c>
      <c r="D237" t="s">
        <v>147</v>
      </c>
      <c r="E237" t="s">
        <v>154</v>
      </c>
      <c r="F237" t="s">
        <v>155</v>
      </c>
      <c r="G237" t="s">
        <v>156</v>
      </c>
      <c r="H237" s="33" t="s">
        <v>367</v>
      </c>
      <c r="I237" t="s">
        <v>368</v>
      </c>
      <c r="J237" t="s">
        <v>369</v>
      </c>
      <c r="K237" t="s">
        <v>147</v>
      </c>
      <c r="M237" t="s">
        <v>241</v>
      </c>
      <c r="P237" t="s">
        <v>364</v>
      </c>
      <c r="Q237" t="s">
        <v>370</v>
      </c>
      <c r="R237" t="s">
        <v>62</v>
      </c>
      <c r="S237" t="s">
        <v>258</v>
      </c>
      <c r="T237" t="s">
        <v>115</v>
      </c>
    </row>
    <row r="238" spans="1:20" hidden="1">
      <c r="A238" t="s">
        <v>362</v>
      </c>
      <c r="B238" t="s">
        <v>147</v>
      </c>
      <c r="C238" t="s">
        <v>39</v>
      </c>
      <c r="D238" t="s">
        <v>147</v>
      </c>
      <c r="E238" t="s">
        <v>154</v>
      </c>
      <c r="F238" t="s">
        <v>155</v>
      </c>
      <c r="G238" t="s">
        <v>156</v>
      </c>
      <c r="H238" s="33" t="s">
        <v>371</v>
      </c>
      <c r="I238" t="s">
        <v>372</v>
      </c>
      <c r="J238" t="s">
        <v>373</v>
      </c>
      <c r="K238" t="s">
        <v>147</v>
      </c>
      <c r="M238" t="s">
        <v>241</v>
      </c>
      <c r="P238" t="s">
        <v>364</v>
      </c>
      <c r="Q238" t="s">
        <v>374</v>
      </c>
      <c r="R238" t="s">
        <v>48</v>
      </c>
      <c r="S238" t="s">
        <v>125</v>
      </c>
      <c r="T238" t="s">
        <v>115</v>
      </c>
    </row>
    <row r="239" spans="1:20" hidden="1">
      <c r="A239" t="s">
        <v>362</v>
      </c>
      <c r="B239" t="s">
        <v>147</v>
      </c>
      <c r="C239" t="s">
        <v>57</v>
      </c>
      <c r="D239" t="s">
        <v>147</v>
      </c>
      <c r="E239" t="s">
        <v>154</v>
      </c>
      <c r="F239" t="s">
        <v>155</v>
      </c>
      <c r="G239" t="s">
        <v>156</v>
      </c>
      <c r="H239" s="33" t="s">
        <v>371</v>
      </c>
      <c r="I239" t="s">
        <v>372</v>
      </c>
      <c r="J239" t="s">
        <v>373</v>
      </c>
      <c r="K239" t="s">
        <v>147</v>
      </c>
      <c r="M239" t="s">
        <v>241</v>
      </c>
      <c r="P239" t="s">
        <v>364</v>
      </c>
      <c r="Q239" t="s">
        <v>374</v>
      </c>
      <c r="S239" t="s">
        <v>258</v>
      </c>
      <c r="T239" t="s">
        <v>115</v>
      </c>
    </row>
    <row r="240" spans="1:20" hidden="1">
      <c r="A240" t="s">
        <v>362</v>
      </c>
      <c r="B240" t="s">
        <v>147</v>
      </c>
      <c r="C240" t="s">
        <v>150</v>
      </c>
      <c r="D240" t="s">
        <v>147</v>
      </c>
      <c r="E240" t="s">
        <v>154</v>
      </c>
      <c r="F240" t="s">
        <v>155</v>
      </c>
      <c r="G240" t="s">
        <v>156</v>
      </c>
      <c r="H240" s="33" t="s">
        <v>371</v>
      </c>
      <c r="I240" t="s">
        <v>372</v>
      </c>
      <c r="J240" t="s">
        <v>373</v>
      </c>
      <c r="K240" t="s">
        <v>147</v>
      </c>
      <c r="M240" t="s">
        <v>241</v>
      </c>
      <c r="P240" t="s">
        <v>364</v>
      </c>
      <c r="Q240" t="s">
        <v>374</v>
      </c>
      <c r="S240" t="s">
        <v>155</v>
      </c>
      <c r="T240" t="s">
        <v>115</v>
      </c>
    </row>
    <row r="241" spans="1:20" hidden="1">
      <c r="A241" t="s">
        <v>362</v>
      </c>
      <c r="B241" t="s">
        <v>147</v>
      </c>
      <c r="C241" t="s">
        <v>39</v>
      </c>
      <c r="D241" t="s">
        <v>147</v>
      </c>
      <c r="E241" t="s">
        <v>154</v>
      </c>
      <c r="F241" t="s">
        <v>155</v>
      </c>
      <c r="G241" t="s">
        <v>156</v>
      </c>
      <c r="H241" s="33" t="s">
        <v>375</v>
      </c>
      <c r="I241" t="s">
        <v>368</v>
      </c>
      <c r="J241" t="s">
        <v>369</v>
      </c>
      <c r="K241" t="s">
        <v>147</v>
      </c>
      <c r="M241" t="s">
        <v>241</v>
      </c>
      <c r="P241" t="s">
        <v>364</v>
      </c>
      <c r="Q241" t="s">
        <v>376</v>
      </c>
      <c r="R241" t="s">
        <v>48</v>
      </c>
      <c r="S241" t="s">
        <v>125</v>
      </c>
      <c r="T241" t="s">
        <v>115</v>
      </c>
    </row>
    <row r="242" spans="1:20" hidden="1">
      <c r="A242" t="s">
        <v>362</v>
      </c>
      <c r="B242" t="s">
        <v>147</v>
      </c>
      <c r="C242" t="s">
        <v>57</v>
      </c>
      <c r="D242" t="s">
        <v>147</v>
      </c>
      <c r="E242" t="s">
        <v>154</v>
      </c>
      <c r="F242" t="s">
        <v>155</v>
      </c>
      <c r="G242" t="s">
        <v>156</v>
      </c>
      <c r="H242" s="33" t="s">
        <v>375</v>
      </c>
      <c r="I242" t="s">
        <v>368</v>
      </c>
      <c r="J242" t="s">
        <v>369</v>
      </c>
      <c r="K242" t="s">
        <v>147</v>
      </c>
      <c r="M242" t="s">
        <v>241</v>
      </c>
      <c r="P242" t="s">
        <v>364</v>
      </c>
      <c r="Q242" t="s">
        <v>376</v>
      </c>
      <c r="S242" t="s">
        <v>258</v>
      </c>
      <c r="T242" t="s">
        <v>115</v>
      </c>
    </row>
    <row r="243" spans="1:20" hidden="1">
      <c r="A243" t="s">
        <v>362</v>
      </c>
      <c r="B243" t="s">
        <v>147</v>
      </c>
      <c r="C243" t="s">
        <v>39</v>
      </c>
      <c r="D243" t="s">
        <v>147</v>
      </c>
      <c r="E243" t="s">
        <v>154</v>
      </c>
      <c r="F243" t="s">
        <v>155</v>
      </c>
      <c r="G243" t="s">
        <v>156</v>
      </c>
      <c r="H243" s="33" t="s">
        <v>377</v>
      </c>
      <c r="I243" t="s">
        <v>184</v>
      </c>
      <c r="J243" t="s">
        <v>185</v>
      </c>
      <c r="K243" t="s">
        <v>147</v>
      </c>
      <c r="M243" t="s">
        <v>241</v>
      </c>
      <c r="P243" t="s">
        <v>364</v>
      </c>
      <c r="Q243" t="s">
        <v>244</v>
      </c>
      <c r="R243" t="s">
        <v>48</v>
      </c>
      <c r="S243" t="s">
        <v>125</v>
      </c>
      <c r="T243" t="s">
        <v>115</v>
      </c>
    </row>
    <row r="244" spans="1:20" hidden="1">
      <c r="A244" t="s">
        <v>362</v>
      </c>
      <c r="B244" t="s">
        <v>147</v>
      </c>
      <c r="C244" t="s">
        <v>57</v>
      </c>
      <c r="D244" t="s">
        <v>147</v>
      </c>
      <c r="E244" t="s">
        <v>154</v>
      </c>
      <c r="F244" t="s">
        <v>155</v>
      </c>
      <c r="G244" t="s">
        <v>156</v>
      </c>
      <c r="H244" s="33" t="s">
        <v>377</v>
      </c>
      <c r="I244" t="s">
        <v>184</v>
      </c>
      <c r="J244" t="s">
        <v>185</v>
      </c>
      <c r="K244" t="s">
        <v>147</v>
      </c>
      <c r="M244" t="s">
        <v>241</v>
      </c>
      <c r="P244" t="s">
        <v>364</v>
      </c>
      <c r="Q244" t="s">
        <v>244</v>
      </c>
      <c r="S244" t="s">
        <v>125</v>
      </c>
      <c r="T244" t="s">
        <v>115</v>
      </c>
    </row>
    <row r="245" spans="1:20" hidden="1">
      <c r="A245" t="s">
        <v>362</v>
      </c>
      <c r="B245" t="s">
        <v>147</v>
      </c>
      <c r="C245" t="s">
        <v>150</v>
      </c>
      <c r="D245" t="s">
        <v>147</v>
      </c>
      <c r="E245" t="s">
        <v>154</v>
      </c>
      <c r="F245" t="s">
        <v>155</v>
      </c>
      <c r="G245" t="s">
        <v>156</v>
      </c>
      <c r="H245" s="33" t="s">
        <v>377</v>
      </c>
      <c r="I245" t="s">
        <v>184</v>
      </c>
      <c r="J245" t="s">
        <v>185</v>
      </c>
      <c r="K245" t="s">
        <v>147</v>
      </c>
      <c r="M245" t="s">
        <v>241</v>
      </c>
      <c r="P245" t="s">
        <v>364</v>
      </c>
      <c r="Q245" t="s">
        <v>244</v>
      </c>
      <c r="S245" t="s">
        <v>155</v>
      </c>
      <c r="T245" t="s">
        <v>115</v>
      </c>
    </row>
    <row r="246" spans="1:20" hidden="1">
      <c r="A246" t="s">
        <v>362</v>
      </c>
      <c r="B246" t="s">
        <v>147</v>
      </c>
      <c r="C246" t="s">
        <v>39</v>
      </c>
      <c r="D246" t="s">
        <v>147</v>
      </c>
      <c r="E246" t="s">
        <v>154</v>
      </c>
      <c r="F246" t="s">
        <v>155</v>
      </c>
      <c r="G246" t="s">
        <v>156</v>
      </c>
      <c r="H246" s="33" t="s">
        <v>378</v>
      </c>
      <c r="K246" t="s">
        <v>147</v>
      </c>
      <c r="M246" t="s">
        <v>241</v>
      </c>
      <c r="P246" t="s">
        <v>364</v>
      </c>
      <c r="Q246" t="s">
        <v>379</v>
      </c>
      <c r="S246" t="s">
        <v>115</v>
      </c>
      <c r="T246" t="s">
        <v>115</v>
      </c>
    </row>
    <row r="247" spans="1:20" hidden="1">
      <c r="A247" t="s">
        <v>362</v>
      </c>
      <c r="B247" t="s">
        <v>147</v>
      </c>
      <c r="C247" t="s">
        <v>57</v>
      </c>
      <c r="D247" t="s">
        <v>147</v>
      </c>
      <c r="E247" t="s">
        <v>154</v>
      </c>
      <c r="F247" t="s">
        <v>155</v>
      </c>
      <c r="G247" t="s">
        <v>156</v>
      </c>
      <c r="H247" s="33" t="s">
        <v>378</v>
      </c>
      <c r="K247" t="s">
        <v>147</v>
      </c>
      <c r="M247" t="s">
        <v>241</v>
      </c>
      <c r="P247" t="s">
        <v>364</v>
      </c>
      <c r="Q247" t="s">
        <v>379</v>
      </c>
      <c r="R247" t="s">
        <v>62</v>
      </c>
      <c r="S247" t="s">
        <v>125</v>
      </c>
      <c r="T247" t="s">
        <v>115</v>
      </c>
    </row>
    <row r="248" spans="1:20" hidden="1">
      <c r="A248" t="s">
        <v>331</v>
      </c>
      <c r="B248" t="s">
        <v>147</v>
      </c>
      <c r="C248" t="s">
        <v>288</v>
      </c>
      <c r="D248" t="s">
        <v>147</v>
      </c>
      <c r="E248" t="s">
        <v>154</v>
      </c>
      <c r="F248" t="s">
        <v>155</v>
      </c>
      <c r="G248" t="s">
        <v>156</v>
      </c>
      <c r="H248" s="33" t="s">
        <v>380</v>
      </c>
      <c r="I248" t="s">
        <v>260</v>
      </c>
      <c r="J248" t="s">
        <v>261</v>
      </c>
      <c r="K248" t="s">
        <v>147</v>
      </c>
      <c r="M248" t="s">
        <v>162</v>
      </c>
      <c r="P248" t="s">
        <v>332</v>
      </c>
      <c r="Q248" t="s">
        <v>343</v>
      </c>
      <c r="S248" t="s">
        <v>155</v>
      </c>
      <c r="T248" t="s">
        <v>115</v>
      </c>
    </row>
    <row r="249" spans="1:20" hidden="1">
      <c r="A249" t="s">
        <v>331</v>
      </c>
      <c r="B249" t="s">
        <v>147</v>
      </c>
      <c r="C249" t="s">
        <v>288</v>
      </c>
      <c r="D249" t="s">
        <v>147</v>
      </c>
      <c r="E249" t="s">
        <v>154</v>
      </c>
      <c r="F249" t="s">
        <v>155</v>
      </c>
      <c r="G249" t="s">
        <v>156</v>
      </c>
      <c r="H249" s="33" t="s">
        <v>381</v>
      </c>
      <c r="I249" t="s">
        <v>260</v>
      </c>
      <c r="J249" t="s">
        <v>261</v>
      </c>
      <c r="K249" t="s">
        <v>147</v>
      </c>
      <c r="M249" t="s">
        <v>162</v>
      </c>
      <c r="P249" t="s">
        <v>332</v>
      </c>
      <c r="Q249" t="s">
        <v>343</v>
      </c>
      <c r="S249" t="s">
        <v>155</v>
      </c>
      <c r="T249" t="s">
        <v>115</v>
      </c>
    </row>
    <row r="250" spans="1:20" hidden="1">
      <c r="A250" t="s">
        <v>331</v>
      </c>
      <c r="B250" t="s">
        <v>147</v>
      </c>
      <c r="C250" t="s">
        <v>39</v>
      </c>
      <c r="D250" t="s">
        <v>147</v>
      </c>
      <c r="E250" t="s">
        <v>154</v>
      </c>
      <c r="F250" t="s">
        <v>155</v>
      </c>
      <c r="G250" t="s">
        <v>156</v>
      </c>
      <c r="H250" s="33" t="s">
        <v>382</v>
      </c>
      <c r="I250" t="s">
        <v>249</v>
      </c>
      <c r="J250" t="s">
        <v>250</v>
      </c>
      <c r="K250" t="s">
        <v>147</v>
      </c>
      <c r="M250" t="s">
        <v>45</v>
      </c>
      <c r="P250" t="s">
        <v>332</v>
      </c>
      <c r="Q250" t="s">
        <v>129</v>
      </c>
      <c r="R250" t="s">
        <v>48</v>
      </c>
      <c r="S250" t="s">
        <v>115</v>
      </c>
      <c r="T250" t="s">
        <v>115</v>
      </c>
    </row>
    <row r="251" spans="1:20" hidden="1">
      <c r="A251" t="s">
        <v>331</v>
      </c>
      <c r="B251" t="s">
        <v>147</v>
      </c>
      <c r="C251" t="s">
        <v>57</v>
      </c>
      <c r="D251" t="s">
        <v>147</v>
      </c>
      <c r="E251" t="s">
        <v>154</v>
      </c>
      <c r="F251" t="s">
        <v>155</v>
      </c>
      <c r="G251" t="s">
        <v>156</v>
      </c>
      <c r="H251" s="33" t="s">
        <v>382</v>
      </c>
      <c r="I251" t="s">
        <v>249</v>
      </c>
      <c r="J251" t="s">
        <v>250</v>
      </c>
      <c r="K251" t="s">
        <v>147</v>
      </c>
      <c r="M251" t="s">
        <v>45</v>
      </c>
      <c r="P251" t="s">
        <v>332</v>
      </c>
      <c r="Q251" t="s">
        <v>129</v>
      </c>
      <c r="S251" t="s">
        <v>125</v>
      </c>
      <c r="T251" t="s">
        <v>115</v>
      </c>
    </row>
    <row r="252" spans="1:20" hidden="1">
      <c r="A252" t="s">
        <v>331</v>
      </c>
      <c r="B252" t="s">
        <v>147</v>
      </c>
      <c r="C252" t="s">
        <v>149</v>
      </c>
      <c r="D252" t="s">
        <v>147</v>
      </c>
      <c r="E252" t="s">
        <v>154</v>
      </c>
      <c r="F252" t="s">
        <v>155</v>
      </c>
      <c r="G252" t="s">
        <v>156</v>
      </c>
      <c r="H252" s="33" t="s">
        <v>327</v>
      </c>
      <c r="I252" t="s">
        <v>383</v>
      </c>
      <c r="J252" t="s">
        <v>384</v>
      </c>
      <c r="K252" t="s">
        <v>147</v>
      </c>
      <c r="M252" t="s">
        <v>45</v>
      </c>
      <c r="P252" t="s">
        <v>332</v>
      </c>
      <c r="Q252" t="s">
        <v>328</v>
      </c>
      <c r="S252" t="s">
        <v>125</v>
      </c>
      <c r="T252" t="s">
        <v>115</v>
      </c>
    </row>
    <row r="253" spans="1:20" hidden="1">
      <c r="A253" t="s">
        <v>331</v>
      </c>
      <c r="B253" t="s">
        <v>147</v>
      </c>
      <c r="C253" t="s">
        <v>57</v>
      </c>
      <c r="D253" t="s">
        <v>147</v>
      </c>
      <c r="E253" t="s">
        <v>154</v>
      </c>
      <c r="F253" t="s">
        <v>155</v>
      </c>
      <c r="G253" t="s">
        <v>156</v>
      </c>
      <c r="H253" s="33" t="s">
        <v>171</v>
      </c>
      <c r="I253" t="s">
        <v>385</v>
      </c>
      <c r="J253" t="s">
        <v>386</v>
      </c>
      <c r="K253" t="s">
        <v>147</v>
      </c>
      <c r="M253" t="s">
        <v>45</v>
      </c>
      <c r="P253" t="s">
        <v>332</v>
      </c>
      <c r="Q253" t="s">
        <v>172</v>
      </c>
      <c r="R253" t="s">
        <v>62</v>
      </c>
      <c r="S253" t="s">
        <v>125</v>
      </c>
      <c r="T253" t="s">
        <v>115</v>
      </c>
    </row>
    <row r="254" spans="1:20" hidden="1">
      <c r="A254" t="s">
        <v>331</v>
      </c>
      <c r="B254" t="s">
        <v>147</v>
      </c>
      <c r="C254" t="s">
        <v>39</v>
      </c>
      <c r="D254" t="s">
        <v>147</v>
      </c>
      <c r="E254" t="s">
        <v>154</v>
      </c>
      <c r="F254" t="s">
        <v>155</v>
      </c>
      <c r="G254" t="s">
        <v>156</v>
      </c>
      <c r="H254" s="33" t="s">
        <v>167</v>
      </c>
      <c r="I254" t="s">
        <v>64</v>
      </c>
      <c r="J254" t="s">
        <v>65</v>
      </c>
      <c r="K254" t="s">
        <v>147</v>
      </c>
      <c r="M254" t="s">
        <v>45</v>
      </c>
      <c r="P254" t="s">
        <v>332</v>
      </c>
      <c r="Q254" t="s">
        <v>170</v>
      </c>
      <c r="R254" t="s">
        <v>48</v>
      </c>
      <c r="S254" t="s">
        <v>125</v>
      </c>
      <c r="T254" t="s">
        <v>115</v>
      </c>
    </row>
    <row r="255" spans="1:20" hidden="1">
      <c r="A255" t="s">
        <v>331</v>
      </c>
      <c r="B255" t="s">
        <v>147</v>
      </c>
      <c r="C255" t="s">
        <v>57</v>
      </c>
      <c r="D255" t="s">
        <v>147</v>
      </c>
      <c r="E255" t="s">
        <v>154</v>
      </c>
      <c r="F255" t="s">
        <v>155</v>
      </c>
      <c r="G255" t="s">
        <v>156</v>
      </c>
      <c r="H255" s="33" t="s">
        <v>167</v>
      </c>
      <c r="I255" t="s">
        <v>64</v>
      </c>
      <c r="J255" t="s">
        <v>65</v>
      </c>
      <c r="K255" t="s">
        <v>147</v>
      </c>
      <c r="M255" t="s">
        <v>45</v>
      </c>
      <c r="P255" t="s">
        <v>332</v>
      </c>
      <c r="Q255" t="s">
        <v>170</v>
      </c>
      <c r="S255" t="s">
        <v>125</v>
      </c>
      <c r="T255" t="s">
        <v>115</v>
      </c>
    </row>
    <row r="256" spans="1:20" hidden="1">
      <c r="A256" t="s">
        <v>331</v>
      </c>
      <c r="B256" t="s">
        <v>147</v>
      </c>
      <c r="C256" t="s">
        <v>57</v>
      </c>
      <c r="D256" t="s">
        <v>147</v>
      </c>
      <c r="E256" t="s">
        <v>154</v>
      </c>
      <c r="F256" t="s">
        <v>155</v>
      </c>
      <c r="G256" t="s">
        <v>156</v>
      </c>
      <c r="H256" s="33" t="s">
        <v>289</v>
      </c>
      <c r="K256" t="s">
        <v>147</v>
      </c>
      <c r="M256" t="s">
        <v>147</v>
      </c>
      <c r="P256" t="s">
        <v>332</v>
      </c>
      <c r="Q256" t="s">
        <v>292</v>
      </c>
      <c r="R256" t="s">
        <v>62</v>
      </c>
      <c r="S256" t="s">
        <v>121</v>
      </c>
      <c r="T256" t="s">
        <v>115</v>
      </c>
    </row>
    <row r="257" spans="1:20" hidden="1">
      <c r="A257" t="s">
        <v>331</v>
      </c>
      <c r="B257" t="s">
        <v>147</v>
      </c>
      <c r="C257" t="s">
        <v>57</v>
      </c>
      <c r="D257" t="s">
        <v>147</v>
      </c>
      <c r="E257" t="s">
        <v>154</v>
      </c>
      <c r="F257" t="s">
        <v>155</v>
      </c>
      <c r="G257" t="s">
        <v>156</v>
      </c>
      <c r="H257" s="33" t="s">
        <v>193</v>
      </c>
      <c r="I257" t="s">
        <v>87</v>
      </c>
      <c r="J257" t="s">
        <v>88</v>
      </c>
      <c r="K257" t="s">
        <v>147</v>
      </c>
      <c r="M257" t="s">
        <v>387</v>
      </c>
      <c r="P257" t="s">
        <v>332</v>
      </c>
      <c r="Q257" t="s">
        <v>196</v>
      </c>
      <c r="R257" t="s">
        <v>62</v>
      </c>
      <c r="S257" t="s">
        <v>121</v>
      </c>
      <c r="T257" t="s">
        <v>115</v>
      </c>
    </row>
    <row r="258" spans="1:20" hidden="1">
      <c r="A258" t="s">
        <v>331</v>
      </c>
      <c r="B258" t="s">
        <v>147</v>
      </c>
      <c r="C258" t="s">
        <v>57</v>
      </c>
      <c r="D258" t="s">
        <v>147</v>
      </c>
      <c r="E258" t="s">
        <v>154</v>
      </c>
      <c r="F258" t="s">
        <v>155</v>
      </c>
      <c r="G258" t="s">
        <v>156</v>
      </c>
      <c r="H258" s="33" t="s">
        <v>191</v>
      </c>
      <c r="I258" t="s">
        <v>87</v>
      </c>
      <c r="J258" t="s">
        <v>88</v>
      </c>
      <c r="K258" t="s">
        <v>147</v>
      </c>
      <c r="M258" t="s">
        <v>155</v>
      </c>
      <c r="P258" t="s">
        <v>332</v>
      </c>
      <c r="Q258" t="s">
        <v>192</v>
      </c>
      <c r="R258" t="s">
        <v>62</v>
      </c>
      <c r="S258" t="s">
        <v>121</v>
      </c>
      <c r="T258" t="s">
        <v>115</v>
      </c>
    </row>
    <row r="259" spans="1:20" hidden="1">
      <c r="A259" t="s">
        <v>388</v>
      </c>
      <c r="B259" t="s">
        <v>147</v>
      </c>
      <c r="C259" t="s">
        <v>39</v>
      </c>
      <c r="D259" t="s">
        <v>147</v>
      </c>
      <c r="E259" t="s">
        <v>154</v>
      </c>
      <c r="F259" t="s">
        <v>155</v>
      </c>
      <c r="G259" t="s">
        <v>156</v>
      </c>
      <c r="H259" s="33" t="s">
        <v>389</v>
      </c>
      <c r="K259" t="s">
        <v>147</v>
      </c>
      <c r="M259" t="s">
        <v>112</v>
      </c>
      <c r="P259" t="s">
        <v>390</v>
      </c>
      <c r="Q259" t="s">
        <v>391</v>
      </c>
      <c r="S259" t="s">
        <v>155</v>
      </c>
      <c r="T259" t="s">
        <v>162</v>
      </c>
    </row>
    <row r="260" spans="1:20" hidden="1">
      <c r="A260" t="s">
        <v>388</v>
      </c>
      <c r="B260" t="s">
        <v>147</v>
      </c>
      <c r="C260" t="s">
        <v>39</v>
      </c>
      <c r="D260" t="s">
        <v>147</v>
      </c>
      <c r="E260" t="s">
        <v>154</v>
      </c>
      <c r="F260" t="s">
        <v>155</v>
      </c>
      <c r="G260" t="s">
        <v>156</v>
      </c>
      <c r="H260" s="33" t="s">
        <v>392</v>
      </c>
      <c r="K260" t="s">
        <v>147</v>
      </c>
      <c r="M260" t="s">
        <v>112</v>
      </c>
      <c r="P260" t="s">
        <v>390</v>
      </c>
      <c r="Q260" t="s">
        <v>244</v>
      </c>
      <c r="S260" t="s">
        <v>155</v>
      </c>
      <c r="T260" t="s">
        <v>162</v>
      </c>
    </row>
    <row r="261" spans="1:20" hidden="1">
      <c r="A261" t="s">
        <v>388</v>
      </c>
      <c r="B261" t="s">
        <v>147</v>
      </c>
      <c r="C261" t="s">
        <v>39</v>
      </c>
      <c r="D261" t="s">
        <v>147</v>
      </c>
      <c r="E261" t="s">
        <v>154</v>
      </c>
      <c r="F261" t="s">
        <v>155</v>
      </c>
      <c r="G261" t="s">
        <v>156</v>
      </c>
      <c r="H261" s="33" t="s">
        <v>269</v>
      </c>
      <c r="K261" t="s">
        <v>147</v>
      </c>
      <c r="M261" t="s">
        <v>112</v>
      </c>
      <c r="P261" t="s">
        <v>390</v>
      </c>
      <c r="Q261" t="s">
        <v>273</v>
      </c>
      <c r="S261" t="s">
        <v>155</v>
      </c>
      <c r="T261" t="s">
        <v>162</v>
      </c>
    </row>
    <row r="262" spans="1:20" hidden="1">
      <c r="A262" t="s">
        <v>388</v>
      </c>
      <c r="B262" t="s">
        <v>147</v>
      </c>
      <c r="C262" t="s">
        <v>39</v>
      </c>
      <c r="D262" t="s">
        <v>147</v>
      </c>
      <c r="E262" t="s">
        <v>154</v>
      </c>
      <c r="F262" t="s">
        <v>155</v>
      </c>
      <c r="G262" t="s">
        <v>156</v>
      </c>
      <c r="H262" s="33" t="s">
        <v>342</v>
      </c>
      <c r="K262" t="s">
        <v>147</v>
      </c>
      <c r="M262" t="s">
        <v>112</v>
      </c>
      <c r="P262" t="s">
        <v>390</v>
      </c>
      <c r="Q262" t="s">
        <v>393</v>
      </c>
      <c r="S262" t="s">
        <v>155</v>
      </c>
      <c r="T262" t="s">
        <v>162</v>
      </c>
    </row>
    <row r="263" spans="1:20" hidden="1">
      <c r="A263" t="s">
        <v>394</v>
      </c>
      <c r="B263" t="s">
        <v>147</v>
      </c>
      <c r="C263" t="s">
        <v>149</v>
      </c>
      <c r="D263" t="s">
        <v>147</v>
      </c>
      <c r="E263" t="s">
        <v>154</v>
      </c>
      <c r="F263" t="s">
        <v>155</v>
      </c>
      <c r="G263" t="s">
        <v>156</v>
      </c>
      <c r="H263" s="33" t="s">
        <v>395</v>
      </c>
      <c r="I263" t="s">
        <v>255</v>
      </c>
      <c r="J263" t="s">
        <v>256</v>
      </c>
      <c r="K263" t="s">
        <v>147</v>
      </c>
      <c r="M263" t="s">
        <v>396</v>
      </c>
      <c r="P263" t="s">
        <v>397</v>
      </c>
      <c r="Q263" t="s">
        <v>328</v>
      </c>
      <c r="S263" t="s">
        <v>398</v>
      </c>
      <c r="T263" t="s">
        <v>168</v>
      </c>
    </row>
    <row r="264" spans="1:20" hidden="1">
      <c r="A264" t="s">
        <v>394</v>
      </c>
      <c r="B264" t="s">
        <v>147</v>
      </c>
      <c r="C264" t="s">
        <v>39</v>
      </c>
      <c r="D264" t="s">
        <v>147</v>
      </c>
      <c r="E264" t="s">
        <v>154</v>
      </c>
      <c r="F264" t="s">
        <v>155</v>
      </c>
      <c r="G264" t="s">
        <v>156</v>
      </c>
      <c r="H264" s="33" t="s">
        <v>399</v>
      </c>
      <c r="I264" t="s">
        <v>400</v>
      </c>
      <c r="J264" t="s">
        <v>401</v>
      </c>
      <c r="K264" t="s">
        <v>147</v>
      </c>
      <c r="M264" t="s">
        <v>396</v>
      </c>
      <c r="P264" t="s">
        <v>397</v>
      </c>
      <c r="Q264" t="s">
        <v>244</v>
      </c>
      <c r="S264" t="s">
        <v>402</v>
      </c>
      <c r="T264" t="s">
        <v>168</v>
      </c>
    </row>
    <row r="265" spans="1:20" hidden="1">
      <c r="A265" t="s">
        <v>394</v>
      </c>
      <c r="B265" t="s">
        <v>147</v>
      </c>
      <c r="C265" t="s">
        <v>57</v>
      </c>
      <c r="D265" t="s">
        <v>147</v>
      </c>
      <c r="E265" t="s">
        <v>154</v>
      </c>
      <c r="F265" t="s">
        <v>155</v>
      </c>
      <c r="G265" t="s">
        <v>156</v>
      </c>
      <c r="H265" s="33" t="s">
        <v>399</v>
      </c>
      <c r="I265" t="s">
        <v>400</v>
      </c>
      <c r="J265" t="s">
        <v>401</v>
      </c>
      <c r="K265" t="s">
        <v>147</v>
      </c>
      <c r="M265" t="s">
        <v>396</v>
      </c>
      <c r="P265" t="s">
        <v>397</v>
      </c>
      <c r="Q265" t="s">
        <v>244</v>
      </c>
      <c r="R265" t="s">
        <v>62</v>
      </c>
      <c r="S265" t="s">
        <v>398</v>
      </c>
      <c r="T265" t="s">
        <v>168</v>
      </c>
    </row>
    <row r="266" spans="1:20" hidden="1">
      <c r="A266" t="s">
        <v>394</v>
      </c>
      <c r="B266" t="s">
        <v>147</v>
      </c>
      <c r="C266" t="s">
        <v>149</v>
      </c>
      <c r="D266" t="s">
        <v>147</v>
      </c>
      <c r="E266" t="s">
        <v>154</v>
      </c>
      <c r="F266" t="s">
        <v>155</v>
      </c>
      <c r="G266" t="s">
        <v>156</v>
      </c>
      <c r="H266" s="33" t="s">
        <v>403</v>
      </c>
      <c r="I266" t="s">
        <v>255</v>
      </c>
      <c r="J266" t="s">
        <v>256</v>
      </c>
      <c r="K266" t="s">
        <v>147</v>
      </c>
      <c r="M266" t="s">
        <v>396</v>
      </c>
      <c r="P266" t="s">
        <v>397</v>
      </c>
      <c r="Q266" t="s">
        <v>120</v>
      </c>
      <c r="S266" t="s">
        <v>398</v>
      </c>
      <c r="T266" t="s">
        <v>168</v>
      </c>
    </row>
    <row r="267" spans="1:20" hidden="1">
      <c r="A267" t="s">
        <v>394</v>
      </c>
      <c r="B267" t="s">
        <v>147</v>
      </c>
      <c r="C267" t="s">
        <v>39</v>
      </c>
      <c r="D267" t="s">
        <v>147</v>
      </c>
      <c r="E267" t="s">
        <v>154</v>
      </c>
      <c r="F267" t="s">
        <v>155</v>
      </c>
      <c r="G267" t="s">
        <v>156</v>
      </c>
      <c r="H267" s="33" t="s">
        <v>404</v>
      </c>
      <c r="I267" t="s">
        <v>334</v>
      </c>
      <c r="J267" t="s">
        <v>335</v>
      </c>
      <c r="K267" t="s">
        <v>147</v>
      </c>
      <c r="M267" t="s">
        <v>396</v>
      </c>
      <c r="P267" t="s">
        <v>397</v>
      </c>
      <c r="Q267" t="s">
        <v>188</v>
      </c>
      <c r="R267" t="s">
        <v>48</v>
      </c>
      <c r="S267" t="s">
        <v>402</v>
      </c>
      <c r="T267" t="s">
        <v>168</v>
      </c>
    </row>
    <row r="268" spans="1:20" hidden="1">
      <c r="A268" t="s">
        <v>394</v>
      </c>
      <c r="B268" t="s">
        <v>147</v>
      </c>
      <c r="C268" t="s">
        <v>149</v>
      </c>
      <c r="D268" t="s">
        <v>147</v>
      </c>
      <c r="E268" t="s">
        <v>154</v>
      </c>
      <c r="F268" t="s">
        <v>155</v>
      </c>
      <c r="G268" t="s">
        <v>156</v>
      </c>
      <c r="H268" s="33" t="s">
        <v>404</v>
      </c>
      <c r="I268" t="s">
        <v>334</v>
      </c>
      <c r="J268" t="s">
        <v>335</v>
      </c>
      <c r="K268" t="s">
        <v>147</v>
      </c>
      <c r="M268" t="s">
        <v>396</v>
      </c>
      <c r="P268" t="s">
        <v>397</v>
      </c>
      <c r="Q268" t="s">
        <v>188</v>
      </c>
      <c r="S268" t="s">
        <v>398</v>
      </c>
      <c r="T268" t="s">
        <v>168</v>
      </c>
    </row>
    <row r="269" spans="1:20" hidden="1">
      <c r="A269" t="s">
        <v>394</v>
      </c>
      <c r="B269" t="s">
        <v>147</v>
      </c>
      <c r="C269" t="s">
        <v>39</v>
      </c>
      <c r="D269" t="s">
        <v>147</v>
      </c>
      <c r="E269" t="s">
        <v>154</v>
      </c>
      <c r="F269" t="s">
        <v>155</v>
      </c>
      <c r="G269" t="s">
        <v>156</v>
      </c>
      <c r="H269" s="33" t="s">
        <v>405</v>
      </c>
      <c r="K269" t="s">
        <v>147</v>
      </c>
      <c r="M269" t="s">
        <v>147</v>
      </c>
      <c r="P269" t="s">
        <v>397</v>
      </c>
      <c r="Q269" t="s">
        <v>219</v>
      </c>
      <c r="S269" t="s">
        <v>168</v>
      </c>
      <c r="T269" t="s">
        <v>168</v>
      </c>
    </row>
    <row r="270" spans="1:20" hidden="1">
      <c r="A270" t="s">
        <v>394</v>
      </c>
      <c r="B270" t="s">
        <v>147</v>
      </c>
      <c r="C270" t="s">
        <v>57</v>
      </c>
      <c r="D270" t="s">
        <v>147</v>
      </c>
      <c r="E270" t="s">
        <v>154</v>
      </c>
      <c r="F270" t="s">
        <v>155</v>
      </c>
      <c r="G270" t="s">
        <v>156</v>
      </c>
      <c r="H270" s="33" t="s">
        <v>405</v>
      </c>
      <c r="K270" t="s">
        <v>147</v>
      </c>
      <c r="M270" t="s">
        <v>147</v>
      </c>
      <c r="P270" t="s">
        <v>397</v>
      </c>
      <c r="Q270" t="s">
        <v>219</v>
      </c>
      <c r="R270" t="s">
        <v>62</v>
      </c>
      <c r="S270" t="s">
        <v>402</v>
      </c>
      <c r="T270" t="s">
        <v>168</v>
      </c>
    </row>
    <row r="271" spans="1:20" hidden="1">
      <c r="A271" t="s">
        <v>394</v>
      </c>
      <c r="B271" t="s">
        <v>147</v>
      </c>
      <c r="C271" t="s">
        <v>39</v>
      </c>
      <c r="D271" t="s">
        <v>147</v>
      </c>
      <c r="E271" t="s">
        <v>154</v>
      </c>
      <c r="F271" t="s">
        <v>155</v>
      </c>
      <c r="G271" t="s">
        <v>156</v>
      </c>
      <c r="H271" s="33" t="s">
        <v>406</v>
      </c>
      <c r="I271" t="s">
        <v>255</v>
      </c>
      <c r="J271" t="s">
        <v>256</v>
      </c>
      <c r="K271" t="s">
        <v>147</v>
      </c>
      <c r="M271" t="s">
        <v>396</v>
      </c>
      <c r="P271" t="s">
        <v>397</v>
      </c>
      <c r="Q271" t="s">
        <v>221</v>
      </c>
      <c r="S271" t="s">
        <v>168</v>
      </c>
      <c r="T271" t="s">
        <v>168</v>
      </c>
    </row>
    <row r="272" spans="1:20" hidden="1">
      <c r="A272" t="s">
        <v>394</v>
      </c>
      <c r="B272" t="s">
        <v>147</v>
      </c>
      <c r="C272" t="s">
        <v>57</v>
      </c>
      <c r="D272" t="s">
        <v>147</v>
      </c>
      <c r="E272" t="s">
        <v>154</v>
      </c>
      <c r="F272" t="s">
        <v>155</v>
      </c>
      <c r="G272" t="s">
        <v>156</v>
      </c>
      <c r="H272" s="33" t="s">
        <v>406</v>
      </c>
      <c r="I272" t="s">
        <v>255</v>
      </c>
      <c r="J272" t="s">
        <v>256</v>
      </c>
      <c r="K272" t="s">
        <v>147</v>
      </c>
      <c r="M272" t="s">
        <v>396</v>
      </c>
      <c r="P272" t="s">
        <v>397</v>
      </c>
      <c r="Q272" t="s">
        <v>221</v>
      </c>
      <c r="R272" t="s">
        <v>62</v>
      </c>
      <c r="S272" t="s">
        <v>402</v>
      </c>
      <c r="T272" t="s">
        <v>168</v>
      </c>
    </row>
    <row r="273" spans="1:20" hidden="1">
      <c r="A273" t="s">
        <v>394</v>
      </c>
      <c r="B273" t="s">
        <v>147</v>
      </c>
      <c r="C273" t="s">
        <v>39</v>
      </c>
      <c r="D273" t="s">
        <v>147</v>
      </c>
      <c r="E273" t="s">
        <v>154</v>
      </c>
      <c r="F273" t="s">
        <v>155</v>
      </c>
      <c r="G273" t="s">
        <v>156</v>
      </c>
      <c r="H273" s="33" t="s">
        <v>407</v>
      </c>
      <c r="I273" t="s">
        <v>249</v>
      </c>
      <c r="J273" t="s">
        <v>250</v>
      </c>
      <c r="K273" t="s">
        <v>147</v>
      </c>
      <c r="M273" t="s">
        <v>396</v>
      </c>
      <c r="P273" t="s">
        <v>397</v>
      </c>
      <c r="Q273" t="s">
        <v>140</v>
      </c>
      <c r="R273" t="s">
        <v>48</v>
      </c>
      <c r="S273" t="s">
        <v>402</v>
      </c>
      <c r="T273" t="s">
        <v>168</v>
      </c>
    </row>
    <row r="274" spans="1:20" hidden="1">
      <c r="A274" t="s">
        <v>394</v>
      </c>
      <c r="B274" t="s">
        <v>147</v>
      </c>
      <c r="C274" t="s">
        <v>149</v>
      </c>
      <c r="D274" t="s">
        <v>147</v>
      </c>
      <c r="E274" t="s">
        <v>154</v>
      </c>
      <c r="F274" t="s">
        <v>155</v>
      </c>
      <c r="G274" t="s">
        <v>156</v>
      </c>
      <c r="H274" s="33" t="s">
        <v>407</v>
      </c>
      <c r="I274" t="s">
        <v>249</v>
      </c>
      <c r="J274" t="s">
        <v>250</v>
      </c>
      <c r="K274" t="s">
        <v>147</v>
      </c>
      <c r="M274" t="s">
        <v>396</v>
      </c>
      <c r="P274" t="s">
        <v>397</v>
      </c>
      <c r="Q274" t="s">
        <v>140</v>
      </c>
      <c r="S274" t="s">
        <v>402</v>
      </c>
      <c r="T274" t="s">
        <v>168</v>
      </c>
    </row>
    <row r="275" spans="1:20" hidden="1">
      <c r="A275" t="s">
        <v>408</v>
      </c>
      <c r="B275" t="s">
        <v>147</v>
      </c>
      <c r="C275" t="s">
        <v>57</v>
      </c>
      <c r="D275" t="s">
        <v>147</v>
      </c>
      <c r="E275" t="s">
        <v>154</v>
      </c>
      <c r="F275" t="s">
        <v>155</v>
      </c>
      <c r="G275" t="s">
        <v>156</v>
      </c>
      <c r="H275" s="33" t="s">
        <v>58</v>
      </c>
      <c r="I275" t="s">
        <v>59</v>
      </c>
      <c r="J275" t="s">
        <v>60</v>
      </c>
      <c r="K275" t="s">
        <v>147</v>
      </c>
      <c r="M275" t="s">
        <v>45</v>
      </c>
      <c r="P275" t="s">
        <v>409</v>
      </c>
      <c r="Q275" t="s">
        <v>61</v>
      </c>
      <c r="R275" t="s">
        <v>48</v>
      </c>
      <c r="S275" t="s">
        <v>258</v>
      </c>
      <c r="T275" t="s">
        <v>115</v>
      </c>
    </row>
    <row r="276" spans="1:20" hidden="1">
      <c r="A276" t="s">
        <v>408</v>
      </c>
      <c r="B276" t="s">
        <v>147</v>
      </c>
      <c r="C276" t="s">
        <v>57</v>
      </c>
      <c r="D276" t="s">
        <v>147</v>
      </c>
      <c r="E276" t="s">
        <v>154</v>
      </c>
      <c r="F276" t="s">
        <v>155</v>
      </c>
      <c r="G276" t="s">
        <v>156</v>
      </c>
      <c r="H276" s="33" t="s">
        <v>410</v>
      </c>
      <c r="I276" t="s">
        <v>255</v>
      </c>
      <c r="J276" t="s">
        <v>256</v>
      </c>
      <c r="K276" t="s">
        <v>147</v>
      </c>
      <c r="M276" t="s">
        <v>45</v>
      </c>
      <c r="P276" t="s">
        <v>409</v>
      </c>
      <c r="Q276" t="s">
        <v>257</v>
      </c>
      <c r="R276" t="s">
        <v>62</v>
      </c>
      <c r="S276" t="s">
        <v>125</v>
      </c>
      <c r="T276" t="s">
        <v>115</v>
      </c>
    </row>
    <row r="277" spans="1:20" hidden="1">
      <c r="A277" t="s">
        <v>408</v>
      </c>
      <c r="B277" t="s">
        <v>147</v>
      </c>
      <c r="C277" t="s">
        <v>39</v>
      </c>
      <c r="D277" t="s">
        <v>147</v>
      </c>
      <c r="E277" t="s">
        <v>154</v>
      </c>
      <c r="F277" t="s">
        <v>155</v>
      </c>
      <c r="G277" t="s">
        <v>156</v>
      </c>
      <c r="H277" s="33" t="s">
        <v>259</v>
      </c>
      <c r="I277" t="s">
        <v>411</v>
      </c>
      <c r="J277" t="s">
        <v>412</v>
      </c>
      <c r="K277" t="s">
        <v>147</v>
      </c>
      <c r="M277" t="s">
        <v>45</v>
      </c>
      <c r="P277" t="s">
        <v>409</v>
      </c>
      <c r="Q277" t="s">
        <v>114</v>
      </c>
      <c r="R277" t="s">
        <v>48</v>
      </c>
      <c r="S277" t="s">
        <v>115</v>
      </c>
      <c r="T277" t="s">
        <v>115</v>
      </c>
    </row>
    <row r="278" spans="1:20" hidden="1">
      <c r="A278" t="s">
        <v>408</v>
      </c>
      <c r="B278" t="s">
        <v>147</v>
      </c>
      <c r="C278" t="s">
        <v>149</v>
      </c>
      <c r="D278" t="s">
        <v>147</v>
      </c>
      <c r="E278" t="s">
        <v>154</v>
      </c>
      <c r="F278" t="s">
        <v>155</v>
      </c>
      <c r="G278" t="s">
        <v>156</v>
      </c>
      <c r="H278" s="33" t="s">
        <v>259</v>
      </c>
      <c r="I278" t="s">
        <v>411</v>
      </c>
      <c r="J278" t="s">
        <v>412</v>
      </c>
      <c r="K278" t="s">
        <v>147</v>
      </c>
      <c r="M278" t="s">
        <v>45</v>
      </c>
      <c r="P278" t="s">
        <v>409</v>
      </c>
      <c r="Q278" t="s">
        <v>114</v>
      </c>
      <c r="S278" t="s">
        <v>125</v>
      </c>
      <c r="T278" t="s">
        <v>115</v>
      </c>
    </row>
    <row r="279" spans="1:20" hidden="1">
      <c r="A279" t="s">
        <v>408</v>
      </c>
      <c r="B279" t="s">
        <v>147</v>
      </c>
      <c r="C279" t="s">
        <v>39</v>
      </c>
      <c r="D279" t="s">
        <v>147</v>
      </c>
      <c r="E279" t="s">
        <v>154</v>
      </c>
      <c r="F279" t="s">
        <v>155</v>
      </c>
      <c r="G279" t="s">
        <v>156</v>
      </c>
      <c r="H279" s="33" t="s">
        <v>413</v>
      </c>
      <c r="I279" t="s">
        <v>249</v>
      </c>
      <c r="J279" t="s">
        <v>250</v>
      </c>
      <c r="K279" t="s">
        <v>147</v>
      </c>
      <c r="M279" t="s">
        <v>45</v>
      </c>
      <c r="P279" t="s">
        <v>409</v>
      </c>
      <c r="Q279" t="s">
        <v>262</v>
      </c>
      <c r="R279" t="s">
        <v>48</v>
      </c>
      <c r="S279" t="s">
        <v>125</v>
      </c>
      <c r="T279" t="s">
        <v>115</v>
      </c>
    </row>
    <row r="280" spans="1:20" hidden="1">
      <c r="A280" t="s">
        <v>408</v>
      </c>
      <c r="B280" t="s">
        <v>147</v>
      </c>
      <c r="C280" t="s">
        <v>57</v>
      </c>
      <c r="D280" t="s">
        <v>147</v>
      </c>
      <c r="E280" t="s">
        <v>154</v>
      </c>
      <c r="F280" t="s">
        <v>155</v>
      </c>
      <c r="G280" t="s">
        <v>156</v>
      </c>
      <c r="H280" s="33" t="s">
        <v>413</v>
      </c>
      <c r="I280" t="s">
        <v>249</v>
      </c>
      <c r="J280" t="s">
        <v>250</v>
      </c>
      <c r="K280" t="s">
        <v>147</v>
      </c>
      <c r="M280" t="s">
        <v>45</v>
      </c>
      <c r="P280" t="s">
        <v>409</v>
      </c>
      <c r="Q280" t="s">
        <v>262</v>
      </c>
      <c r="S280" t="s">
        <v>125</v>
      </c>
      <c r="T280" t="s">
        <v>115</v>
      </c>
    </row>
    <row r="281" spans="1:20" hidden="1">
      <c r="A281" t="s">
        <v>408</v>
      </c>
      <c r="B281" t="s">
        <v>147</v>
      </c>
      <c r="C281" t="s">
        <v>39</v>
      </c>
      <c r="D281" t="s">
        <v>147</v>
      </c>
      <c r="E281" t="s">
        <v>154</v>
      </c>
      <c r="F281" t="s">
        <v>155</v>
      </c>
      <c r="G281" t="s">
        <v>156</v>
      </c>
      <c r="H281" s="33" t="s">
        <v>382</v>
      </c>
      <c r="I281" t="s">
        <v>249</v>
      </c>
      <c r="J281" t="s">
        <v>250</v>
      </c>
      <c r="K281" t="s">
        <v>147</v>
      </c>
      <c r="M281" t="s">
        <v>45</v>
      </c>
      <c r="P281" t="s">
        <v>409</v>
      </c>
      <c r="Q281" t="s">
        <v>393</v>
      </c>
      <c r="R281" t="s">
        <v>48</v>
      </c>
      <c r="S281" t="s">
        <v>125</v>
      </c>
      <c r="T281" t="s">
        <v>115</v>
      </c>
    </row>
    <row r="282" spans="1:20" hidden="1">
      <c r="A282" t="s">
        <v>408</v>
      </c>
      <c r="B282" t="s">
        <v>147</v>
      </c>
      <c r="C282" t="s">
        <v>57</v>
      </c>
      <c r="D282" t="s">
        <v>147</v>
      </c>
      <c r="E282" t="s">
        <v>154</v>
      </c>
      <c r="F282" t="s">
        <v>155</v>
      </c>
      <c r="G282" t="s">
        <v>156</v>
      </c>
      <c r="H282" s="33" t="s">
        <v>382</v>
      </c>
      <c r="I282" t="s">
        <v>249</v>
      </c>
      <c r="J282" t="s">
        <v>250</v>
      </c>
      <c r="K282" t="s">
        <v>147</v>
      </c>
      <c r="M282" t="s">
        <v>45</v>
      </c>
      <c r="P282" t="s">
        <v>409</v>
      </c>
      <c r="Q282" t="s">
        <v>393</v>
      </c>
      <c r="S282" t="s">
        <v>125</v>
      </c>
      <c r="T282" t="s">
        <v>115</v>
      </c>
    </row>
    <row r="283" spans="1:20" hidden="1">
      <c r="A283" t="s">
        <v>414</v>
      </c>
      <c r="B283" t="s">
        <v>147</v>
      </c>
      <c r="C283" t="s">
        <v>39</v>
      </c>
      <c r="D283" t="s">
        <v>147</v>
      </c>
      <c r="E283" t="s">
        <v>154</v>
      </c>
      <c r="F283" t="s">
        <v>155</v>
      </c>
      <c r="G283" t="s">
        <v>156</v>
      </c>
      <c r="H283" s="33" t="s">
        <v>214</v>
      </c>
      <c r="K283" t="s">
        <v>147</v>
      </c>
      <c r="M283" t="s">
        <v>296</v>
      </c>
      <c r="P283" t="s">
        <v>415</v>
      </c>
      <c r="Q283" t="s">
        <v>215</v>
      </c>
      <c r="S283" t="s">
        <v>155</v>
      </c>
      <c r="T283" t="s">
        <v>162</v>
      </c>
    </row>
    <row r="284" spans="1:20" hidden="1">
      <c r="A284" t="s">
        <v>414</v>
      </c>
      <c r="B284" t="s">
        <v>147</v>
      </c>
      <c r="C284" t="s">
        <v>39</v>
      </c>
      <c r="D284" t="s">
        <v>147</v>
      </c>
      <c r="E284" t="s">
        <v>154</v>
      </c>
      <c r="F284" t="s">
        <v>155</v>
      </c>
      <c r="G284" t="s">
        <v>156</v>
      </c>
      <c r="H284" s="33" t="s">
        <v>211</v>
      </c>
      <c r="K284" t="s">
        <v>147</v>
      </c>
      <c r="M284" t="s">
        <v>296</v>
      </c>
      <c r="P284" t="s">
        <v>415</v>
      </c>
      <c r="Q284" t="s">
        <v>213</v>
      </c>
      <c r="S284" t="s">
        <v>155</v>
      </c>
      <c r="T284" t="s">
        <v>162</v>
      </c>
    </row>
    <row r="285" spans="1:20" hidden="1">
      <c r="A285" t="s">
        <v>416</v>
      </c>
      <c r="B285" t="s">
        <v>147</v>
      </c>
      <c r="C285" t="s">
        <v>39</v>
      </c>
      <c r="D285" t="s">
        <v>147</v>
      </c>
      <c r="E285" t="s">
        <v>154</v>
      </c>
      <c r="F285" t="s">
        <v>155</v>
      </c>
      <c r="G285" t="s">
        <v>156</v>
      </c>
      <c r="H285" s="33" t="s">
        <v>211</v>
      </c>
      <c r="K285" t="s">
        <v>147</v>
      </c>
      <c r="M285" t="s">
        <v>45</v>
      </c>
      <c r="P285" t="s">
        <v>417</v>
      </c>
      <c r="Q285" t="s">
        <v>213</v>
      </c>
      <c r="S285" t="s">
        <v>155</v>
      </c>
      <c r="T285" t="s">
        <v>162</v>
      </c>
    </row>
    <row r="286" spans="1:20" hidden="1">
      <c r="A286" t="s">
        <v>416</v>
      </c>
      <c r="B286" t="s">
        <v>147</v>
      </c>
      <c r="C286" t="s">
        <v>39</v>
      </c>
      <c r="D286" t="s">
        <v>147</v>
      </c>
      <c r="E286" t="s">
        <v>154</v>
      </c>
      <c r="F286" t="s">
        <v>155</v>
      </c>
      <c r="G286" t="s">
        <v>156</v>
      </c>
      <c r="H286" s="33" t="s">
        <v>214</v>
      </c>
      <c r="K286" t="s">
        <v>147</v>
      </c>
      <c r="M286" t="s">
        <v>45</v>
      </c>
      <c r="P286" t="s">
        <v>417</v>
      </c>
      <c r="Q286" t="s">
        <v>215</v>
      </c>
      <c r="S286" t="s">
        <v>155</v>
      </c>
      <c r="T286" t="s">
        <v>162</v>
      </c>
    </row>
    <row r="287" spans="1:20" hidden="1">
      <c r="A287" t="s">
        <v>418</v>
      </c>
      <c r="B287" t="s">
        <v>147</v>
      </c>
      <c r="C287" t="s">
        <v>39</v>
      </c>
      <c r="D287" t="s">
        <v>147</v>
      </c>
      <c r="E287" t="s">
        <v>154</v>
      </c>
      <c r="F287" t="s">
        <v>155</v>
      </c>
      <c r="G287" t="s">
        <v>156</v>
      </c>
      <c r="H287" s="33" t="s">
        <v>206</v>
      </c>
      <c r="K287" t="s">
        <v>147</v>
      </c>
      <c r="M287" t="s">
        <v>155</v>
      </c>
      <c r="P287" t="s">
        <v>419</v>
      </c>
      <c r="Q287" t="s">
        <v>420</v>
      </c>
      <c r="S287" t="s">
        <v>155</v>
      </c>
      <c r="T287" t="s">
        <v>162</v>
      </c>
    </row>
    <row r="288" spans="1:20" hidden="1">
      <c r="A288" t="s">
        <v>418</v>
      </c>
      <c r="B288" t="s">
        <v>147</v>
      </c>
      <c r="C288" t="s">
        <v>39</v>
      </c>
      <c r="D288" t="s">
        <v>147</v>
      </c>
      <c r="E288" t="s">
        <v>154</v>
      </c>
      <c r="F288" t="s">
        <v>155</v>
      </c>
      <c r="G288" t="s">
        <v>156</v>
      </c>
      <c r="H288" s="33" t="s">
        <v>208</v>
      </c>
      <c r="K288" t="s">
        <v>147</v>
      </c>
      <c r="M288" t="s">
        <v>155</v>
      </c>
      <c r="P288" t="s">
        <v>419</v>
      </c>
      <c r="Q288" t="s">
        <v>421</v>
      </c>
      <c r="S288" t="s">
        <v>155</v>
      </c>
      <c r="T288" t="s">
        <v>162</v>
      </c>
    </row>
    <row r="289" spans="1:20" hidden="1">
      <c r="A289" t="s">
        <v>418</v>
      </c>
      <c r="B289" t="s">
        <v>147</v>
      </c>
      <c r="C289" t="s">
        <v>39</v>
      </c>
      <c r="D289" t="s">
        <v>147</v>
      </c>
      <c r="E289" t="s">
        <v>154</v>
      </c>
      <c r="F289" t="s">
        <v>155</v>
      </c>
      <c r="G289" t="s">
        <v>156</v>
      </c>
      <c r="H289" s="33" t="s">
        <v>201</v>
      </c>
      <c r="K289" t="s">
        <v>147</v>
      </c>
      <c r="M289" t="s">
        <v>155</v>
      </c>
      <c r="P289" t="s">
        <v>419</v>
      </c>
      <c r="Q289" t="s">
        <v>143</v>
      </c>
      <c r="S289" t="s">
        <v>155</v>
      </c>
      <c r="T289" t="s">
        <v>162</v>
      </c>
    </row>
    <row r="290" spans="1:20" hidden="1">
      <c r="A290" t="s">
        <v>418</v>
      </c>
      <c r="B290" t="s">
        <v>147</v>
      </c>
      <c r="C290" t="s">
        <v>39</v>
      </c>
      <c r="D290" t="s">
        <v>147</v>
      </c>
      <c r="E290" t="s">
        <v>154</v>
      </c>
      <c r="F290" t="s">
        <v>155</v>
      </c>
      <c r="G290" t="s">
        <v>156</v>
      </c>
      <c r="H290" s="33" t="s">
        <v>203</v>
      </c>
      <c r="K290" t="s">
        <v>147</v>
      </c>
      <c r="M290" t="s">
        <v>155</v>
      </c>
      <c r="P290" t="s">
        <v>419</v>
      </c>
      <c r="Q290" t="s">
        <v>204</v>
      </c>
      <c r="S290" t="s">
        <v>155</v>
      </c>
      <c r="T290" t="s">
        <v>162</v>
      </c>
    </row>
    <row r="291" spans="1:20" hidden="1">
      <c r="A291" t="s">
        <v>422</v>
      </c>
      <c r="B291" t="s">
        <v>147</v>
      </c>
      <c r="C291" t="s">
        <v>39</v>
      </c>
      <c r="D291" t="s">
        <v>147</v>
      </c>
      <c r="E291" t="s">
        <v>154</v>
      </c>
      <c r="F291" t="s">
        <v>155</v>
      </c>
      <c r="G291" t="s">
        <v>156</v>
      </c>
      <c r="H291" s="33" t="s">
        <v>206</v>
      </c>
      <c r="K291" t="s">
        <v>147</v>
      </c>
      <c r="M291" t="s">
        <v>396</v>
      </c>
      <c r="P291" t="s">
        <v>423</v>
      </c>
      <c r="Q291" t="s">
        <v>420</v>
      </c>
      <c r="S291" t="s">
        <v>155</v>
      </c>
      <c r="T291" t="s">
        <v>162</v>
      </c>
    </row>
    <row r="292" spans="1:20" hidden="1">
      <c r="A292" t="s">
        <v>422</v>
      </c>
      <c r="B292" t="s">
        <v>147</v>
      </c>
      <c r="C292" t="s">
        <v>39</v>
      </c>
      <c r="D292" t="s">
        <v>147</v>
      </c>
      <c r="E292" t="s">
        <v>154</v>
      </c>
      <c r="F292" t="s">
        <v>155</v>
      </c>
      <c r="G292" t="s">
        <v>156</v>
      </c>
      <c r="H292" s="33" t="s">
        <v>208</v>
      </c>
      <c r="K292" t="s">
        <v>147</v>
      </c>
      <c r="M292" t="s">
        <v>396</v>
      </c>
      <c r="P292" t="s">
        <v>423</v>
      </c>
      <c r="Q292" t="s">
        <v>421</v>
      </c>
      <c r="S292" t="s">
        <v>155</v>
      </c>
      <c r="T292" t="s">
        <v>162</v>
      </c>
    </row>
    <row r="293" spans="1:20" hidden="1">
      <c r="A293" t="s">
        <v>422</v>
      </c>
      <c r="B293" t="s">
        <v>147</v>
      </c>
      <c r="C293" t="s">
        <v>39</v>
      </c>
      <c r="D293" t="s">
        <v>147</v>
      </c>
      <c r="E293" t="s">
        <v>154</v>
      </c>
      <c r="F293" t="s">
        <v>155</v>
      </c>
      <c r="G293" t="s">
        <v>156</v>
      </c>
      <c r="H293" s="33" t="s">
        <v>424</v>
      </c>
      <c r="K293" t="s">
        <v>147</v>
      </c>
      <c r="M293" t="s">
        <v>396</v>
      </c>
      <c r="P293" t="s">
        <v>423</v>
      </c>
      <c r="Q293" t="s">
        <v>143</v>
      </c>
      <c r="S293" t="s">
        <v>155</v>
      </c>
      <c r="T293" t="s">
        <v>162</v>
      </c>
    </row>
    <row r="294" spans="1:20" hidden="1">
      <c r="A294" t="s">
        <v>422</v>
      </c>
      <c r="B294" t="s">
        <v>147</v>
      </c>
      <c r="C294" t="s">
        <v>39</v>
      </c>
      <c r="D294" t="s">
        <v>147</v>
      </c>
      <c r="E294" t="s">
        <v>154</v>
      </c>
      <c r="F294" t="s">
        <v>155</v>
      </c>
      <c r="G294" t="s">
        <v>156</v>
      </c>
      <c r="H294" s="33" t="s">
        <v>425</v>
      </c>
      <c r="K294" t="s">
        <v>147</v>
      </c>
      <c r="M294" t="s">
        <v>396</v>
      </c>
      <c r="P294" t="s">
        <v>423</v>
      </c>
      <c r="Q294" t="s">
        <v>204</v>
      </c>
      <c r="S294" t="s">
        <v>155</v>
      </c>
      <c r="T294" t="s">
        <v>162</v>
      </c>
    </row>
    <row r="295" spans="1:20" hidden="1">
      <c r="A295" t="s">
        <v>426</v>
      </c>
      <c r="B295" t="s">
        <v>147</v>
      </c>
      <c r="C295" t="s">
        <v>39</v>
      </c>
      <c r="D295" t="s">
        <v>147</v>
      </c>
      <c r="E295" t="s">
        <v>154</v>
      </c>
      <c r="F295" t="s">
        <v>155</v>
      </c>
      <c r="G295" t="s">
        <v>156</v>
      </c>
      <c r="H295" s="33" t="s">
        <v>427</v>
      </c>
      <c r="K295" t="s">
        <v>147</v>
      </c>
      <c r="M295" t="s">
        <v>296</v>
      </c>
      <c r="P295" t="s">
        <v>428</v>
      </c>
      <c r="Q295" t="s">
        <v>120</v>
      </c>
      <c r="S295" t="s">
        <v>115</v>
      </c>
      <c r="T295" t="s">
        <v>115</v>
      </c>
    </row>
    <row r="296" spans="1:20" hidden="1">
      <c r="A296" t="s">
        <v>426</v>
      </c>
      <c r="B296" t="s">
        <v>147</v>
      </c>
      <c r="C296" t="s">
        <v>57</v>
      </c>
      <c r="D296" t="s">
        <v>147</v>
      </c>
      <c r="E296" t="s">
        <v>154</v>
      </c>
      <c r="F296" t="s">
        <v>155</v>
      </c>
      <c r="G296" t="s">
        <v>156</v>
      </c>
      <c r="H296" s="33" t="s">
        <v>427</v>
      </c>
      <c r="K296" t="s">
        <v>147</v>
      </c>
      <c r="M296" t="s">
        <v>296</v>
      </c>
      <c r="P296" t="s">
        <v>428</v>
      </c>
      <c r="Q296" t="s">
        <v>120</v>
      </c>
      <c r="R296" t="s">
        <v>62</v>
      </c>
      <c r="S296" t="s">
        <v>125</v>
      </c>
      <c r="T296" t="s">
        <v>115</v>
      </c>
    </row>
    <row r="297" spans="1:20" hidden="1">
      <c r="A297" t="s">
        <v>426</v>
      </c>
      <c r="B297" t="s">
        <v>147</v>
      </c>
      <c r="C297" t="s">
        <v>39</v>
      </c>
      <c r="D297" t="s">
        <v>147</v>
      </c>
      <c r="E297" t="s">
        <v>154</v>
      </c>
      <c r="F297" t="s">
        <v>155</v>
      </c>
      <c r="G297" t="s">
        <v>156</v>
      </c>
      <c r="H297" s="33" t="s">
        <v>429</v>
      </c>
      <c r="K297" t="s">
        <v>147</v>
      </c>
      <c r="M297" t="s">
        <v>296</v>
      </c>
      <c r="P297" t="s">
        <v>428</v>
      </c>
      <c r="Q297" t="s">
        <v>430</v>
      </c>
      <c r="R297" t="s">
        <v>48</v>
      </c>
      <c r="S297" t="s">
        <v>115</v>
      </c>
      <c r="T297" t="s">
        <v>115</v>
      </c>
    </row>
    <row r="298" spans="1:20" hidden="1">
      <c r="A298" t="s">
        <v>426</v>
      </c>
      <c r="B298" t="s">
        <v>147</v>
      </c>
      <c r="C298" t="s">
        <v>57</v>
      </c>
      <c r="D298" t="s">
        <v>147</v>
      </c>
      <c r="E298" t="s">
        <v>154</v>
      </c>
      <c r="F298" t="s">
        <v>155</v>
      </c>
      <c r="G298" t="s">
        <v>156</v>
      </c>
      <c r="H298" s="33" t="s">
        <v>429</v>
      </c>
      <c r="K298" t="s">
        <v>147</v>
      </c>
      <c r="M298" t="s">
        <v>296</v>
      </c>
      <c r="P298" t="s">
        <v>428</v>
      </c>
      <c r="Q298" t="s">
        <v>430</v>
      </c>
      <c r="S298" t="s">
        <v>125</v>
      </c>
      <c r="T298" t="s">
        <v>115</v>
      </c>
    </row>
    <row r="299" spans="1:20" hidden="1">
      <c r="A299" t="s">
        <v>426</v>
      </c>
      <c r="B299" t="s">
        <v>147</v>
      </c>
      <c r="C299" t="s">
        <v>39</v>
      </c>
      <c r="D299" t="s">
        <v>147</v>
      </c>
      <c r="E299" t="s">
        <v>154</v>
      </c>
      <c r="F299" t="s">
        <v>155</v>
      </c>
      <c r="G299" t="s">
        <v>156</v>
      </c>
      <c r="H299" s="33" t="s">
        <v>228</v>
      </c>
      <c r="I299" t="s">
        <v>184</v>
      </c>
      <c r="J299" t="s">
        <v>185</v>
      </c>
      <c r="K299" t="s">
        <v>147</v>
      </c>
      <c r="M299" t="s">
        <v>296</v>
      </c>
      <c r="P299" t="s">
        <v>428</v>
      </c>
      <c r="Q299" t="s">
        <v>431</v>
      </c>
      <c r="R299" t="s">
        <v>48</v>
      </c>
      <c r="S299" t="s">
        <v>125</v>
      </c>
      <c r="T299" t="s">
        <v>115</v>
      </c>
    </row>
    <row r="300" spans="1:20" hidden="1">
      <c r="A300" t="s">
        <v>426</v>
      </c>
      <c r="B300" t="s">
        <v>147</v>
      </c>
      <c r="C300" t="s">
        <v>57</v>
      </c>
      <c r="D300" t="s">
        <v>147</v>
      </c>
      <c r="E300" t="s">
        <v>154</v>
      </c>
      <c r="F300" t="s">
        <v>155</v>
      </c>
      <c r="G300" t="s">
        <v>156</v>
      </c>
      <c r="H300" s="33" t="s">
        <v>228</v>
      </c>
      <c r="I300" t="s">
        <v>184</v>
      </c>
      <c r="J300" t="s">
        <v>185</v>
      </c>
      <c r="K300" t="s">
        <v>147</v>
      </c>
      <c r="M300" t="s">
        <v>296</v>
      </c>
      <c r="P300" t="s">
        <v>428</v>
      </c>
      <c r="Q300" t="s">
        <v>431</v>
      </c>
      <c r="S300" t="s">
        <v>258</v>
      </c>
      <c r="T300" t="s">
        <v>115</v>
      </c>
    </row>
    <row r="301" spans="1:20" hidden="1">
      <c r="A301" t="s">
        <v>426</v>
      </c>
      <c r="B301" t="s">
        <v>147</v>
      </c>
      <c r="C301" t="s">
        <v>39</v>
      </c>
      <c r="D301" t="s">
        <v>147</v>
      </c>
      <c r="E301" t="s">
        <v>154</v>
      </c>
      <c r="F301" t="s">
        <v>155</v>
      </c>
      <c r="G301" t="s">
        <v>156</v>
      </c>
      <c r="H301" s="33" t="s">
        <v>432</v>
      </c>
      <c r="I301" t="s">
        <v>433</v>
      </c>
      <c r="J301" t="s">
        <v>434</v>
      </c>
      <c r="K301" t="s">
        <v>147</v>
      </c>
      <c r="M301" t="s">
        <v>296</v>
      </c>
      <c r="P301" t="s">
        <v>428</v>
      </c>
      <c r="Q301" t="s">
        <v>435</v>
      </c>
      <c r="R301" t="s">
        <v>48</v>
      </c>
      <c r="S301" t="s">
        <v>125</v>
      </c>
      <c r="T301" t="s">
        <v>115</v>
      </c>
    </row>
    <row r="302" spans="1:20" hidden="1">
      <c r="A302" t="s">
        <v>426</v>
      </c>
      <c r="B302" t="s">
        <v>147</v>
      </c>
      <c r="C302" t="s">
        <v>57</v>
      </c>
      <c r="D302" t="s">
        <v>147</v>
      </c>
      <c r="E302" t="s">
        <v>154</v>
      </c>
      <c r="F302" t="s">
        <v>155</v>
      </c>
      <c r="G302" t="s">
        <v>156</v>
      </c>
      <c r="H302" s="33" t="s">
        <v>432</v>
      </c>
      <c r="I302" t="s">
        <v>433</v>
      </c>
      <c r="J302" t="s">
        <v>434</v>
      </c>
      <c r="K302" t="s">
        <v>147</v>
      </c>
      <c r="M302" t="s">
        <v>296</v>
      </c>
      <c r="P302" t="s">
        <v>428</v>
      </c>
      <c r="Q302" t="s">
        <v>435</v>
      </c>
      <c r="S302" t="s">
        <v>125</v>
      </c>
      <c r="T302" t="s">
        <v>115</v>
      </c>
    </row>
    <row r="303" spans="1:20" hidden="1">
      <c r="A303" t="s">
        <v>426</v>
      </c>
      <c r="B303" t="s">
        <v>147</v>
      </c>
      <c r="C303" t="s">
        <v>39</v>
      </c>
      <c r="D303" t="s">
        <v>147</v>
      </c>
      <c r="E303" t="s">
        <v>154</v>
      </c>
      <c r="F303" t="s">
        <v>155</v>
      </c>
      <c r="G303" t="s">
        <v>156</v>
      </c>
      <c r="H303" s="33" t="s">
        <v>214</v>
      </c>
      <c r="I303" t="s">
        <v>436</v>
      </c>
      <c r="J303" t="s">
        <v>437</v>
      </c>
      <c r="K303" t="s">
        <v>147</v>
      </c>
      <c r="M303" t="s">
        <v>296</v>
      </c>
      <c r="P303" t="s">
        <v>428</v>
      </c>
      <c r="Q303" t="s">
        <v>215</v>
      </c>
      <c r="S303" t="s">
        <v>115</v>
      </c>
      <c r="T303" t="s">
        <v>115</v>
      </c>
    </row>
    <row r="304" spans="1:20" hidden="1">
      <c r="A304" t="s">
        <v>426</v>
      </c>
      <c r="B304" t="s">
        <v>147</v>
      </c>
      <c r="C304" t="s">
        <v>57</v>
      </c>
      <c r="D304" t="s">
        <v>147</v>
      </c>
      <c r="E304" t="s">
        <v>154</v>
      </c>
      <c r="F304" t="s">
        <v>155</v>
      </c>
      <c r="G304" t="s">
        <v>156</v>
      </c>
      <c r="H304" s="33" t="s">
        <v>214</v>
      </c>
      <c r="I304" t="s">
        <v>436</v>
      </c>
      <c r="J304" t="s">
        <v>437</v>
      </c>
      <c r="K304" t="s">
        <v>147</v>
      </c>
      <c r="M304" t="s">
        <v>296</v>
      </c>
      <c r="P304" t="s">
        <v>428</v>
      </c>
      <c r="Q304" t="s">
        <v>215</v>
      </c>
      <c r="R304" t="s">
        <v>62</v>
      </c>
      <c r="S304" t="s">
        <v>125</v>
      </c>
      <c r="T304" t="s">
        <v>115</v>
      </c>
    </row>
    <row r="305" spans="1:20" hidden="1">
      <c r="A305" t="s">
        <v>426</v>
      </c>
      <c r="B305" t="s">
        <v>147</v>
      </c>
      <c r="C305" t="s">
        <v>39</v>
      </c>
      <c r="D305" t="s">
        <v>147</v>
      </c>
      <c r="E305" t="s">
        <v>154</v>
      </c>
      <c r="F305" t="s">
        <v>155</v>
      </c>
      <c r="G305" t="s">
        <v>156</v>
      </c>
      <c r="H305" s="33" t="s">
        <v>438</v>
      </c>
      <c r="I305" t="s">
        <v>176</v>
      </c>
      <c r="J305" t="s">
        <v>177</v>
      </c>
      <c r="K305" t="s">
        <v>147</v>
      </c>
      <c r="M305" t="s">
        <v>296</v>
      </c>
      <c r="P305" t="s">
        <v>428</v>
      </c>
      <c r="Q305" t="s">
        <v>439</v>
      </c>
      <c r="R305" t="s">
        <v>48</v>
      </c>
      <c r="S305" t="s">
        <v>115</v>
      </c>
      <c r="T305" t="s">
        <v>115</v>
      </c>
    </row>
    <row r="306" spans="1:20" hidden="1">
      <c r="A306" t="s">
        <v>426</v>
      </c>
      <c r="B306" t="s">
        <v>147</v>
      </c>
      <c r="C306" t="s">
        <v>57</v>
      </c>
      <c r="D306" t="s">
        <v>147</v>
      </c>
      <c r="E306" t="s">
        <v>154</v>
      </c>
      <c r="F306" t="s">
        <v>155</v>
      </c>
      <c r="G306" t="s">
        <v>156</v>
      </c>
      <c r="H306" s="33" t="s">
        <v>438</v>
      </c>
      <c r="I306" t="s">
        <v>176</v>
      </c>
      <c r="J306" t="s">
        <v>177</v>
      </c>
      <c r="K306" t="s">
        <v>147</v>
      </c>
      <c r="M306" t="s">
        <v>296</v>
      </c>
      <c r="P306" t="s">
        <v>428</v>
      </c>
      <c r="Q306" t="s">
        <v>439</v>
      </c>
      <c r="S306" t="s">
        <v>258</v>
      </c>
      <c r="T306" t="s">
        <v>115</v>
      </c>
    </row>
    <row r="307" spans="1:20" hidden="1">
      <c r="A307" t="s">
        <v>426</v>
      </c>
      <c r="B307" t="s">
        <v>147</v>
      </c>
      <c r="C307" t="s">
        <v>39</v>
      </c>
      <c r="D307" t="s">
        <v>147</v>
      </c>
      <c r="E307" t="s">
        <v>154</v>
      </c>
      <c r="F307" t="s">
        <v>155</v>
      </c>
      <c r="G307" t="s">
        <v>156</v>
      </c>
      <c r="H307" s="33" t="s">
        <v>440</v>
      </c>
      <c r="I307" t="s">
        <v>306</v>
      </c>
      <c r="J307" t="s">
        <v>307</v>
      </c>
      <c r="K307" t="s">
        <v>147</v>
      </c>
      <c r="M307" t="s">
        <v>296</v>
      </c>
      <c r="P307" t="s">
        <v>428</v>
      </c>
      <c r="Q307" t="s">
        <v>441</v>
      </c>
      <c r="S307" t="s">
        <v>115</v>
      </c>
      <c r="T307" t="s">
        <v>115</v>
      </c>
    </row>
    <row r="308" spans="1:20" hidden="1">
      <c r="A308" t="s">
        <v>426</v>
      </c>
      <c r="B308" t="s">
        <v>147</v>
      </c>
      <c r="C308" t="s">
        <v>57</v>
      </c>
      <c r="D308" t="s">
        <v>147</v>
      </c>
      <c r="E308" t="s">
        <v>154</v>
      </c>
      <c r="F308" t="s">
        <v>155</v>
      </c>
      <c r="G308" t="s">
        <v>156</v>
      </c>
      <c r="H308" s="33" t="s">
        <v>440</v>
      </c>
      <c r="I308" t="s">
        <v>306</v>
      </c>
      <c r="J308" t="s">
        <v>307</v>
      </c>
      <c r="K308" t="s">
        <v>147</v>
      </c>
      <c r="M308" t="s">
        <v>296</v>
      </c>
      <c r="P308" t="s">
        <v>428</v>
      </c>
      <c r="Q308" t="s">
        <v>441</v>
      </c>
      <c r="R308" t="s">
        <v>62</v>
      </c>
      <c r="S308" t="s">
        <v>115</v>
      </c>
      <c r="T308" t="s">
        <v>115</v>
      </c>
    </row>
    <row r="309" spans="1:20" hidden="1">
      <c r="A309" t="s">
        <v>442</v>
      </c>
      <c r="B309" t="s">
        <v>147</v>
      </c>
      <c r="C309" t="s">
        <v>39</v>
      </c>
      <c r="D309" t="s">
        <v>147</v>
      </c>
      <c r="E309" t="s">
        <v>154</v>
      </c>
      <c r="F309" t="s">
        <v>155</v>
      </c>
      <c r="G309" t="s">
        <v>156</v>
      </c>
      <c r="H309" s="33" t="s">
        <v>224</v>
      </c>
      <c r="K309" t="s">
        <v>147</v>
      </c>
      <c r="M309" t="s">
        <v>320</v>
      </c>
      <c r="P309" t="s">
        <v>443</v>
      </c>
      <c r="Q309" t="s">
        <v>421</v>
      </c>
      <c r="S309" t="s">
        <v>155</v>
      </c>
      <c r="T309" t="s">
        <v>162</v>
      </c>
    </row>
    <row r="310" spans="1:20" hidden="1">
      <c r="A310" t="s">
        <v>442</v>
      </c>
      <c r="B310" t="s">
        <v>147</v>
      </c>
      <c r="C310" t="s">
        <v>39</v>
      </c>
      <c r="D310" t="s">
        <v>147</v>
      </c>
      <c r="E310" t="s">
        <v>154</v>
      </c>
      <c r="F310" t="s">
        <v>155</v>
      </c>
      <c r="G310" t="s">
        <v>156</v>
      </c>
      <c r="H310" s="33" t="s">
        <v>222</v>
      </c>
      <c r="K310" t="s">
        <v>147</v>
      </c>
      <c r="M310" t="s">
        <v>320</v>
      </c>
      <c r="P310" t="s">
        <v>443</v>
      </c>
      <c r="Q310" t="s">
        <v>444</v>
      </c>
      <c r="S310" t="s">
        <v>155</v>
      </c>
      <c r="T310" t="s">
        <v>162</v>
      </c>
    </row>
    <row r="311" spans="1:20" hidden="1">
      <c r="A311" t="s">
        <v>445</v>
      </c>
      <c r="B311" t="s">
        <v>147</v>
      </c>
      <c r="C311" t="s">
        <v>39</v>
      </c>
      <c r="D311" t="s">
        <v>147</v>
      </c>
      <c r="E311" t="s">
        <v>154</v>
      </c>
      <c r="F311" t="s">
        <v>155</v>
      </c>
      <c r="G311" t="s">
        <v>156</v>
      </c>
      <c r="H311" s="33" t="s">
        <v>222</v>
      </c>
      <c r="K311" t="s">
        <v>147</v>
      </c>
      <c r="M311" t="s">
        <v>396</v>
      </c>
      <c r="P311" t="s">
        <v>446</v>
      </c>
      <c r="Q311" t="s">
        <v>444</v>
      </c>
      <c r="S311" t="s">
        <v>155</v>
      </c>
      <c r="T311" t="s">
        <v>162</v>
      </c>
    </row>
    <row r="312" spans="1:20" hidden="1">
      <c r="A312" t="s">
        <v>445</v>
      </c>
      <c r="B312" t="s">
        <v>147</v>
      </c>
      <c r="C312" t="s">
        <v>39</v>
      </c>
      <c r="D312" t="s">
        <v>147</v>
      </c>
      <c r="E312" t="s">
        <v>154</v>
      </c>
      <c r="F312" t="s">
        <v>155</v>
      </c>
      <c r="G312" t="s">
        <v>156</v>
      </c>
      <c r="H312" s="33" t="s">
        <v>224</v>
      </c>
      <c r="K312" t="s">
        <v>147</v>
      </c>
      <c r="M312" t="s">
        <v>396</v>
      </c>
      <c r="P312" t="s">
        <v>446</v>
      </c>
      <c r="Q312" t="s">
        <v>421</v>
      </c>
      <c r="S312" t="s">
        <v>155</v>
      </c>
      <c r="T312" t="s">
        <v>162</v>
      </c>
    </row>
    <row r="313" spans="1:20" hidden="1">
      <c r="A313" t="s">
        <v>447</v>
      </c>
      <c r="B313" t="s">
        <v>147</v>
      </c>
      <c r="C313" t="s">
        <v>39</v>
      </c>
      <c r="D313" t="s">
        <v>147</v>
      </c>
      <c r="E313" t="s">
        <v>154</v>
      </c>
      <c r="F313" t="s">
        <v>155</v>
      </c>
      <c r="G313" t="s">
        <v>156</v>
      </c>
      <c r="H313" s="33" t="s">
        <v>440</v>
      </c>
      <c r="I313" t="s">
        <v>306</v>
      </c>
      <c r="J313" t="s">
        <v>307</v>
      </c>
      <c r="K313" t="s">
        <v>147</v>
      </c>
      <c r="M313" t="s">
        <v>296</v>
      </c>
      <c r="P313" t="s">
        <v>448</v>
      </c>
      <c r="Q313" t="s">
        <v>441</v>
      </c>
      <c r="S313" t="s">
        <v>115</v>
      </c>
      <c r="T313" t="s">
        <v>115</v>
      </c>
    </row>
    <row r="314" spans="1:20" hidden="1">
      <c r="A314" t="s">
        <v>447</v>
      </c>
      <c r="B314" t="s">
        <v>147</v>
      </c>
      <c r="C314" t="s">
        <v>57</v>
      </c>
      <c r="D314" t="s">
        <v>147</v>
      </c>
      <c r="E314" t="s">
        <v>154</v>
      </c>
      <c r="F314" t="s">
        <v>155</v>
      </c>
      <c r="G314" t="s">
        <v>156</v>
      </c>
      <c r="H314" s="33" t="s">
        <v>440</v>
      </c>
      <c r="I314" t="s">
        <v>306</v>
      </c>
      <c r="J314" t="s">
        <v>307</v>
      </c>
      <c r="K314" t="s">
        <v>147</v>
      </c>
      <c r="M314" t="s">
        <v>296</v>
      </c>
      <c r="P314" t="s">
        <v>448</v>
      </c>
      <c r="Q314" t="s">
        <v>441</v>
      </c>
      <c r="R314" t="s">
        <v>62</v>
      </c>
      <c r="S314" t="s">
        <v>115</v>
      </c>
      <c r="T314" t="s">
        <v>115</v>
      </c>
    </row>
    <row r="315" spans="1:20" hidden="1">
      <c r="A315" t="s">
        <v>447</v>
      </c>
      <c r="B315" t="s">
        <v>147</v>
      </c>
      <c r="C315" t="s">
        <v>39</v>
      </c>
      <c r="D315" t="s">
        <v>147</v>
      </c>
      <c r="E315" t="s">
        <v>154</v>
      </c>
      <c r="F315" t="s">
        <v>155</v>
      </c>
      <c r="G315" t="s">
        <v>156</v>
      </c>
      <c r="H315" s="33" t="s">
        <v>228</v>
      </c>
      <c r="I315" t="s">
        <v>184</v>
      </c>
      <c r="J315" t="s">
        <v>185</v>
      </c>
      <c r="K315" t="s">
        <v>147</v>
      </c>
      <c r="M315" t="s">
        <v>296</v>
      </c>
      <c r="P315" t="s">
        <v>448</v>
      </c>
      <c r="Q315" t="s">
        <v>431</v>
      </c>
      <c r="R315" t="s">
        <v>48</v>
      </c>
      <c r="S315" t="s">
        <v>125</v>
      </c>
      <c r="T315" t="s">
        <v>115</v>
      </c>
    </row>
    <row r="316" spans="1:20" hidden="1">
      <c r="A316" t="s">
        <v>447</v>
      </c>
      <c r="B316" t="s">
        <v>147</v>
      </c>
      <c r="C316" t="s">
        <v>57</v>
      </c>
      <c r="D316" t="s">
        <v>147</v>
      </c>
      <c r="E316" t="s">
        <v>154</v>
      </c>
      <c r="F316" t="s">
        <v>155</v>
      </c>
      <c r="G316" t="s">
        <v>156</v>
      </c>
      <c r="H316" s="33" t="s">
        <v>228</v>
      </c>
      <c r="I316" t="s">
        <v>184</v>
      </c>
      <c r="J316" t="s">
        <v>185</v>
      </c>
      <c r="K316" t="s">
        <v>147</v>
      </c>
      <c r="M316" t="s">
        <v>296</v>
      </c>
      <c r="P316" t="s">
        <v>448</v>
      </c>
      <c r="Q316" t="s">
        <v>431</v>
      </c>
      <c r="S316" t="s">
        <v>258</v>
      </c>
      <c r="T316" t="s">
        <v>115</v>
      </c>
    </row>
    <row r="317" spans="1:20" hidden="1">
      <c r="A317" t="s">
        <v>447</v>
      </c>
      <c r="B317" t="s">
        <v>147</v>
      </c>
      <c r="C317" t="s">
        <v>39</v>
      </c>
      <c r="D317" t="s">
        <v>147</v>
      </c>
      <c r="E317" t="s">
        <v>154</v>
      </c>
      <c r="F317" t="s">
        <v>155</v>
      </c>
      <c r="G317" t="s">
        <v>156</v>
      </c>
      <c r="H317" s="33" t="s">
        <v>432</v>
      </c>
      <c r="I317" t="s">
        <v>433</v>
      </c>
      <c r="J317" t="s">
        <v>434</v>
      </c>
      <c r="K317" t="s">
        <v>147</v>
      </c>
      <c r="M317" t="s">
        <v>296</v>
      </c>
      <c r="P317" t="s">
        <v>448</v>
      </c>
      <c r="Q317" t="s">
        <v>435</v>
      </c>
      <c r="R317" t="s">
        <v>48</v>
      </c>
      <c r="S317" t="s">
        <v>125</v>
      </c>
      <c r="T317" t="s">
        <v>115</v>
      </c>
    </row>
    <row r="318" spans="1:20" hidden="1">
      <c r="A318" t="s">
        <v>362</v>
      </c>
      <c r="B318" t="s">
        <v>147</v>
      </c>
      <c r="C318" t="s">
        <v>39</v>
      </c>
      <c r="D318" t="s">
        <v>147</v>
      </c>
      <c r="E318" t="s">
        <v>154</v>
      </c>
      <c r="F318" t="s">
        <v>155</v>
      </c>
      <c r="G318" t="s">
        <v>156</v>
      </c>
      <c r="H318" s="33" t="s">
        <v>171</v>
      </c>
      <c r="I318" t="s">
        <v>184</v>
      </c>
      <c r="J318" t="s">
        <v>185</v>
      </c>
      <c r="K318" t="s">
        <v>147</v>
      </c>
      <c r="M318" t="s">
        <v>241</v>
      </c>
      <c r="P318" t="s">
        <v>364</v>
      </c>
      <c r="Q318" t="s">
        <v>172</v>
      </c>
      <c r="S318" t="s">
        <v>115</v>
      </c>
      <c r="T318" t="s">
        <v>115</v>
      </c>
    </row>
    <row r="319" spans="1:20" hidden="1">
      <c r="A319" t="s">
        <v>362</v>
      </c>
      <c r="B319" t="s">
        <v>147</v>
      </c>
      <c r="C319" t="s">
        <v>57</v>
      </c>
      <c r="D319" t="s">
        <v>147</v>
      </c>
      <c r="E319" t="s">
        <v>154</v>
      </c>
      <c r="F319" t="s">
        <v>155</v>
      </c>
      <c r="G319" t="s">
        <v>156</v>
      </c>
      <c r="H319" s="33" t="s">
        <v>171</v>
      </c>
      <c r="I319" t="s">
        <v>184</v>
      </c>
      <c r="J319" t="s">
        <v>185</v>
      </c>
      <c r="K319" t="s">
        <v>147</v>
      </c>
      <c r="M319" t="s">
        <v>241</v>
      </c>
      <c r="P319" t="s">
        <v>364</v>
      </c>
      <c r="Q319" t="s">
        <v>172</v>
      </c>
      <c r="R319" t="s">
        <v>62</v>
      </c>
      <c r="S319" t="s">
        <v>125</v>
      </c>
      <c r="T319" t="s">
        <v>115</v>
      </c>
    </row>
    <row r="320" spans="1:20" hidden="1">
      <c r="A320" t="s">
        <v>362</v>
      </c>
      <c r="B320" t="s">
        <v>147</v>
      </c>
      <c r="C320" t="s">
        <v>57</v>
      </c>
      <c r="D320" t="s">
        <v>147</v>
      </c>
      <c r="E320" t="s">
        <v>154</v>
      </c>
      <c r="F320" t="s">
        <v>155</v>
      </c>
      <c r="G320" t="s">
        <v>156</v>
      </c>
      <c r="H320" s="33" t="s">
        <v>191</v>
      </c>
      <c r="K320" t="s">
        <v>147</v>
      </c>
      <c r="M320" t="s">
        <v>147</v>
      </c>
      <c r="P320" t="s">
        <v>364</v>
      </c>
      <c r="Q320" t="s">
        <v>192</v>
      </c>
      <c r="R320" t="s">
        <v>62</v>
      </c>
      <c r="S320" t="s">
        <v>121</v>
      </c>
      <c r="T320" t="s">
        <v>115</v>
      </c>
    </row>
    <row r="321" spans="1:20" hidden="1">
      <c r="A321" t="s">
        <v>362</v>
      </c>
      <c r="B321" t="s">
        <v>147</v>
      </c>
      <c r="C321" t="s">
        <v>57</v>
      </c>
      <c r="D321" t="s">
        <v>147</v>
      </c>
      <c r="E321" t="s">
        <v>154</v>
      </c>
      <c r="F321" t="s">
        <v>155</v>
      </c>
      <c r="G321" t="s">
        <v>156</v>
      </c>
      <c r="H321" s="33" t="s">
        <v>193</v>
      </c>
      <c r="I321" t="s">
        <v>194</v>
      </c>
      <c r="J321" t="s">
        <v>195</v>
      </c>
      <c r="K321" t="s">
        <v>147</v>
      </c>
      <c r="M321" t="s">
        <v>296</v>
      </c>
      <c r="P321" t="s">
        <v>364</v>
      </c>
      <c r="Q321" t="s">
        <v>196</v>
      </c>
      <c r="R321" t="s">
        <v>62</v>
      </c>
      <c r="S321" t="s">
        <v>121</v>
      </c>
      <c r="T321" t="s">
        <v>115</v>
      </c>
    </row>
    <row r="322" spans="1:20" hidden="1">
      <c r="A322" t="s">
        <v>362</v>
      </c>
      <c r="B322" t="s">
        <v>147</v>
      </c>
      <c r="C322" t="s">
        <v>57</v>
      </c>
      <c r="D322" t="s">
        <v>147</v>
      </c>
      <c r="E322" t="s">
        <v>154</v>
      </c>
      <c r="F322" t="s">
        <v>155</v>
      </c>
      <c r="G322" t="s">
        <v>156</v>
      </c>
      <c r="H322" s="33" t="s">
        <v>289</v>
      </c>
      <c r="I322" t="s">
        <v>290</v>
      </c>
      <c r="J322" t="s">
        <v>291</v>
      </c>
      <c r="K322" t="s">
        <v>147</v>
      </c>
      <c r="M322" t="s">
        <v>162</v>
      </c>
      <c r="P322" t="s">
        <v>364</v>
      </c>
      <c r="Q322" t="s">
        <v>292</v>
      </c>
      <c r="R322" t="s">
        <v>62</v>
      </c>
      <c r="S322" t="s">
        <v>121</v>
      </c>
      <c r="T322" t="s">
        <v>115</v>
      </c>
    </row>
    <row r="323" spans="1:20" hidden="1">
      <c r="A323" t="s">
        <v>449</v>
      </c>
      <c r="B323" t="s">
        <v>147</v>
      </c>
      <c r="C323" t="s">
        <v>57</v>
      </c>
      <c r="D323" t="s">
        <v>147</v>
      </c>
      <c r="E323" t="s">
        <v>154</v>
      </c>
      <c r="F323" t="s">
        <v>155</v>
      </c>
      <c r="G323" t="s">
        <v>156</v>
      </c>
      <c r="H323" s="33" t="s">
        <v>141</v>
      </c>
      <c r="I323" t="s">
        <v>59</v>
      </c>
      <c r="J323" t="s">
        <v>60</v>
      </c>
      <c r="K323" t="s">
        <v>147</v>
      </c>
      <c r="M323" t="s">
        <v>251</v>
      </c>
      <c r="P323" t="s">
        <v>450</v>
      </c>
      <c r="Q323" t="s">
        <v>61</v>
      </c>
      <c r="R323" t="s">
        <v>48</v>
      </c>
      <c r="S323" t="s">
        <v>258</v>
      </c>
      <c r="T323" t="s">
        <v>115</v>
      </c>
    </row>
    <row r="324" spans="1:20" hidden="1">
      <c r="A324" t="s">
        <v>449</v>
      </c>
      <c r="B324" t="s">
        <v>147</v>
      </c>
      <c r="C324" t="s">
        <v>39</v>
      </c>
      <c r="D324" t="s">
        <v>147</v>
      </c>
      <c r="E324" t="s">
        <v>154</v>
      </c>
      <c r="F324" t="s">
        <v>155</v>
      </c>
      <c r="G324" t="s">
        <v>156</v>
      </c>
      <c r="H324" s="33" t="s">
        <v>305</v>
      </c>
      <c r="I324" t="s">
        <v>451</v>
      </c>
      <c r="J324" t="s">
        <v>452</v>
      </c>
      <c r="K324" t="s">
        <v>147</v>
      </c>
      <c r="M324" t="s">
        <v>251</v>
      </c>
      <c r="P324" t="s">
        <v>450</v>
      </c>
      <c r="Q324" t="s">
        <v>308</v>
      </c>
      <c r="S324" t="s">
        <v>115</v>
      </c>
      <c r="T324" t="s">
        <v>115</v>
      </c>
    </row>
    <row r="325" spans="1:20" hidden="1">
      <c r="A325" t="s">
        <v>449</v>
      </c>
      <c r="B325" t="s">
        <v>147</v>
      </c>
      <c r="C325" t="s">
        <v>57</v>
      </c>
      <c r="D325" t="s">
        <v>147</v>
      </c>
      <c r="E325" t="s">
        <v>154</v>
      </c>
      <c r="F325" t="s">
        <v>155</v>
      </c>
      <c r="G325" t="s">
        <v>156</v>
      </c>
      <c r="H325" s="33" t="s">
        <v>305</v>
      </c>
      <c r="I325" t="s">
        <v>451</v>
      </c>
      <c r="J325" t="s">
        <v>452</v>
      </c>
      <c r="K325" t="s">
        <v>147</v>
      </c>
      <c r="M325" t="s">
        <v>251</v>
      </c>
      <c r="P325" t="s">
        <v>450</v>
      </c>
      <c r="Q325" t="s">
        <v>308</v>
      </c>
      <c r="R325" t="s">
        <v>62</v>
      </c>
      <c r="S325" t="s">
        <v>125</v>
      </c>
      <c r="T325" t="s">
        <v>115</v>
      </c>
    </row>
    <row r="326" spans="1:20" hidden="1">
      <c r="A326" t="s">
        <v>449</v>
      </c>
      <c r="B326" t="s">
        <v>147</v>
      </c>
      <c r="C326" t="s">
        <v>39</v>
      </c>
      <c r="D326" t="s">
        <v>147</v>
      </c>
      <c r="E326" t="s">
        <v>154</v>
      </c>
      <c r="F326" t="s">
        <v>155</v>
      </c>
      <c r="G326" t="s">
        <v>156</v>
      </c>
      <c r="H326" s="33" t="s">
        <v>254</v>
      </c>
      <c r="I326" t="s">
        <v>249</v>
      </c>
      <c r="J326" t="s">
        <v>250</v>
      </c>
      <c r="K326" t="s">
        <v>147</v>
      </c>
      <c r="M326" t="s">
        <v>251</v>
      </c>
      <c r="P326" t="s">
        <v>450</v>
      </c>
      <c r="Q326" t="s">
        <v>257</v>
      </c>
      <c r="R326" t="s">
        <v>48</v>
      </c>
      <c r="S326" t="s">
        <v>125</v>
      </c>
      <c r="T326" t="s">
        <v>115</v>
      </c>
    </row>
    <row r="327" spans="1:20" hidden="1">
      <c r="A327" t="s">
        <v>449</v>
      </c>
      <c r="B327" t="s">
        <v>147</v>
      </c>
      <c r="C327" t="s">
        <v>57</v>
      </c>
      <c r="D327" t="s">
        <v>147</v>
      </c>
      <c r="E327" t="s">
        <v>154</v>
      </c>
      <c r="F327" t="s">
        <v>155</v>
      </c>
      <c r="G327" t="s">
        <v>156</v>
      </c>
      <c r="H327" s="33" t="s">
        <v>254</v>
      </c>
      <c r="I327" t="s">
        <v>249</v>
      </c>
      <c r="J327" t="s">
        <v>250</v>
      </c>
      <c r="K327" t="s">
        <v>147</v>
      </c>
      <c r="M327" t="s">
        <v>251</v>
      </c>
      <c r="P327" t="s">
        <v>450</v>
      </c>
      <c r="Q327" t="s">
        <v>257</v>
      </c>
      <c r="S327" t="s">
        <v>125</v>
      </c>
      <c r="T327" t="s">
        <v>115</v>
      </c>
    </row>
    <row r="328" spans="1:20" hidden="1">
      <c r="A328" t="s">
        <v>449</v>
      </c>
      <c r="B328" t="s">
        <v>147</v>
      </c>
      <c r="C328" t="s">
        <v>39</v>
      </c>
      <c r="D328" t="s">
        <v>147</v>
      </c>
      <c r="E328" t="s">
        <v>154</v>
      </c>
      <c r="F328" t="s">
        <v>155</v>
      </c>
      <c r="G328" t="s">
        <v>156</v>
      </c>
      <c r="H328" s="33" t="s">
        <v>276</v>
      </c>
      <c r="I328" t="s">
        <v>277</v>
      </c>
      <c r="J328" t="s">
        <v>278</v>
      </c>
      <c r="K328" t="s">
        <v>147</v>
      </c>
      <c r="M328" t="s">
        <v>251</v>
      </c>
      <c r="P328" t="s">
        <v>450</v>
      </c>
      <c r="Q328" t="s">
        <v>253</v>
      </c>
      <c r="R328" t="s">
        <v>48</v>
      </c>
      <c r="S328" t="s">
        <v>115</v>
      </c>
      <c r="T328" t="s">
        <v>115</v>
      </c>
    </row>
    <row r="329" spans="1:20" hidden="1">
      <c r="A329" t="s">
        <v>449</v>
      </c>
      <c r="B329" t="s">
        <v>147</v>
      </c>
      <c r="C329" t="s">
        <v>57</v>
      </c>
      <c r="D329" t="s">
        <v>147</v>
      </c>
      <c r="E329" t="s">
        <v>154</v>
      </c>
      <c r="F329" t="s">
        <v>155</v>
      </c>
      <c r="G329" t="s">
        <v>156</v>
      </c>
      <c r="H329" s="33" t="s">
        <v>276</v>
      </c>
      <c r="I329" t="s">
        <v>277</v>
      </c>
      <c r="J329" t="s">
        <v>278</v>
      </c>
      <c r="K329" t="s">
        <v>147</v>
      </c>
      <c r="M329" t="s">
        <v>251</v>
      </c>
      <c r="P329" t="s">
        <v>450</v>
      </c>
      <c r="Q329" t="s">
        <v>253</v>
      </c>
      <c r="S329" t="s">
        <v>115</v>
      </c>
      <c r="T329" t="s">
        <v>115</v>
      </c>
    </row>
    <row r="330" spans="1:20" hidden="1">
      <c r="A330" t="s">
        <v>449</v>
      </c>
      <c r="B330" t="s">
        <v>147</v>
      </c>
      <c r="C330" t="s">
        <v>149</v>
      </c>
      <c r="D330" t="s">
        <v>147</v>
      </c>
      <c r="E330" t="s">
        <v>154</v>
      </c>
      <c r="F330" t="s">
        <v>155</v>
      </c>
      <c r="G330" t="s">
        <v>156</v>
      </c>
      <c r="H330" s="33" t="s">
        <v>276</v>
      </c>
      <c r="I330" t="s">
        <v>277</v>
      </c>
      <c r="J330" t="s">
        <v>278</v>
      </c>
      <c r="K330" t="s">
        <v>147</v>
      </c>
      <c r="M330" t="s">
        <v>251</v>
      </c>
      <c r="P330" t="s">
        <v>450</v>
      </c>
      <c r="Q330" t="s">
        <v>253</v>
      </c>
      <c r="S330" t="s">
        <v>115</v>
      </c>
      <c r="T330" t="s">
        <v>115</v>
      </c>
    </row>
    <row r="331" spans="1:20" hidden="1">
      <c r="A331" t="s">
        <v>449</v>
      </c>
      <c r="B331" t="s">
        <v>147</v>
      </c>
      <c r="C331" t="s">
        <v>39</v>
      </c>
      <c r="D331" t="s">
        <v>147</v>
      </c>
      <c r="E331" t="s">
        <v>154</v>
      </c>
      <c r="F331" t="s">
        <v>155</v>
      </c>
      <c r="G331" t="s">
        <v>156</v>
      </c>
      <c r="H331" s="33" t="s">
        <v>157</v>
      </c>
      <c r="I331" t="s">
        <v>173</v>
      </c>
      <c r="J331" t="s">
        <v>174</v>
      </c>
      <c r="K331" t="s">
        <v>147</v>
      </c>
      <c r="M331" t="s">
        <v>251</v>
      </c>
      <c r="P331" t="s">
        <v>450</v>
      </c>
      <c r="Q331" t="s">
        <v>282</v>
      </c>
      <c r="R331" t="s">
        <v>48</v>
      </c>
      <c r="S331" t="s">
        <v>115</v>
      </c>
      <c r="T331" t="s">
        <v>115</v>
      </c>
    </row>
    <row r="332" spans="1:20" hidden="1">
      <c r="A332" t="s">
        <v>449</v>
      </c>
      <c r="B332" t="s">
        <v>147</v>
      </c>
      <c r="C332" t="s">
        <v>57</v>
      </c>
      <c r="D332" t="s">
        <v>147</v>
      </c>
      <c r="E332" t="s">
        <v>154</v>
      </c>
      <c r="F332" t="s">
        <v>155</v>
      </c>
      <c r="G332" t="s">
        <v>156</v>
      </c>
      <c r="H332" s="33" t="s">
        <v>157</v>
      </c>
      <c r="I332" t="s">
        <v>173</v>
      </c>
      <c r="J332" t="s">
        <v>174</v>
      </c>
      <c r="K332" t="s">
        <v>147</v>
      </c>
      <c r="M332" t="s">
        <v>251</v>
      </c>
      <c r="P332" t="s">
        <v>450</v>
      </c>
      <c r="Q332" t="s">
        <v>282</v>
      </c>
      <c r="S332" t="s">
        <v>115</v>
      </c>
      <c r="T332" t="s">
        <v>115</v>
      </c>
    </row>
    <row r="333" spans="1:20" hidden="1">
      <c r="A333" t="s">
        <v>449</v>
      </c>
      <c r="B333" t="s">
        <v>147</v>
      </c>
      <c r="C333" t="s">
        <v>57</v>
      </c>
      <c r="D333" t="s">
        <v>147</v>
      </c>
      <c r="E333" t="s">
        <v>154</v>
      </c>
      <c r="F333" t="s">
        <v>155</v>
      </c>
      <c r="G333" t="s">
        <v>156</v>
      </c>
      <c r="H333" s="33" t="s">
        <v>453</v>
      </c>
      <c r="I333" t="s">
        <v>184</v>
      </c>
      <c r="J333" t="s">
        <v>185</v>
      </c>
      <c r="K333" t="s">
        <v>147</v>
      </c>
      <c r="M333" t="s">
        <v>251</v>
      </c>
      <c r="P333" t="s">
        <v>450</v>
      </c>
      <c r="Q333" t="s">
        <v>374</v>
      </c>
      <c r="R333" t="s">
        <v>62</v>
      </c>
      <c r="S333" t="s">
        <v>125</v>
      </c>
      <c r="T333" t="s">
        <v>115</v>
      </c>
    </row>
    <row r="334" spans="1:20" hidden="1">
      <c r="A334" t="s">
        <v>449</v>
      </c>
      <c r="B334" t="s">
        <v>147</v>
      </c>
      <c r="C334" t="s">
        <v>39</v>
      </c>
      <c r="D334" t="s">
        <v>147</v>
      </c>
      <c r="E334" t="s">
        <v>154</v>
      </c>
      <c r="F334" t="s">
        <v>155</v>
      </c>
      <c r="G334" t="s">
        <v>156</v>
      </c>
      <c r="H334" s="33" t="s">
        <v>454</v>
      </c>
      <c r="I334" t="s">
        <v>184</v>
      </c>
      <c r="J334" t="s">
        <v>185</v>
      </c>
      <c r="K334" t="s">
        <v>147</v>
      </c>
      <c r="M334" t="s">
        <v>251</v>
      </c>
      <c r="P334" t="s">
        <v>450</v>
      </c>
      <c r="Q334" t="s">
        <v>102</v>
      </c>
      <c r="R334" t="s">
        <v>48</v>
      </c>
      <c r="S334" t="s">
        <v>125</v>
      </c>
      <c r="T334" t="s">
        <v>115</v>
      </c>
    </row>
    <row r="335" spans="1:20" hidden="1">
      <c r="A335" t="s">
        <v>449</v>
      </c>
      <c r="B335" t="s">
        <v>147</v>
      </c>
      <c r="C335" t="s">
        <v>57</v>
      </c>
      <c r="D335" t="s">
        <v>147</v>
      </c>
      <c r="E335" t="s">
        <v>154</v>
      </c>
      <c r="F335" t="s">
        <v>155</v>
      </c>
      <c r="G335" t="s">
        <v>156</v>
      </c>
      <c r="H335" s="33" t="s">
        <v>454</v>
      </c>
      <c r="I335" t="s">
        <v>184</v>
      </c>
      <c r="J335" t="s">
        <v>185</v>
      </c>
      <c r="K335" t="s">
        <v>147</v>
      </c>
      <c r="M335" t="s">
        <v>251</v>
      </c>
      <c r="P335" t="s">
        <v>450</v>
      </c>
      <c r="Q335" t="s">
        <v>102</v>
      </c>
      <c r="S335" t="s">
        <v>125</v>
      </c>
      <c r="T335" t="s">
        <v>115</v>
      </c>
    </row>
    <row r="336" spans="1:20" hidden="1">
      <c r="A336" t="s">
        <v>449</v>
      </c>
      <c r="B336" t="s">
        <v>147</v>
      </c>
      <c r="C336" t="s">
        <v>39</v>
      </c>
      <c r="D336" t="s">
        <v>147</v>
      </c>
      <c r="E336" t="s">
        <v>154</v>
      </c>
      <c r="F336" t="s">
        <v>155</v>
      </c>
      <c r="G336" t="s">
        <v>156</v>
      </c>
      <c r="H336" s="33" t="s">
        <v>455</v>
      </c>
      <c r="I336" t="s">
        <v>368</v>
      </c>
      <c r="J336" t="s">
        <v>369</v>
      </c>
      <c r="K336" t="s">
        <v>147</v>
      </c>
      <c r="M336" t="s">
        <v>251</v>
      </c>
      <c r="P336" t="s">
        <v>450</v>
      </c>
      <c r="Q336" t="s">
        <v>140</v>
      </c>
      <c r="S336" t="s">
        <v>115</v>
      </c>
      <c r="T336" t="s">
        <v>115</v>
      </c>
    </row>
    <row r="337" spans="1:20" hidden="1">
      <c r="A337" t="s">
        <v>449</v>
      </c>
      <c r="B337" t="s">
        <v>147</v>
      </c>
      <c r="C337" t="s">
        <v>57</v>
      </c>
      <c r="D337" t="s">
        <v>147</v>
      </c>
      <c r="E337" t="s">
        <v>154</v>
      </c>
      <c r="F337" t="s">
        <v>155</v>
      </c>
      <c r="G337" t="s">
        <v>156</v>
      </c>
      <c r="H337" s="33" t="s">
        <v>455</v>
      </c>
      <c r="I337" t="s">
        <v>368</v>
      </c>
      <c r="J337" t="s">
        <v>369</v>
      </c>
      <c r="K337" t="s">
        <v>147</v>
      </c>
      <c r="M337" t="s">
        <v>251</v>
      </c>
      <c r="P337" t="s">
        <v>450</v>
      </c>
      <c r="Q337" t="s">
        <v>140</v>
      </c>
      <c r="R337" t="s">
        <v>275</v>
      </c>
      <c r="S337" t="s">
        <v>115</v>
      </c>
      <c r="T337" t="s">
        <v>115</v>
      </c>
    </row>
    <row r="338" spans="1:20" hidden="1">
      <c r="A338" t="s">
        <v>449</v>
      </c>
      <c r="B338" t="s">
        <v>147</v>
      </c>
      <c r="C338" t="s">
        <v>149</v>
      </c>
      <c r="D338" t="s">
        <v>147</v>
      </c>
      <c r="E338" t="s">
        <v>154</v>
      </c>
      <c r="F338" t="s">
        <v>155</v>
      </c>
      <c r="G338" t="s">
        <v>156</v>
      </c>
      <c r="H338" s="33" t="s">
        <v>455</v>
      </c>
      <c r="I338" t="s">
        <v>368</v>
      </c>
      <c r="J338" t="s">
        <v>369</v>
      </c>
      <c r="K338" t="s">
        <v>147</v>
      </c>
      <c r="M338" t="s">
        <v>251</v>
      </c>
      <c r="P338" t="s">
        <v>450</v>
      </c>
      <c r="Q338" t="s">
        <v>140</v>
      </c>
      <c r="S338" t="s">
        <v>115</v>
      </c>
      <c r="T338" t="s">
        <v>115</v>
      </c>
    </row>
    <row r="339" spans="1:20" hidden="1">
      <c r="A339" t="s">
        <v>449</v>
      </c>
      <c r="B339" t="s">
        <v>147</v>
      </c>
      <c r="C339" t="s">
        <v>39</v>
      </c>
      <c r="D339" t="s">
        <v>147</v>
      </c>
      <c r="E339" t="s">
        <v>154</v>
      </c>
      <c r="F339" t="s">
        <v>155</v>
      </c>
      <c r="G339" t="s">
        <v>156</v>
      </c>
      <c r="H339" s="33" t="s">
        <v>269</v>
      </c>
      <c r="I339" t="s">
        <v>270</v>
      </c>
      <c r="J339" t="s">
        <v>271</v>
      </c>
      <c r="K339" t="s">
        <v>147</v>
      </c>
      <c r="M339" t="s">
        <v>251</v>
      </c>
      <c r="P339" t="s">
        <v>450</v>
      </c>
      <c r="Q339" t="s">
        <v>273</v>
      </c>
      <c r="S339" t="s">
        <v>115</v>
      </c>
      <c r="T339" t="s">
        <v>115</v>
      </c>
    </row>
    <row r="340" spans="1:20" hidden="1">
      <c r="A340" t="s">
        <v>449</v>
      </c>
      <c r="B340" t="s">
        <v>147</v>
      </c>
      <c r="C340" t="s">
        <v>57</v>
      </c>
      <c r="D340" t="s">
        <v>147</v>
      </c>
      <c r="E340" t="s">
        <v>154</v>
      </c>
      <c r="F340" t="s">
        <v>155</v>
      </c>
      <c r="G340" t="s">
        <v>156</v>
      </c>
      <c r="H340" s="33" t="s">
        <v>269</v>
      </c>
      <c r="I340" t="s">
        <v>270</v>
      </c>
      <c r="J340" t="s">
        <v>271</v>
      </c>
      <c r="K340" t="s">
        <v>147</v>
      </c>
      <c r="M340" t="s">
        <v>251</v>
      </c>
      <c r="P340" t="s">
        <v>450</v>
      </c>
      <c r="Q340" t="s">
        <v>273</v>
      </c>
      <c r="R340" t="s">
        <v>62</v>
      </c>
      <c r="S340" t="s">
        <v>125</v>
      </c>
      <c r="T340" t="s">
        <v>115</v>
      </c>
    </row>
    <row r="341" spans="1:20" hidden="1">
      <c r="A341" t="s">
        <v>449</v>
      </c>
      <c r="B341" t="s">
        <v>147</v>
      </c>
      <c r="C341" t="s">
        <v>57</v>
      </c>
      <c r="D341" t="s">
        <v>147</v>
      </c>
      <c r="E341" t="s">
        <v>154</v>
      </c>
      <c r="F341" t="s">
        <v>155</v>
      </c>
      <c r="G341" t="s">
        <v>156</v>
      </c>
      <c r="H341" s="33" t="s">
        <v>191</v>
      </c>
      <c r="K341" t="s">
        <v>147</v>
      </c>
      <c r="M341" t="s">
        <v>147</v>
      </c>
      <c r="P341" t="s">
        <v>450</v>
      </c>
      <c r="Q341" t="s">
        <v>192</v>
      </c>
      <c r="R341" t="s">
        <v>62</v>
      </c>
      <c r="S341" t="s">
        <v>121</v>
      </c>
      <c r="T341" t="s">
        <v>115</v>
      </c>
    </row>
    <row r="342" spans="1:20" hidden="1">
      <c r="A342" t="s">
        <v>449</v>
      </c>
      <c r="B342" t="s">
        <v>147</v>
      </c>
      <c r="C342" t="s">
        <v>57</v>
      </c>
      <c r="D342" t="s">
        <v>147</v>
      </c>
      <c r="E342" t="s">
        <v>154</v>
      </c>
      <c r="F342" t="s">
        <v>155</v>
      </c>
      <c r="G342" t="s">
        <v>156</v>
      </c>
      <c r="H342" s="33" t="s">
        <v>193</v>
      </c>
      <c r="I342" t="s">
        <v>87</v>
      </c>
      <c r="J342" t="s">
        <v>88</v>
      </c>
      <c r="K342" t="s">
        <v>147</v>
      </c>
      <c r="M342" t="s">
        <v>112</v>
      </c>
      <c r="P342" t="s">
        <v>450</v>
      </c>
      <c r="Q342" t="s">
        <v>196</v>
      </c>
      <c r="R342" t="s">
        <v>62</v>
      </c>
      <c r="S342" t="s">
        <v>121</v>
      </c>
      <c r="T342" t="s">
        <v>115</v>
      </c>
    </row>
    <row r="343" spans="1:20" hidden="1">
      <c r="A343" t="s">
        <v>449</v>
      </c>
      <c r="B343" t="s">
        <v>147</v>
      </c>
      <c r="C343" t="s">
        <v>57</v>
      </c>
      <c r="D343" t="s">
        <v>147</v>
      </c>
      <c r="E343" t="s">
        <v>154</v>
      </c>
      <c r="F343" t="s">
        <v>155</v>
      </c>
      <c r="G343" t="s">
        <v>156</v>
      </c>
      <c r="H343" s="33" t="s">
        <v>289</v>
      </c>
      <c r="I343" t="s">
        <v>290</v>
      </c>
      <c r="J343" t="s">
        <v>291</v>
      </c>
      <c r="K343" t="s">
        <v>147</v>
      </c>
      <c r="M343" t="s">
        <v>198</v>
      </c>
      <c r="P343" t="s">
        <v>450</v>
      </c>
      <c r="Q343" t="s">
        <v>292</v>
      </c>
      <c r="R343" t="s">
        <v>62</v>
      </c>
      <c r="S343" t="s">
        <v>121</v>
      </c>
      <c r="T343" t="s">
        <v>115</v>
      </c>
    </row>
    <row r="344" spans="1:20" hidden="1">
      <c r="A344" t="s">
        <v>449</v>
      </c>
      <c r="B344" t="s">
        <v>147</v>
      </c>
      <c r="C344" t="s">
        <v>39</v>
      </c>
      <c r="D344" t="s">
        <v>147</v>
      </c>
      <c r="E344" t="s">
        <v>154</v>
      </c>
      <c r="F344" t="s">
        <v>155</v>
      </c>
      <c r="G344" t="s">
        <v>156</v>
      </c>
      <c r="H344" s="33" t="s">
        <v>456</v>
      </c>
      <c r="I344" t="s">
        <v>368</v>
      </c>
      <c r="J344" t="s">
        <v>369</v>
      </c>
      <c r="K344" t="s">
        <v>147</v>
      </c>
      <c r="M344" t="s">
        <v>251</v>
      </c>
      <c r="P344" t="s">
        <v>450</v>
      </c>
      <c r="Q344" t="s">
        <v>457</v>
      </c>
      <c r="S344" t="s">
        <v>115</v>
      </c>
      <c r="T344" t="s">
        <v>115</v>
      </c>
    </row>
    <row r="345" spans="1:20" hidden="1">
      <c r="A345" t="s">
        <v>449</v>
      </c>
      <c r="B345" t="s">
        <v>147</v>
      </c>
      <c r="C345" t="s">
        <v>57</v>
      </c>
      <c r="D345" t="s">
        <v>147</v>
      </c>
      <c r="E345" t="s">
        <v>154</v>
      </c>
      <c r="F345" t="s">
        <v>155</v>
      </c>
      <c r="G345" t="s">
        <v>156</v>
      </c>
      <c r="H345" s="33" t="s">
        <v>456</v>
      </c>
      <c r="I345" t="s">
        <v>368</v>
      </c>
      <c r="J345" t="s">
        <v>369</v>
      </c>
      <c r="K345" t="s">
        <v>147</v>
      </c>
      <c r="M345" t="s">
        <v>251</v>
      </c>
      <c r="P345" t="s">
        <v>450</v>
      </c>
      <c r="Q345" t="s">
        <v>457</v>
      </c>
      <c r="R345" t="s">
        <v>62</v>
      </c>
      <c r="S345" t="s">
        <v>115</v>
      </c>
      <c r="T345" t="s">
        <v>115</v>
      </c>
    </row>
    <row r="346" spans="1:20" hidden="1">
      <c r="A346" t="s">
        <v>449</v>
      </c>
      <c r="B346" t="s">
        <v>147</v>
      </c>
      <c r="C346" t="s">
        <v>39</v>
      </c>
      <c r="D346" t="s">
        <v>147</v>
      </c>
      <c r="E346" t="s">
        <v>154</v>
      </c>
      <c r="F346" t="s">
        <v>155</v>
      </c>
      <c r="G346" t="s">
        <v>156</v>
      </c>
      <c r="H346" s="33" t="s">
        <v>458</v>
      </c>
      <c r="I346" t="s">
        <v>368</v>
      </c>
      <c r="J346" t="s">
        <v>369</v>
      </c>
      <c r="K346" t="s">
        <v>147</v>
      </c>
      <c r="M346" t="s">
        <v>251</v>
      </c>
      <c r="P346" t="s">
        <v>450</v>
      </c>
      <c r="Q346" t="s">
        <v>459</v>
      </c>
      <c r="S346" t="s">
        <v>115</v>
      </c>
      <c r="T346" t="s">
        <v>115</v>
      </c>
    </row>
    <row r="347" spans="1:20" hidden="1">
      <c r="A347" t="s">
        <v>449</v>
      </c>
      <c r="B347" t="s">
        <v>147</v>
      </c>
      <c r="C347" t="s">
        <v>57</v>
      </c>
      <c r="D347" t="s">
        <v>147</v>
      </c>
      <c r="E347" t="s">
        <v>154</v>
      </c>
      <c r="F347" t="s">
        <v>155</v>
      </c>
      <c r="G347" t="s">
        <v>156</v>
      </c>
      <c r="H347" s="33" t="s">
        <v>458</v>
      </c>
      <c r="I347" t="s">
        <v>368</v>
      </c>
      <c r="J347" t="s">
        <v>369</v>
      </c>
      <c r="K347" t="s">
        <v>147</v>
      </c>
      <c r="M347" t="s">
        <v>251</v>
      </c>
      <c r="P347" t="s">
        <v>450</v>
      </c>
      <c r="Q347" t="s">
        <v>459</v>
      </c>
      <c r="R347" t="s">
        <v>62</v>
      </c>
      <c r="S347" t="s">
        <v>115</v>
      </c>
      <c r="T347" t="s">
        <v>115</v>
      </c>
    </row>
    <row r="348" spans="1:20" hidden="1">
      <c r="A348" t="s">
        <v>449</v>
      </c>
      <c r="B348" t="s">
        <v>147</v>
      </c>
      <c r="C348" t="s">
        <v>39</v>
      </c>
      <c r="D348" t="s">
        <v>147</v>
      </c>
      <c r="E348" t="s">
        <v>154</v>
      </c>
      <c r="F348" t="s">
        <v>155</v>
      </c>
      <c r="G348" t="s">
        <v>156</v>
      </c>
      <c r="H348" s="33" t="s">
        <v>460</v>
      </c>
      <c r="I348" t="s">
        <v>368</v>
      </c>
      <c r="J348" t="s">
        <v>369</v>
      </c>
      <c r="K348" t="s">
        <v>147</v>
      </c>
      <c r="M348" t="s">
        <v>251</v>
      </c>
      <c r="P348" t="s">
        <v>450</v>
      </c>
      <c r="Q348" t="s">
        <v>461</v>
      </c>
      <c r="S348" t="s">
        <v>115</v>
      </c>
      <c r="T348" t="s">
        <v>115</v>
      </c>
    </row>
    <row r="349" spans="1:20" hidden="1">
      <c r="A349" t="s">
        <v>449</v>
      </c>
      <c r="B349" t="s">
        <v>147</v>
      </c>
      <c r="C349" t="s">
        <v>57</v>
      </c>
      <c r="D349" t="s">
        <v>147</v>
      </c>
      <c r="E349" t="s">
        <v>154</v>
      </c>
      <c r="F349" t="s">
        <v>155</v>
      </c>
      <c r="G349" t="s">
        <v>156</v>
      </c>
      <c r="H349" s="33" t="s">
        <v>460</v>
      </c>
      <c r="I349" t="s">
        <v>368</v>
      </c>
      <c r="J349" t="s">
        <v>369</v>
      </c>
      <c r="K349" t="s">
        <v>147</v>
      </c>
      <c r="M349" t="s">
        <v>251</v>
      </c>
      <c r="P349" t="s">
        <v>450</v>
      </c>
      <c r="Q349" t="s">
        <v>461</v>
      </c>
      <c r="R349" t="s">
        <v>62</v>
      </c>
      <c r="S349" t="s">
        <v>115</v>
      </c>
      <c r="T349" t="s">
        <v>115</v>
      </c>
    </row>
    <row r="350" spans="1:20" hidden="1">
      <c r="A350" t="s">
        <v>462</v>
      </c>
      <c r="B350" t="s">
        <v>147</v>
      </c>
      <c r="C350" t="s">
        <v>39</v>
      </c>
      <c r="D350" t="s">
        <v>147</v>
      </c>
      <c r="E350" t="s">
        <v>154</v>
      </c>
      <c r="F350" t="s">
        <v>155</v>
      </c>
      <c r="G350" t="s">
        <v>156</v>
      </c>
      <c r="H350" s="33" t="s">
        <v>463</v>
      </c>
      <c r="K350" t="s">
        <v>147</v>
      </c>
      <c r="M350" t="s">
        <v>251</v>
      </c>
      <c r="P350" t="s">
        <v>464</v>
      </c>
      <c r="Q350" t="s">
        <v>465</v>
      </c>
      <c r="R350" t="s">
        <v>48</v>
      </c>
      <c r="S350" t="s">
        <v>396</v>
      </c>
      <c r="T350" t="s">
        <v>251</v>
      </c>
    </row>
    <row r="351" spans="1:20" hidden="1">
      <c r="A351" t="s">
        <v>462</v>
      </c>
      <c r="B351" t="s">
        <v>147</v>
      </c>
      <c r="C351" t="s">
        <v>57</v>
      </c>
      <c r="D351" t="s">
        <v>147</v>
      </c>
      <c r="E351" t="s">
        <v>154</v>
      </c>
      <c r="F351" t="s">
        <v>155</v>
      </c>
      <c r="G351" t="s">
        <v>156</v>
      </c>
      <c r="H351" s="33" t="s">
        <v>463</v>
      </c>
      <c r="K351" t="s">
        <v>147</v>
      </c>
      <c r="M351" t="s">
        <v>251</v>
      </c>
      <c r="P351" t="s">
        <v>464</v>
      </c>
      <c r="Q351" t="s">
        <v>465</v>
      </c>
      <c r="S351" t="s">
        <v>251</v>
      </c>
      <c r="T351" t="s">
        <v>251</v>
      </c>
    </row>
    <row r="352" spans="1:20" hidden="1">
      <c r="A352" t="s">
        <v>352</v>
      </c>
      <c r="B352" t="s">
        <v>147</v>
      </c>
      <c r="C352" t="s">
        <v>39</v>
      </c>
      <c r="D352" t="s">
        <v>147</v>
      </c>
      <c r="E352" t="s">
        <v>154</v>
      </c>
      <c r="F352" t="s">
        <v>155</v>
      </c>
      <c r="G352" t="s">
        <v>156</v>
      </c>
      <c r="H352" s="33" t="s">
        <v>466</v>
      </c>
      <c r="K352" t="s">
        <v>147</v>
      </c>
      <c r="M352" t="s">
        <v>354</v>
      </c>
      <c r="P352" t="s">
        <v>355</v>
      </c>
      <c r="Q352" t="s">
        <v>467</v>
      </c>
      <c r="R352" t="s">
        <v>48</v>
      </c>
      <c r="S352" t="s">
        <v>45</v>
      </c>
      <c r="T352" t="s">
        <v>45</v>
      </c>
    </row>
    <row r="353" spans="1:20" hidden="1">
      <c r="A353" t="s">
        <v>352</v>
      </c>
      <c r="B353" t="s">
        <v>147</v>
      </c>
      <c r="C353" t="s">
        <v>57</v>
      </c>
      <c r="D353" t="s">
        <v>147</v>
      </c>
      <c r="E353" t="s">
        <v>154</v>
      </c>
      <c r="F353" t="s">
        <v>155</v>
      </c>
      <c r="G353" t="s">
        <v>156</v>
      </c>
      <c r="H353" s="33" t="s">
        <v>466</v>
      </c>
      <c r="K353" t="s">
        <v>147</v>
      </c>
      <c r="M353" t="s">
        <v>354</v>
      </c>
      <c r="P353" t="s">
        <v>355</v>
      </c>
      <c r="Q353" t="s">
        <v>467</v>
      </c>
      <c r="S353" t="s">
        <v>45</v>
      </c>
      <c r="T353" t="s">
        <v>45</v>
      </c>
    </row>
    <row r="354" spans="1:20" hidden="1">
      <c r="A354" t="s">
        <v>352</v>
      </c>
      <c r="B354" t="s">
        <v>147</v>
      </c>
      <c r="C354" t="s">
        <v>39</v>
      </c>
      <c r="D354" t="s">
        <v>147</v>
      </c>
      <c r="E354" t="s">
        <v>154</v>
      </c>
      <c r="F354" t="s">
        <v>155</v>
      </c>
      <c r="G354" t="s">
        <v>156</v>
      </c>
      <c r="H354" s="33" t="s">
        <v>468</v>
      </c>
      <c r="K354" t="s">
        <v>147</v>
      </c>
      <c r="M354" t="s">
        <v>354</v>
      </c>
      <c r="P354" t="s">
        <v>355</v>
      </c>
      <c r="Q354" t="s">
        <v>430</v>
      </c>
      <c r="R354" t="s">
        <v>48</v>
      </c>
      <c r="S354" t="s">
        <v>45</v>
      </c>
      <c r="T354" t="s">
        <v>45</v>
      </c>
    </row>
    <row r="355" spans="1:20" hidden="1">
      <c r="A355" t="s">
        <v>352</v>
      </c>
      <c r="B355" t="s">
        <v>147</v>
      </c>
      <c r="C355" t="s">
        <v>57</v>
      </c>
      <c r="D355" t="s">
        <v>147</v>
      </c>
      <c r="E355" t="s">
        <v>154</v>
      </c>
      <c r="F355" t="s">
        <v>155</v>
      </c>
      <c r="G355" t="s">
        <v>156</v>
      </c>
      <c r="H355" s="33" t="s">
        <v>468</v>
      </c>
      <c r="K355" t="s">
        <v>147</v>
      </c>
      <c r="M355" t="s">
        <v>354</v>
      </c>
      <c r="P355" t="s">
        <v>355</v>
      </c>
      <c r="Q355" t="s">
        <v>430</v>
      </c>
      <c r="S355" t="s">
        <v>45</v>
      </c>
      <c r="T355" t="s">
        <v>45</v>
      </c>
    </row>
    <row r="356" spans="1:20" hidden="1">
      <c r="A356" t="s">
        <v>352</v>
      </c>
      <c r="B356" t="s">
        <v>147</v>
      </c>
      <c r="C356" t="s">
        <v>39</v>
      </c>
      <c r="D356" t="s">
        <v>147</v>
      </c>
      <c r="E356" t="s">
        <v>154</v>
      </c>
      <c r="F356" t="s">
        <v>155</v>
      </c>
      <c r="G356" t="s">
        <v>156</v>
      </c>
      <c r="H356" s="33" t="s">
        <v>469</v>
      </c>
      <c r="K356" t="s">
        <v>147</v>
      </c>
      <c r="M356" t="s">
        <v>354</v>
      </c>
      <c r="P356" t="s">
        <v>355</v>
      </c>
      <c r="Q356" t="s">
        <v>129</v>
      </c>
      <c r="S356" t="s">
        <v>45</v>
      </c>
      <c r="T356" t="s">
        <v>45</v>
      </c>
    </row>
    <row r="357" spans="1:20" hidden="1">
      <c r="A357" t="s">
        <v>352</v>
      </c>
      <c r="B357" t="s">
        <v>147</v>
      </c>
      <c r="C357" t="s">
        <v>149</v>
      </c>
      <c r="D357" t="s">
        <v>147</v>
      </c>
      <c r="E357" t="s">
        <v>154</v>
      </c>
      <c r="F357" t="s">
        <v>155</v>
      </c>
      <c r="G357" t="s">
        <v>156</v>
      </c>
      <c r="H357" s="33" t="s">
        <v>469</v>
      </c>
      <c r="K357" t="s">
        <v>147</v>
      </c>
      <c r="M357" t="s">
        <v>354</v>
      </c>
      <c r="P357" t="s">
        <v>355</v>
      </c>
      <c r="Q357" t="s">
        <v>129</v>
      </c>
      <c r="R357" t="s">
        <v>62</v>
      </c>
      <c r="S357" t="s">
        <v>45</v>
      </c>
      <c r="T357" t="s">
        <v>45</v>
      </c>
    </row>
    <row r="358" spans="1:20" hidden="1">
      <c r="A358" t="s">
        <v>470</v>
      </c>
      <c r="B358" t="s">
        <v>147</v>
      </c>
      <c r="C358" t="s">
        <v>39</v>
      </c>
      <c r="D358" t="s">
        <v>147</v>
      </c>
      <c r="E358" t="s">
        <v>154</v>
      </c>
      <c r="F358" t="s">
        <v>155</v>
      </c>
      <c r="G358" t="s">
        <v>156</v>
      </c>
      <c r="H358" s="33" t="s">
        <v>471</v>
      </c>
      <c r="I358" t="s">
        <v>95</v>
      </c>
      <c r="J358" t="s">
        <v>96</v>
      </c>
      <c r="K358" t="s">
        <v>147</v>
      </c>
      <c r="M358" t="s">
        <v>396</v>
      </c>
      <c r="P358" t="s">
        <v>472</v>
      </c>
      <c r="Q358" t="s">
        <v>257</v>
      </c>
      <c r="S358" t="s">
        <v>156</v>
      </c>
      <c r="T358" t="s">
        <v>156</v>
      </c>
    </row>
    <row r="359" spans="1:20" hidden="1">
      <c r="A359" t="s">
        <v>470</v>
      </c>
      <c r="B359" t="s">
        <v>147</v>
      </c>
      <c r="C359" t="s">
        <v>57</v>
      </c>
      <c r="D359" t="s">
        <v>147</v>
      </c>
      <c r="E359" t="s">
        <v>154</v>
      </c>
      <c r="F359" t="s">
        <v>155</v>
      </c>
      <c r="G359" t="s">
        <v>156</v>
      </c>
      <c r="H359" s="33" t="s">
        <v>471</v>
      </c>
      <c r="I359" t="s">
        <v>473</v>
      </c>
      <c r="J359" t="s">
        <v>474</v>
      </c>
      <c r="K359" t="s">
        <v>147</v>
      </c>
      <c r="M359" t="s">
        <v>396</v>
      </c>
      <c r="P359" t="s">
        <v>472</v>
      </c>
      <c r="Q359" t="s">
        <v>257</v>
      </c>
      <c r="R359" t="s">
        <v>275</v>
      </c>
      <c r="S359" t="s">
        <v>475</v>
      </c>
      <c r="T359" t="s">
        <v>156</v>
      </c>
    </row>
    <row r="360" spans="1:20" hidden="1">
      <c r="A360" t="s">
        <v>470</v>
      </c>
      <c r="B360" t="s">
        <v>147</v>
      </c>
      <c r="C360" t="s">
        <v>39</v>
      </c>
      <c r="D360" t="s">
        <v>147</v>
      </c>
      <c r="E360" t="s">
        <v>154</v>
      </c>
      <c r="F360" t="s">
        <v>155</v>
      </c>
      <c r="G360" t="s">
        <v>156</v>
      </c>
      <c r="H360" s="33" t="s">
        <v>476</v>
      </c>
      <c r="I360" t="s">
        <v>74</v>
      </c>
      <c r="J360" t="s">
        <v>75</v>
      </c>
      <c r="K360" t="s">
        <v>147</v>
      </c>
      <c r="M360" t="s">
        <v>396</v>
      </c>
      <c r="P360" t="s">
        <v>472</v>
      </c>
      <c r="Q360" t="s">
        <v>477</v>
      </c>
      <c r="S360" t="s">
        <v>156</v>
      </c>
      <c r="T360" t="s">
        <v>156</v>
      </c>
    </row>
    <row r="361" spans="1:20" hidden="1">
      <c r="A361" t="s">
        <v>470</v>
      </c>
      <c r="B361" t="s">
        <v>147</v>
      </c>
      <c r="C361" t="s">
        <v>57</v>
      </c>
      <c r="D361" t="s">
        <v>147</v>
      </c>
      <c r="E361" t="s">
        <v>154</v>
      </c>
      <c r="F361" t="s">
        <v>155</v>
      </c>
      <c r="G361" t="s">
        <v>156</v>
      </c>
      <c r="H361" s="33" t="s">
        <v>476</v>
      </c>
      <c r="I361" t="s">
        <v>74</v>
      </c>
      <c r="J361" t="s">
        <v>75</v>
      </c>
      <c r="K361" t="s">
        <v>147</v>
      </c>
      <c r="M361" t="s">
        <v>396</v>
      </c>
      <c r="P361" t="s">
        <v>472</v>
      </c>
      <c r="Q361" t="s">
        <v>477</v>
      </c>
      <c r="R361" t="s">
        <v>62</v>
      </c>
      <c r="S361" t="s">
        <v>475</v>
      </c>
      <c r="T361" t="s">
        <v>156</v>
      </c>
    </row>
    <row r="362" spans="1:20" hidden="1">
      <c r="A362" t="s">
        <v>470</v>
      </c>
      <c r="B362" t="s">
        <v>147</v>
      </c>
      <c r="C362" t="s">
        <v>39</v>
      </c>
      <c r="D362" t="s">
        <v>147</v>
      </c>
      <c r="E362" t="s">
        <v>154</v>
      </c>
      <c r="F362" t="s">
        <v>155</v>
      </c>
      <c r="G362" t="s">
        <v>156</v>
      </c>
      <c r="H362" s="33" t="s">
        <v>478</v>
      </c>
      <c r="K362" t="s">
        <v>147</v>
      </c>
      <c r="M362" t="s">
        <v>147</v>
      </c>
      <c r="P362" t="s">
        <v>472</v>
      </c>
      <c r="Q362" t="s">
        <v>479</v>
      </c>
      <c r="S362" t="s">
        <v>475</v>
      </c>
      <c r="T362" t="s">
        <v>156</v>
      </c>
    </row>
    <row r="363" spans="1:20" hidden="1">
      <c r="A363" t="s">
        <v>470</v>
      </c>
      <c r="B363" t="s">
        <v>147</v>
      </c>
      <c r="C363" t="s">
        <v>57</v>
      </c>
      <c r="D363" t="s">
        <v>147</v>
      </c>
      <c r="E363" t="s">
        <v>154</v>
      </c>
      <c r="F363" t="s">
        <v>155</v>
      </c>
      <c r="G363" t="s">
        <v>156</v>
      </c>
      <c r="H363" s="33" t="s">
        <v>478</v>
      </c>
      <c r="K363" t="s">
        <v>147</v>
      </c>
      <c r="M363" t="s">
        <v>147</v>
      </c>
      <c r="P363" t="s">
        <v>472</v>
      </c>
      <c r="Q363" t="s">
        <v>479</v>
      </c>
      <c r="R363" t="s">
        <v>275</v>
      </c>
      <c r="S363" t="s">
        <v>475</v>
      </c>
      <c r="T363" t="s">
        <v>156</v>
      </c>
    </row>
    <row r="364" spans="1:20" hidden="1">
      <c r="A364" t="s">
        <v>470</v>
      </c>
      <c r="B364" t="s">
        <v>147</v>
      </c>
      <c r="C364" t="s">
        <v>39</v>
      </c>
      <c r="D364" t="s">
        <v>147</v>
      </c>
      <c r="E364" t="s">
        <v>154</v>
      </c>
      <c r="F364" t="s">
        <v>155</v>
      </c>
      <c r="G364" t="s">
        <v>156</v>
      </c>
      <c r="H364" s="33" t="s">
        <v>480</v>
      </c>
      <c r="I364" t="s">
        <v>473</v>
      </c>
      <c r="J364" t="s">
        <v>474</v>
      </c>
      <c r="K364" t="s">
        <v>147</v>
      </c>
      <c r="M364" t="s">
        <v>396</v>
      </c>
      <c r="P364" t="s">
        <v>472</v>
      </c>
      <c r="Q364" t="s">
        <v>481</v>
      </c>
      <c r="S364" t="s">
        <v>475</v>
      </c>
      <c r="T364" t="s">
        <v>156</v>
      </c>
    </row>
    <row r="365" spans="1:20" hidden="1">
      <c r="A365" t="s">
        <v>470</v>
      </c>
      <c r="B365" t="s">
        <v>147</v>
      </c>
      <c r="C365" t="s">
        <v>57</v>
      </c>
      <c r="D365" t="s">
        <v>147</v>
      </c>
      <c r="E365" t="s">
        <v>154</v>
      </c>
      <c r="F365" t="s">
        <v>155</v>
      </c>
      <c r="G365" t="s">
        <v>156</v>
      </c>
      <c r="H365" s="33" t="s">
        <v>480</v>
      </c>
      <c r="I365" t="s">
        <v>473</v>
      </c>
      <c r="J365" t="s">
        <v>474</v>
      </c>
      <c r="K365" t="s">
        <v>147</v>
      </c>
      <c r="M365" t="s">
        <v>396</v>
      </c>
      <c r="P365" t="s">
        <v>472</v>
      </c>
      <c r="Q365" t="s">
        <v>481</v>
      </c>
      <c r="R365" t="s">
        <v>275</v>
      </c>
      <c r="S365" t="s">
        <v>475</v>
      </c>
      <c r="T365" t="s">
        <v>156</v>
      </c>
    </row>
    <row r="366" spans="1:20" hidden="1">
      <c r="A366" t="s">
        <v>470</v>
      </c>
      <c r="B366" t="s">
        <v>147</v>
      </c>
      <c r="C366" t="s">
        <v>39</v>
      </c>
      <c r="D366" t="s">
        <v>147</v>
      </c>
      <c r="E366" t="s">
        <v>154</v>
      </c>
      <c r="F366" t="s">
        <v>155</v>
      </c>
      <c r="G366" t="s">
        <v>156</v>
      </c>
      <c r="H366" s="33" t="s">
        <v>482</v>
      </c>
      <c r="I366" t="s">
        <v>473</v>
      </c>
      <c r="J366" t="s">
        <v>474</v>
      </c>
      <c r="K366" t="s">
        <v>147</v>
      </c>
      <c r="M366" t="s">
        <v>396</v>
      </c>
      <c r="P366" t="s">
        <v>472</v>
      </c>
      <c r="Q366" t="s">
        <v>343</v>
      </c>
      <c r="S366" t="s">
        <v>156</v>
      </c>
      <c r="T366" t="s">
        <v>156</v>
      </c>
    </row>
    <row r="367" spans="1:20" hidden="1">
      <c r="A367" t="s">
        <v>470</v>
      </c>
      <c r="B367" t="s">
        <v>147</v>
      </c>
      <c r="C367" t="s">
        <v>57</v>
      </c>
      <c r="D367" t="s">
        <v>147</v>
      </c>
      <c r="E367" t="s">
        <v>154</v>
      </c>
      <c r="F367" t="s">
        <v>155</v>
      </c>
      <c r="G367" t="s">
        <v>156</v>
      </c>
      <c r="H367" s="33" t="s">
        <v>482</v>
      </c>
      <c r="I367" t="s">
        <v>473</v>
      </c>
      <c r="J367" t="s">
        <v>474</v>
      </c>
      <c r="K367" t="s">
        <v>147</v>
      </c>
      <c r="M367" t="s">
        <v>396</v>
      </c>
      <c r="P367" t="s">
        <v>472</v>
      </c>
      <c r="Q367" t="s">
        <v>343</v>
      </c>
      <c r="R367" t="s">
        <v>275</v>
      </c>
      <c r="S367" t="s">
        <v>475</v>
      </c>
      <c r="T367" t="s">
        <v>156</v>
      </c>
    </row>
    <row r="368" spans="1:20" hidden="1">
      <c r="A368" t="s">
        <v>470</v>
      </c>
      <c r="B368" t="s">
        <v>147</v>
      </c>
      <c r="C368" t="s">
        <v>39</v>
      </c>
      <c r="D368" t="s">
        <v>147</v>
      </c>
      <c r="E368" t="s">
        <v>154</v>
      </c>
      <c r="F368" t="s">
        <v>155</v>
      </c>
      <c r="G368" t="s">
        <v>156</v>
      </c>
      <c r="H368" s="33" t="s">
        <v>483</v>
      </c>
      <c r="I368" t="s">
        <v>79</v>
      </c>
      <c r="J368" t="s">
        <v>80</v>
      </c>
      <c r="K368" t="s">
        <v>147</v>
      </c>
      <c r="M368" t="s">
        <v>396</v>
      </c>
      <c r="P368" t="s">
        <v>472</v>
      </c>
      <c r="Q368" t="s">
        <v>161</v>
      </c>
      <c r="R368" t="s">
        <v>48</v>
      </c>
      <c r="S368" t="s">
        <v>156</v>
      </c>
      <c r="T368" t="s">
        <v>156</v>
      </c>
    </row>
    <row r="369" spans="1:20" hidden="1">
      <c r="A369" t="s">
        <v>470</v>
      </c>
      <c r="B369" t="s">
        <v>147</v>
      </c>
      <c r="C369" t="s">
        <v>57</v>
      </c>
      <c r="D369" t="s">
        <v>147</v>
      </c>
      <c r="E369" t="s">
        <v>154</v>
      </c>
      <c r="F369" t="s">
        <v>155</v>
      </c>
      <c r="G369" t="s">
        <v>156</v>
      </c>
      <c r="H369" s="33" t="s">
        <v>483</v>
      </c>
      <c r="I369" t="s">
        <v>79</v>
      </c>
      <c r="J369" t="s">
        <v>80</v>
      </c>
      <c r="K369" t="s">
        <v>147</v>
      </c>
      <c r="M369" t="s">
        <v>396</v>
      </c>
      <c r="P369" t="s">
        <v>472</v>
      </c>
      <c r="Q369" t="s">
        <v>161</v>
      </c>
      <c r="S369" t="s">
        <v>475</v>
      </c>
      <c r="T369" t="s">
        <v>156</v>
      </c>
    </row>
    <row r="370" spans="1:20" hidden="1">
      <c r="A370" t="s">
        <v>470</v>
      </c>
      <c r="B370" t="s">
        <v>147</v>
      </c>
      <c r="C370" t="s">
        <v>39</v>
      </c>
      <c r="D370" t="s">
        <v>147</v>
      </c>
      <c r="E370" t="s">
        <v>154</v>
      </c>
      <c r="F370" t="s">
        <v>155</v>
      </c>
      <c r="G370" t="s">
        <v>156</v>
      </c>
      <c r="H370" s="33" t="s">
        <v>484</v>
      </c>
      <c r="I370" t="s">
        <v>74</v>
      </c>
      <c r="J370" t="s">
        <v>75</v>
      </c>
      <c r="K370" t="s">
        <v>147</v>
      </c>
      <c r="M370" t="s">
        <v>396</v>
      </c>
      <c r="P370" t="s">
        <v>472</v>
      </c>
      <c r="Q370" t="s">
        <v>485</v>
      </c>
      <c r="R370" t="s">
        <v>48</v>
      </c>
      <c r="S370" t="s">
        <v>475</v>
      </c>
      <c r="T370" t="s">
        <v>156</v>
      </c>
    </row>
    <row r="371" spans="1:20" hidden="1">
      <c r="A371" t="s">
        <v>470</v>
      </c>
      <c r="B371" t="s">
        <v>147</v>
      </c>
      <c r="C371" t="s">
        <v>57</v>
      </c>
      <c r="D371" t="s">
        <v>147</v>
      </c>
      <c r="E371" t="s">
        <v>154</v>
      </c>
      <c r="F371" t="s">
        <v>155</v>
      </c>
      <c r="G371" t="s">
        <v>156</v>
      </c>
      <c r="H371" s="33" t="s">
        <v>484</v>
      </c>
      <c r="I371" t="s">
        <v>74</v>
      </c>
      <c r="J371" t="s">
        <v>75</v>
      </c>
      <c r="K371" t="s">
        <v>147</v>
      </c>
      <c r="M371" t="s">
        <v>396</v>
      </c>
      <c r="P371" t="s">
        <v>472</v>
      </c>
      <c r="Q371" t="s">
        <v>485</v>
      </c>
      <c r="S371" t="s">
        <v>156</v>
      </c>
      <c r="T371" t="s">
        <v>156</v>
      </c>
    </row>
    <row r="372" spans="1:20" hidden="1">
      <c r="A372" t="s">
        <v>470</v>
      </c>
      <c r="B372" t="s">
        <v>147</v>
      </c>
      <c r="C372" t="s">
        <v>39</v>
      </c>
      <c r="D372" t="s">
        <v>147</v>
      </c>
      <c r="E372" t="s">
        <v>154</v>
      </c>
      <c r="F372" t="s">
        <v>155</v>
      </c>
      <c r="G372" t="s">
        <v>156</v>
      </c>
      <c r="H372" s="33" t="s">
        <v>486</v>
      </c>
      <c r="I372" t="s">
        <v>487</v>
      </c>
      <c r="J372" t="s">
        <v>488</v>
      </c>
      <c r="K372" t="s">
        <v>147</v>
      </c>
      <c r="M372" t="s">
        <v>396</v>
      </c>
      <c r="P372" t="s">
        <v>472</v>
      </c>
      <c r="Q372" t="s">
        <v>489</v>
      </c>
      <c r="R372" t="s">
        <v>48</v>
      </c>
      <c r="S372" t="s">
        <v>475</v>
      </c>
      <c r="T372" t="s">
        <v>156</v>
      </c>
    </row>
    <row r="373" spans="1:20" hidden="1">
      <c r="A373" t="s">
        <v>470</v>
      </c>
      <c r="B373" t="s">
        <v>147</v>
      </c>
      <c r="C373" t="s">
        <v>57</v>
      </c>
      <c r="D373" t="s">
        <v>147</v>
      </c>
      <c r="E373" t="s">
        <v>154</v>
      </c>
      <c r="F373" t="s">
        <v>155</v>
      </c>
      <c r="G373" t="s">
        <v>156</v>
      </c>
      <c r="H373" s="33" t="s">
        <v>486</v>
      </c>
      <c r="I373" t="s">
        <v>487</v>
      </c>
      <c r="J373" t="s">
        <v>488</v>
      </c>
      <c r="K373" t="s">
        <v>147</v>
      </c>
      <c r="M373" t="s">
        <v>396</v>
      </c>
      <c r="P373" t="s">
        <v>472</v>
      </c>
      <c r="Q373" t="s">
        <v>489</v>
      </c>
      <c r="S373" t="s">
        <v>156</v>
      </c>
      <c r="T373" t="s">
        <v>156</v>
      </c>
    </row>
    <row r="374" spans="1:20" hidden="1">
      <c r="A374" t="s">
        <v>490</v>
      </c>
      <c r="B374" t="s">
        <v>147</v>
      </c>
      <c r="C374" t="s">
        <v>39</v>
      </c>
      <c r="D374" t="s">
        <v>147</v>
      </c>
      <c r="E374" t="s">
        <v>154</v>
      </c>
      <c r="F374" t="s">
        <v>155</v>
      </c>
      <c r="G374" t="s">
        <v>156</v>
      </c>
      <c r="H374" s="33" t="s">
        <v>491</v>
      </c>
      <c r="I374" t="s">
        <v>42</v>
      </c>
      <c r="J374" t="s">
        <v>43</v>
      </c>
      <c r="K374" t="s">
        <v>147</v>
      </c>
      <c r="M374" t="s">
        <v>112</v>
      </c>
      <c r="P374" t="s">
        <v>492</v>
      </c>
      <c r="Q374" t="s">
        <v>493</v>
      </c>
      <c r="R374" t="s">
        <v>48</v>
      </c>
      <c r="S374" t="s">
        <v>112</v>
      </c>
      <c r="T374" t="s">
        <v>112</v>
      </c>
    </row>
    <row r="375" spans="1:20" hidden="1">
      <c r="A375" t="s">
        <v>490</v>
      </c>
      <c r="B375" t="s">
        <v>147</v>
      </c>
      <c r="C375" t="s">
        <v>57</v>
      </c>
      <c r="D375" t="s">
        <v>147</v>
      </c>
      <c r="E375" t="s">
        <v>154</v>
      </c>
      <c r="F375" t="s">
        <v>155</v>
      </c>
      <c r="G375" t="s">
        <v>156</v>
      </c>
      <c r="H375" s="33" t="s">
        <v>491</v>
      </c>
      <c r="I375" t="s">
        <v>42</v>
      </c>
      <c r="J375" t="s">
        <v>43</v>
      </c>
      <c r="K375" t="s">
        <v>147</v>
      </c>
      <c r="M375" t="s">
        <v>112</v>
      </c>
      <c r="P375" t="s">
        <v>492</v>
      </c>
      <c r="Q375" t="s">
        <v>493</v>
      </c>
      <c r="S375" t="s">
        <v>112</v>
      </c>
      <c r="T375" t="s">
        <v>112</v>
      </c>
    </row>
    <row r="376" spans="1:20" hidden="1">
      <c r="A376" t="s">
        <v>490</v>
      </c>
      <c r="B376" t="s">
        <v>147</v>
      </c>
      <c r="C376" t="s">
        <v>39</v>
      </c>
      <c r="D376" t="s">
        <v>147</v>
      </c>
      <c r="E376" t="s">
        <v>154</v>
      </c>
      <c r="F376" t="s">
        <v>155</v>
      </c>
      <c r="G376" t="s">
        <v>156</v>
      </c>
      <c r="H376" s="33" t="s">
        <v>494</v>
      </c>
      <c r="I376" t="s">
        <v>473</v>
      </c>
      <c r="J376" t="s">
        <v>474</v>
      </c>
      <c r="K376" t="s">
        <v>147</v>
      </c>
      <c r="M376" t="s">
        <v>112</v>
      </c>
      <c r="P376" t="s">
        <v>492</v>
      </c>
      <c r="Q376" t="s">
        <v>495</v>
      </c>
      <c r="R376" t="s">
        <v>48</v>
      </c>
      <c r="S376" t="s">
        <v>112</v>
      </c>
      <c r="T376" t="s">
        <v>112</v>
      </c>
    </row>
    <row r="377" spans="1:20" hidden="1">
      <c r="A377" t="s">
        <v>490</v>
      </c>
      <c r="B377" t="s">
        <v>147</v>
      </c>
      <c r="C377" t="s">
        <v>57</v>
      </c>
      <c r="D377" t="s">
        <v>147</v>
      </c>
      <c r="E377" t="s">
        <v>154</v>
      </c>
      <c r="F377" t="s">
        <v>155</v>
      </c>
      <c r="G377" t="s">
        <v>156</v>
      </c>
      <c r="H377" s="33" t="s">
        <v>494</v>
      </c>
      <c r="I377" t="s">
        <v>473</v>
      </c>
      <c r="J377" t="s">
        <v>474</v>
      </c>
      <c r="K377" t="s">
        <v>147</v>
      </c>
      <c r="M377" t="s">
        <v>112</v>
      </c>
      <c r="P377" t="s">
        <v>492</v>
      </c>
      <c r="Q377" t="s">
        <v>495</v>
      </c>
      <c r="S377" t="s">
        <v>496</v>
      </c>
      <c r="T377" t="s">
        <v>112</v>
      </c>
    </row>
    <row r="378" spans="1:20" hidden="1">
      <c r="A378" t="s">
        <v>490</v>
      </c>
      <c r="B378" t="s">
        <v>147</v>
      </c>
      <c r="C378" t="s">
        <v>39</v>
      </c>
      <c r="D378" t="s">
        <v>147</v>
      </c>
      <c r="E378" t="s">
        <v>154</v>
      </c>
      <c r="F378" t="s">
        <v>155</v>
      </c>
      <c r="G378" t="s">
        <v>156</v>
      </c>
      <c r="H378" s="33" t="s">
        <v>497</v>
      </c>
      <c r="I378" t="s">
        <v>135</v>
      </c>
      <c r="J378" t="s">
        <v>136</v>
      </c>
      <c r="K378" t="s">
        <v>147</v>
      </c>
      <c r="M378" t="s">
        <v>112</v>
      </c>
      <c r="P378" t="s">
        <v>492</v>
      </c>
      <c r="Q378" t="s">
        <v>498</v>
      </c>
      <c r="S378" t="s">
        <v>496</v>
      </c>
      <c r="T378" t="s">
        <v>112</v>
      </c>
    </row>
    <row r="379" spans="1:20" hidden="1">
      <c r="A379" t="s">
        <v>490</v>
      </c>
      <c r="B379" t="s">
        <v>147</v>
      </c>
      <c r="C379" t="s">
        <v>57</v>
      </c>
      <c r="D379" t="s">
        <v>147</v>
      </c>
      <c r="E379" t="s">
        <v>154</v>
      </c>
      <c r="F379" t="s">
        <v>155</v>
      </c>
      <c r="G379" t="s">
        <v>156</v>
      </c>
      <c r="H379" s="33" t="s">
        <v>497</v>
      </c>
      <c r="I379" t="s">
        <v>135</v>
      </c>
      <c r="J379" t="s">
        <v>136</v>
      </c>
      <c r="K379" t="s">
        <v>147</v>
      </c>
      <c r="M379" t="s">
        <v>112</v>
      </c>
      <c r="P379" t="s">
        <v>492</v>
      </c>
      <c r="Q379" t="s">
        <v>498</v>
      </c>
      <c r="R379" t="s">
        <v>62</v>
      </c>
      <c r="S379" t="s">
        <v>112</v>
      </c>
      <c r="T379" t="s">
        <v>112</v>
      </c>
    </row>
    <row r="380" spans="1:20" hidden="1">
      <c r="A380" t="s">
        <v>490</v>
      </c>
      <c r="B380" t="s">
        <v>147</v>
      </c>
      <c r="C380" t="s">
        <v>39</v>
      </c>
      <c r="D380" t="s">
        <v>147</v>
      </c>
      <c r="E380" t="s">
        <v>154</v>
      </c>
      <c r="F380" t="s">
        <v>155</v>
      </c>
      <c r="G380" t="s">
        <v>156</v>
      </c>
      <c r="H380" s="33" t="s">
        <v>499</v>
      </c>
      <c r="I380" t="s">
        <v>473</v>
      </c>
      <c r="J380" t="s">
        <v>474</v>
      </c>
      <c r="K380" t="s">
        <v>147</v>
      </c>
      <c r="M380" t="s">
        <v>112</v>
      </c>
      <c r="P380" t="s">
        <v>492</v>
      </c>
      <c r="Q380" t="s">
        <v>328</v>
      </c>
      <c r="S380" t="s">
        <v>112</v>
      </c>
      <c r="T380" t="s">
        <v>112</v>
      </c>
    </row>
    <row r="381" spans="1:20" hidden="1">
      <c r="A381" t="s">
        <v>490</v>
      </c>
      <c r="B381" t="s">
        <v>147</v>
      </c>
      <c r="C381" t="s">
        <v>57</v>
      </c>
      <c r="D381" t="s">
        <v>147</v>
      </c>
      <c r="E381" t="s">
        <v>154</v>
      </c>
      <c r="F381" t="s">
        <v>155</v>
      </c>
      <c r="G381" t="s">
        <v>156</v>
      </c>
      <c r="H381" s="33" t="s">
        <v>499</v>
      </c>
      <c r="I381" t="s">
        <v>473</v>
      </c>
      <c r="J381" t="s">
        <v>474</v>
      </c>
      <c r="K381" t="s">
        <v>147</v>
      </c>
      <c r="M381" t="s">
        <v>112</v>
      </c>
      <c r="P381" t="s">
        <v>492</v>
      </c>
      <c r="Q381" t="s">
        <v>328</v>
      </c>
      <c r="R381" t="s">
        <v>275</v>
      </c>
      <c r="S381" t="s">
        <v>125</v>
      </c>
      <c r="T381" t="s">
        <v>112</v>
      </c>
    </row>
    <row r="382" spans="1:20" hidden="1">
      <c r="A382" t="s">
        <v>490</v>
      </c>
      <c r="B382" t="s">
        <v>147</v>
      </c>
      <c r="C382" t="s">
        <v>39</v>
      </c>
      <c r="D382" t="s">
        <v>147</v>
      </c>
      <c r="E382" t="s">
        <v>154</v>
      </c>
      <c r="F382" t="s">
        <v>155</v>
      </c>
      <c r="G382" t="s">
        <v>156</v>
      </c>
      <c r="H382" s="33" t="s">
        <v>500</v>
      </c>
      <c r="I382" t="s">
        <v>79</v>
      </c>
      <c r="J382" t="s">
        <v>80</v>
      </c>
      <c r="K382" t="s">
        <v>147</v>
      </c>
      <c r="M382" t="s">
        <v>112</v>
      </c>
      <c r="P382" t="s">
        <v>492</v>
      </c>
      <c r="Q382" t="s">
        <v>178</v>
      </c>
      <c r="R382" t="s">
        <v>48</v>
      </c>
      <c r="S382" t="s">
        <v>112</v>
      </c>
      <c r="T382" t="s">
        <v>112</v>
      </c>
    </row>
    <row r="383" spans="1:20" hidden="1">
      <c r="A383" t="s">
        <v>490</v>
      </c>
      <c r="B383" t="s">
        <v>147</v>
      </c>
      <c r="C383" t="s">
        <v>57</v>
      </c>
      <c r="D383" t="s">
        <v>147</v>
      </c>
      <c r="E383" t="s">
        <v>154</v>
      </c>
      <c r="F383" t="s">
        <v>155</v>
      </c>
      <c r="G383" t="s">
        <v>156</v>
      </c>
      <c r="H383" s="33" t="s">
        <v>500</v>
      </c>
      <c r="I383" t="s">
        <v>79</v>
      </c>
      <c r="J383" t="s">
        <v>80</v>
      </c>
      <c r="K383" t="s">
        <v>147</v>
      </c>
      <c r="M383" t="s">
        <v>112</v>
      </c>
      <c r="P383" t="s">
        <v>492</v>
      </c>
      <c r="Q383" t="s">
        <v>178</v>
      </c>
      <c r="S383" t="s">
        <v>496</v>
      </c>
      <c r="T383" t="s">
        <v>112</v>
      </c>
    </row>
    <row r="384" spans="1:20" hidden="1">
      <c r="A384" t="s">
        <v>462</v>
      </c>
      <c r="B384" t="s">
        <v>147</v>
      </c>
      <c r="C384" t="s">
        <v>39</v>
      </c>
      <c r="D384" t="s">
        <v>147</v>
      </c>
      <c r="E384" t="s">
        <v>154</v>
      </c>
      <c r="F384" t="s">
        <v>155</v>
      </c>
      <c r="G384" t="s">
        <v>156</v>
      </c>
      <c r="H384" s="33" t="s">
        <v>51</v>
      </c>
      <c r="K384" t="s">
        <v>147</v>
      </c>
      <c r="M384" t="s">
        <v>251</v>
      </c>
      <c r="P384" t="s">
        <v>464</v>
      </c>
      <c r="Q384" t="s">
        <v>55</v>
      </c>
      <c r="S384" t="s">
        <v>251</v>
      </c>
      <c r="T384" t="s">
        <v>251</v>
      </c>
    </row>
    <row r="385" spans="1:20" hidden="1">
      <c r="A385" t="s">
        <v>462</v>
      </c>
      <c r="B385" t="s">
        <v>147</v>
      </c>
      <c r="C385" t="s">
        <v>57</v>
      </c>
      <c r="D385" t="s">
        <v>147</v>
      </c>
      <c r="E385" t="s">
        <v>154</v>
      </c>
      <c r="F385" t="s">
        <v>155</v>
      </c>
      <c r="G385" t="s">
        <v>156</v>
      </c>
      <c r="H385" s="33" t="s">
        <v>51</v>
      </c>
      <c r="K385" t="s">
        <v>147</v>
      </c>
      <c r="M385" t="s">
        <v>251</v>
      </c>
      <c r="P385" t="s">
        <v>464</v>
      </c>
      <c r="Q385" t="s">
        <v>55</v>
      </c>
      <c r="R385" t="s">
        <v>62</v>
      </c>
      <c r="S385" t="s">
        <v>251</v>
      </c>
      <c r="T385" t="s">
        <v>251</v>
      </c>
    </row>
    <row r="386" spans="1:20" hidden="1">
      <c r="A386" t="s">
        <v>462</v>
      </c>
      <c r="B386" t="s">
        <v>147</v>
      </c>
      <c r="C386" t="s">
        <v>39</v>
      </c>
      <c r="D386" t="s">
        <v>147</v>
      </c>
      <c r="E386" t="s">
        <v>154</v>
      </c>
      <c r="F386" t="s">
        <v>155</v>
      </c>
      <c r="G386" t="s">
        <v>156</v>
      </c>
      <c r="H386" s="33" t="s">
        <v>501</v>
      </c>
      <c r="K386" t="s">
        <v>147</v>
      </c>
      <c r="M386" t="s">
        <v>251</v>
      </c>
      <c r="P386" t="s">
        <v>464</v>
      </c>
      <c r="Q386" t="s">
        <v>502</v>
      </c>
      <c r="R386" t="s">
        <v>48</v>
      </c>
      <c r="S386" t="s">
        <v>396</v>
      </c>
      <c r="T386" t="s">
        <v>251</v>
      </c>
    </row>
    <row r="387" spans="1:20" hidden="1">
      <c r="A387" t="s">
        <v>462</v>
      </c>
      <c r="B387" t="s">
        <v>147</v>
      </c>
      <c r="C387" t="s">
        <v>149</v>
      </c>
      <c r="D387" t="s">
        <v>147</v>
      </c>
      <c r="E387" t="s">
        <v>154</v>
      </c>
      <c r="F387" t="s">
        <v>155</v>
      </c>
      <c r="G387" t="s">
        <v>156</v>
      </c>
      <c r="H387" s="33" t="s">
        <v>501</v>
      </c>
      <c r="K387" t="s">
        <v>147</v>
      </c>
      <c r="M387" t="s">
        <v>251</v>
      </c>
      <c r="P387" t="s">
        <v>464</v>
      </c>
      <c r="Q387" t="s">
        <v>502</v>
      </c>
      <c r="S387" t="s">
        <v>251</v>
      </c>
      <c r="T387" t="s">
        <v>251</v>
      </c>
    </row>
    <row r="388" spans="1:20" hidden="1">
      <c r="A388" t="s">
        <v>462</v>
      </c>
      <c r="B388" t="s">
        <v>147</v>
      </c>
      <c r="C388" t="s">
        <v>57</v>
      </c>
      <c r="D388" t="s">
        <v>147</v>
      </c>
      <c r="E388" t="s">
        <v>154</v>
      </c>
      <c r="F388" t="s">
        <v>155</v>
      </c>
      <c r="G388" t="s">
        <v>156</v>
      </c>
      <c r="H388" s="33" t="s">
        <v>141</v>
      </c>
      <c r="K388" t="s">
        <v>147</v>
      </c>
      <c r="M388" t="s">
        <v>251</v>
      </c>
      <c r="P388" t="s">
        <v>464</v>
      </c>
      <c r="Q388" t="s">
        <v>61</v>
      </c>
      <c r="R388" t="s">
        <v>62</v>
      </c>
      <c r="S388" t="s">
        <v>251</v>
      </c>
      <c r="T388" t="s">
        <v>251</v>
      </c>
    </row>
    <row r="389" spans="1:20" hidden="1">
      <c r="A389" t="s">
        <v>462</v>
      </c>
      <c r="B389" t="s">
        <v>147</v>
      </c>
      <c r="C389" t="s">
        <v>39</v>
      </c>
      <c r="D389" t="s">
        <v>147</v>
      </c>
      <c r="E389" t="s">
        <v>154</v>
      </c>
      <c r="F389" t="s">
        <v>155</v>
      </c>
      <c r="G389" t="s">
        <v>156</v>
      </c>
      <c r="H389" s="33" t="s">
        <v>86</v>
      </c>
      <c r="K389" t="s">
        <v>147</v>
      </c>
      <c r="M389" t="s">
        <v>251</v>
      </c>
      <c r="P389" t="s">
        <v>464</v>
      </c>
      <c r="Q389" t="s">
        <v>90</v>
      </c>
      <c r="S389" t="s">
        <v>296</v>
      </c>
      <c r="T389" t="s">
        <v>251</v>
      </c>
    </row>
    <row r="390" spans="1:20" hidden="1">
      <c r="A390" t="s">
        <v>462</v>
      </c>
      <c r="B390" t="s">
        <v>147</v>
      </c>
      <c r="C390" t="s">
        <v>57</v>
      </c>
      <c r="D390" t="s">
        <v>147</v>
      </c>
      <c r="E390" t="s">
        <v>154</v>
      </c>
      <c r="F390" t="s">
        <v>155</v>
      </c>
      <c r="G390" t="s">
        <v>156</v>
      </c>
      <c r="H390" s="33" t="s">
        <v>86</v>
      </c>
      <c r="K390" t="s">
        <v>147</v>
      </c>
      <c r="M390" t="s">
        <v>251</v>
      </c>
      <c r="P390" t="s">
        <v>464</v>
      </c>
      <c r="Q390" t="s">
        <v>90</v>
      </c>
      <c r="R390" t="s">
        <v>62</v>
      </c>
      <c r="S390" t="s">
        <v>396</v>
      </c>
      <c r="T390" t="s">
        <v>251</v>
      </c>
    </row>
    <row r="391" spans="1:20" hidden="1">
      <c r="A391" t="s">
        <v>462</v>
      </c>
      <c r="B391" t="s">
        <v>147</v>
      </c>
      <c r="C391" t="s">
        <v>39</v>
      </c>
      <c r="D391" t="s">
        <v>147</v>
      </c>
      <c r="E391" t="s">
        <v>154</v>
      </c>
      <c r="F391" t="s">
        <v>155</v>
      </c>
      <c r="G391" t="s">
        <v>156</v>
      </c>
      <c r="H391" s="33" t="s">
        <v>254</v>
      </c>
      <c r="K391" t="s">
        <v>147</v>
      </c>
      <c r="M391" t="s">
        <v>251</v>
      </c>
      <c r="P391" t="s">
        <v>464</v>
      </c>
      <c r="Q391" t="s">
        <v>257</v>
      </c>
      <c r="S391" t="s">
        <v>396</v>
      </c>
      <c r="T391" t="s">
        <v>251</v>
      </c>
    </row>
    <row r="392" spans="1:20" hidden="1">
      <c r="A392" t="s">
        <v>462</v>
      </c>
      <c r="B392" t="s">
        <v>147</v>
      </c>
      <c r="C392" t="s">
        <v>57</v>
      </c>
      <c r="D392" t="s">
        <v>147</v>
      </c>
      <c r="E392" t="s">
        <v>154</v>
      </c>
      <c r="F392" t="s">
        <v>155</v>
      </c>
      <c r="G392" t="s">
        <v>156</v>
      </c>
      <c r="H392" s="33" t="s">
        <v>254</v>
      </c>
      <c r="K392" t="s">
        <v>147</v>
      </c>
      <c r="M392" t="s">
        <v>251</v>
      </c>
      <c r="P392" t="s">
        <v>464</v>
      </c>
      <c r="Q392" t="s">
        <v>257</v>
      </c>
      <c r="R392" t="s">
        <v>62</v>
      </c>
      <c r="S392" t="s">
        <v>251</v>
      </c>
      <c r="T392" t="s">
        <v>251</v>
      </c>
    </row>
    <row r="393" spans="1:20" hidden="1">
      <c r="A393" t="s">
        <v>462</v>
      </c>
      <c r="B393" t="s">
        <v>147</v>
      </c>
      <c r="C393" t="s">
        <v>39</v>
      </c>
      <c r="D393" t="s">
        <v>147</v>
      </c>
      <c r="E393" t="s">
        <v>154</v>
      </c>
      <c r="F393" t="s">
        <v>155</v>
      </c>
      <c r="G393" t="s">
        <v>156</v>
      </c>
      <c r="H393" s="33" t="s">
        <v>276</v>
      </c>
      <c r="K393" t="s">
        <v>147</v>
      </c>
      <c r="M393" t="s">
        <v>251</v>
      </c>
      <c r="P393" t="s">
        <v>464</v>
      </c>
      <c r="Q393" t="s">
        <v>253</v>
      </c>
      <c r="S393" t="s">
        <v>251</v>
      </c>
      <c r="T393" t="s">
        <v>251</v>
      </c>
    </row>
    <row r="394" spans="1:20" hidden="1">
      <c r="A394" t="s">
        <v>462</v>
      </c>
      <c r="B394" t="s">
        <v>147</v>
      </c>
      <c r="C394" t="s">
        <v>57</v>
      </c>
      <c r="D394" t="s">
        <v>147</v>
      </c>
      <c r="E394" t="s">
        <v>154</v>
      </c>
      <c r="F394" t="s">
        <v>155</v>
      </c>
      <c r="G394" t="s">
        <v>156</v>
      </c>
      <c r="H394" s="33" t="s">
        <v>276</v>
      </c>
      <c r="K394" t="s">
        <v>147</v>
      </c>
      <c r="M394" t="s">
        <v>251</v>
      </c>
      <c r="P394" t="s">
        <v>464</v>
      </c>
      <c r="Q394" t="s">
        <v>253</v>
      </c>
      <c r="R394" t="s">
        <v>62</v>
      </c>
      <c r="S394" t="s">
        <v>296</v>
      </c>
      <c r="T394" t="s">
        <v>251</v>
      </c>
    </row>
    <row r="395" spans="1:20" hidden="1">
      <c r="A395" t="s">
        <v>462</v>
      </c>
      <c r="B395" t="s">
        <v>147</v>
      </c>
      <c r="C395" t="s">
        <v>149</v>
      </c>
      <c r="D395" t="s">
        <v>147</v>
      </c>
      <c r="E395" t="s">
        <v>154</v>
      </c>
      <c r="F395" t="s">
        <v>155</v>
      </c>
      <c r="G395" t="s">
        <v>156</v>
      </c>
      <c r="H395" s="33" t="s">
        <v>276</v>
      </c>
      <c r="K395" t="s">
        <v>147</v>
      </c>
      <c r="M395" t="s">
        <v>251</v>
      </c>
      <c r="P395" t="s">
        <v>464</v>
      </c>
      <c r="Q395" t="s">
        <v>253</v>
      </c>
      <c r="S395" t="s">
        <v>396</v>
      </c>
      <c r="T395" t="s">
        <v>251</v>
      </c>
    </row>
    <row r="396" spans="1:20" hidden="1">
      <c r="A396" t="s">
        <v>462</v>
      </c>
      <c r="B396" t="s">
        <v>147</v>
      </c>
      <c r="C396" t="s">
        <v>39</v>
      </c>
      <c r="D396" t="s">
        <v>147</v>
      </c>
      <c r="E396" t="s">
        <v>154</v>
      </c>
      <c r="F396" t="s">
        <v>155</v>
      </c>
      <c r="G396" t="s">
        <v>156</v>
      </c>
      <c r="H396" s="33" t="s">
        <v>309</v>
      </c>
      <c r="K396" t="s">
        <v>147</v>
      </c>
      <c r="M396" t="s">
        <v>251</v>
      </c>
      <c r="P396" t="s">
        <v>464</v>
      </c>
      <c r="Q396" t="s">
        <v>114</v>
      </c>
      <c r="R396" t="s">
        <v>48</v>
      </c>
      <c r="S396" t="s">
        <v>396</v>
      </c>
      <c r="T396" t="s">
        <v>251</v>
      </c>
    </row>
    <row r="397" spans="1:20" hidden="1">
      <c r="A397" t="s">
        <v>462</v>
      </c>
      <c r="B397" t="s">
        <v>147</v>
      </c>
      <c r="C397" t="s">
        <v>149</v>
      </c>
      <c r="D397" t="s">
        <v>147</v>
      </c>
      <c r="E397" t="s">
        <v>154</v>
      </c>
      <c r="F397" t="s">
        <v>155</v>
      </c>
      <c r="G397" t="s">
        <v>156</v>
      </c>
      <c r="H397" s="33" t="s">
        <v>309</v>
      </c>
      <c r="K397" t="s">
        <v>147</v>
      </c>
      <c r="M397" t="s">
        <v>251</v>
      </c>
      <c r="P397" t="s">
        <v>464</v>
      </c>
      <c r="Q397" t="s">
        <v>114</v>
      </c>
      <c r="S397" t="s">
        <v>251</v>
      </c>
      <c r="T397" t="s">
        <v>251</v>
      </c>
    </row>
    <row r="398" spans="1:20" hidden="1">
      <c r="A398" t="s">
        <v>462</v>
      </c>
      <c r="B398" t="s">
        <v>147</v>
      </c>
      <c r="C398" t="s">
        <v>39</v>
      </c>
      <c r="D398" t="s">
        <v>147</v>
      </c>
      <c r="E398" t="s">
        <v>154</v>
      </c>
      <c r="F398" t="s">
        <v>155</v>
      </c>
      <c r="G398" t="s">
        <v>156</v>
      </c>
      <c r="H398" s="33" t="s">
        <v>283</v>
      </c>
      <c r="I398" t="s">
        <v>280</v>
      </c>
      <c r="J398" t="s">
        <v>281</v>
      </c>
      <c r="K398" t="s">
        <v>147</v>
      </c>
      <c r="M398" t="s">
        <v>251</v>
      </c>
      <c r="P398" t="s">
        <v>464</v>
      </c>
      <c r="Q398" t="s">
        <v>262</v>
      </c>
      <c r="R398" t="s">
        <v>48</v>
      </c>
      <c r="S398" t="s">
        <v>251</v>
      </c>
      <c r="T398" t="s">
        <v>251</v>
      </c>
    </row>
    <row r="399" spans="1:20" hidden="1">
      <c r="A399" t="s">
        <v>462</v>
      </c>
      <c r="B399" t="s">
        <v>147</v>
      </c>
      <c r="C399" t="s">
        <v>57</v>
      </c>
      <c r="D399" t="s">
        <v>147</v>
      </c>
      <c r="E399" t="s">
        <v>154</v>
      </c>
      <c r="F399" t="s">
        <v>155</v>
      </c>
      <c r="G399" t="s">
        <v>156</v>
      </c>
      <c r="H399" s="33" t="s">
        <v>283</v>
      </c>
      <c r="I399" t="s">
        <v>280</v>
      </c>
      <c r="J399" t="s">
        <v>281</v>
      </c>
      <c r="K399" t="s">
        <v>147</v>
      </c>
      <c r="M399" t="s">
        <v>251</v>
      </c>
      <c r="P399" t="s">
        <v>464</v>
      </c>
      <c r="Q399" t="s">
        <v>262</v>
      </c>
      <c r="S399" t="s">
        <v>251</v>
      </c>
      <c r="T399" t="s">
        <v>251</v>
      </c>
    </row>
    <row r="400" spans="1:20" hidden="1">
      <c r="A400" t="s">
        <v>462</v>
      </c>
      <c r="B400" t="s">
        <v>147</v>
      </c>
      <c r="C400" t="s">
        <v>39</v>
      </c>
      <c r="D400" t="s">
        <v>147</v>
      </c>
      <c r="E400" t="s">
        <v>154</v>
      </c>
      <c r="F400" t="s">
        <v>155</v>
      </c>
      <c r="G400" t="s">
        <v>156</v>
      </c>
      <c r="H400" s="33" t="s">
        <v>63</v>
      </c>
      <c r="K400" t="s">
        <v>147</v>
      </c>
      <c r="M400" t="s">
        <v>251</v>
      </c>
      <c r="P400" t="s">
        <v>464</v>
      </c>
      <c r="Q400" t="s">
        <v>503</v>
      </c>
      <c r="S400" t="s">
        <v>251</v>
      </c>
      <c r="T400" t="s">
        <v>251</v>
      </c>
    </row>
    <row r="401" spans="1:20" hidden="1">
      <c r="A401" t="s">
        <v>462</v>
      </c>
      <c r="B401" t="s">
        <v>147</v>
      </c>
      <c r="C401" t="s">
        <v>57</v>
      </c>
      <c r="D401" t="s">
        <v>147</v>
      </c>
      <c r="E401" t="s">
        <v>154</v>
      </c>
      <c r="F401" t="s">
        <v>155</v>
      </c>
      <c r="G401" t="s">
        <v>156</v>
      </c>
      <c r="H401" s="33" t="s">
        <v>63</v>
      </c>
      <c r="K401" t="s">
        <v>147</v>
      </c>
      <c r="M401" t="s">
        <v>251</v>
      </c>
      <c r="P401" t="s">
        <v>464</v>
      </c>
      <c r="Q401" t="s">
        <v>503</v>
      </c>
      <c r="R401" t="s">
        <v>62</v>
      </c>
      <c r="S401" t="s">
        <v>251</v>
      </c>
      <c r="T401" t="s">
        <v>251</v>
      </c>
    </row>
    <row r="402" spans="1:20" hidden="1">
      <c r="A402" t="s">
        <v>462</v>
      </c>
      <c r="B402" t="s">
        <v>147</v>
      </c>
      <c r="C402" t="s">
        <v>57</v>
      </c>
      <c r="D402" t="s">
        <v>147</v>
      </c>
      <c r="E402" t="s">
        <v>154</v>
      </c>
      <c r="F402" t="s">
        <v>155</v>
      </c>
      <c r="G402" t="s">
        <v>156</v>
      </c>
      <c r="H402" s="33" t="s">
        <v>316</v>
      </c>
      <c r="K402" t="s">
        <v>147</v>
      </c>
      <c r="M402" t="s">
        <v>251</v>
      </c>
      <c r="P402" t="s">
        <v>464</v>
      </c>
      <c r="Q402" t="s">
        <v>359</v>
      </c>
      <c r="R402" t="s">
        <v>62</v>
      </c>
      <c r="S402" t="s">
        <v>504</v>
      </c>
      <c r="T402" t="s">
        <v>251</v>
      </c>
    </row>
    <row r="403" spans="1:20" hidden="1">
      <c r="A403" t="s">
        <v>505</v>
      </c>
      <c r="B403" t="s">
        <v>147</v>
      </c>
      <c r="C403" t="s">
        <v>57</v>
      </c>
      <c r="D403" t="s">
        <v>147</v>
      </c>
      <c r="E403" t="s">
        <v>154</v>
      </c>
      <c r="F403" t="s">
        <v>155</v>
      </c>
      <c r="G403" t="s">
        <v>156</v>
      </c>
      <c r="H403" s="33" t="s">
        <v>141</v>
      </c>
      <c r="I403" t="s">
        <v>506</v>
      </c>
      <c r="J403" t="s">
        <v>507</v>
      </c>
      <c r="K403" t="s">
        <v>147</v>
      </c>
      <c r="M403" t="s">
        <v>251</v>
      </c>
      <c r="P403" t="s">
        <v>508</v>
      </c>
      <c r="Q403" t="s">
        <v>61</v>
      </c>
      <c r="R403" t="s">
        <v>62</v>
      </c>
      <c r="S403" t="s">
        <v>125</v>
      </c>
      <c r="T403" t="s">
        <v>115</v>
      </c>
    </row>
    <row r="404" spans="1:20" hidden="1">
      <c r="A404" t="s">
        <v>505</v>
      </c>
      <c r="B404" t="s">
        <v>147</v>
      </c>
      <c r="C404" t="s">
        <v>39</v>
      </c>
      <c r="D404" t="s">
        <v>147</v>
      </c>
      <c r="E404" t="s">
        <v>154</v>
      </c>
      <c r="F404" t="s">
        <v>155</v>
      </c>
      <c r="G404" t="s">
        <v>156</v>
      </c>
      <c r="H404" s="33" t="s">
        <v>86</v>
      </c>
      <c r="I404" t="s">
        <v>123</v>
      </c>
      <c r="J404" t="s">
        <v>124</v>
      </c>
      <c r="K404" t="s">
        <v>147</v>
      </c>
      <c r="M404" t="s">
        <v>251</v>
      </c>
      <c r="P404" t="s">
        <v>508</v>
      </c>
      <c r="Q404" t="s">
        <v>90</v>
      </c>
      <c r="S404" t="s">
        <v>125</v>
      </c>
      <c r="T404" t="s">
        <v>115</v>
      </c>
    </row>
    <row r="405" spans="1:20" hidden="1">
      <c r="A405" t="s">
        <v>505</v>
      </c>
      <c r="B405" t="s">
        <v>147</v>
      </c>
      <c r="C405" t="s">
        <v>57</v>
      </c>
      <c r="D405" t="s">
        <v>147</v>
      </c>
      <c r="E405" t="s">
        <v>154</v>
      </c>
      <c r="F405" t="s">
        <v>155</v>
      </c>
      <c r="G405" t="s">
        <v>156</v>
      </c>
      <c r="H405" s="33" t="s">
        <v>86</v>
      </c>
      <c r="I405" t="s">
        <v>123</v>
      </c>
      <c r="J405" t="s">
        <v>124</v>
      </c>
      <c r="K405" t="s">
        <v>147</v>
      </c>
      <c r="M405" t="s">
        <v>251</v>
      </c>
      <c r="P405" t="s">
        <v>508</v>
      </c>
      <c r="Q405" t="s">
        <v>90</v>
      </c>
      <c r="R405" t="s">
        <v>62</v>
      </c>
      <c r="S405" t="s">
        <v>115</v>
      </c>
      <c r="T405" t="s">
        <v>115</v>
      </c>
    </row>
    <row r="406" spans="1:20" hidden="1">
      <c r="A406" t="s">
        <v>505</v>
      </c>
      <c r="B406" t="s">
        <v>147</v>
      </c>
      <c r="C406" t="s">
        <v>39</v>
      </c>
      <c r="D406" t="s">
        <v>147</v>
      </c>
      <c r="E406" t="s">
        <v>154</v>
      </c>
      <c r="F406" t="s">
        <v>155</v>
      </c>
      <c r="G406" t="s">
        <v>156</v>
      </c>
      <c r="H406" s="33" t="s">
        <v>51</v>
      </c>
      <c r="I406" t="s">
        <v>52</v>
      </c>
      <c r="J406" t="s">
        <v>53</v>
      </c>
      <c r="K406" t="s">
        <v>147</v>
      </c>
      <c r="M406" t="s">
        <v>251</v>
      </c>
      <c r="P406" t="s">
        <v>508</v>
      </c>
      <c r="Q406" t="s">
        <v>55</v>
      </c>
      <c r="S406" t="s">
        <v>127</v>
      </c>
      <c r="T406" t="s">
        <v>115</v>
      </c>
    </row>
    <row r="407" spans="1:20" hidden="1">
      <c r="A407" t="s">
        <v>505</v>
      </c>
      <c r="B407" t="s">
        <v>147</v>
      </c>
      <c r="C407" t="s">
        <v>57</v>
      </c>
      <c r="D407" t="s">
        <v>147</v>
      </c>
      <c r="E407" t="s">
        <v>154</v>
      </c>
      <c r="F407" t="s">
        <v>155</v>
      </c>
      <c r="G407" t="s">
        <v>156</v>
      </c>
      <c r="H407" s="33" t="s">
        <v>51</v>
      </c>
      <c r="I407" t="s">
        <v>52</v>
      </c>
      <c r="J407" t="s">
        <v>53</v>
      </c>
      <c r="K407" t="s">
        <v>147</v>
      </c>
      <c r="M407" t="s">
        <v>251</v>
      </c>
      <c r="P407" t="s">
        <v>508</v>
      </c>
      <c r="Q407" t="s">
        <v>55</v>
      </c>
      <c r="R407" t="s">
        <v>62</v>
      </c>
      <c r="S407" t="s">
        <v>115</v>
      </c>
      <c r="T407" t="s">
        <v>115</v>
      </c>
    </row>
    <row r="408" spans="1:20" hidden="1">
      <c r="A408" t="s">
        <v>505</v>
      </c>
      <c r="B408" t="s">
        <v>147</v>
      </c>
      <c r="C408" t="s">
        <v>39</v>
      </c>
      <c r="D408" t="s">
        <v>147</v>
      </c>
      <c r="E408" t="s">
        <v>154</v>
      </c>
      <c r="F408" t="s">
        <v>155</v>
      </c>
      <c r="G408" t="s">
        <v>156</v>
      </c>
      <c r="H408" s="33" t="s">
        <v>254</v>
      </c>
      <c r="I408" t="s">
        <v>255</v>
      </c>
      <c r="J408" t="s">
        <v>256</v>
      </c>
      <c r="K408" t="s">
        <v>147</v>
      </c>
      <c r="M408" t="s">
        <v>251</v>
      </c>
      <c r="P408" t="s">
        <v>508</v>
      </c>
      <c r="Q408" t="s">
        <v>257</v>
      </c>
      <c r="S408" t="s">
        <v>125</v>
      </c>
      <c r="T408" t="s">
        <v>115</v>
      </c>
    </row>
    <row r="409" spans="1:20" hidden="1">
      <c r="A409" t="s">
        <v>505</v>
      </c>
      <c r="B409" t="s">
        <v>147</v>
      </c>
      <c r="C409" t="s">
        <v>57</v>
      </c>
      <c r="D409" t="s">
        <v>147</v>
      </c>
      <c r="E409" t="s">
        <v>154</v>
      </c>
      <c r="F409" t="s">
        <v>155</v>
      </c>
      <c r="G409" t="s">
        <v>156</v>
      </c>
      <c r="H409" s="33" t="s">
        <v>254</v>
      </c>
      <c r="I409" t="s">
        <v>255</v>
      </c>
      <c r="J409" t="s">
        <v>256</v>
      </c>
      <c r="K409" t="s">
        <v>147</v>
      </c>
      <c r="M409" t="s">
        <v>251</v>
      </c>
      <c r="P409" t="s">
        <v>508</v>
      </c>
      <c r="Q409" t="s">
        <v>257</v>
      </c>
      <c r="R409" t="s">
        <v>62</v>
      </c>
      <c r="S409" t="s">
        <v>125</v>
      </c>
      <c r="T409" t="s">
        <v>115</v>
      </c>
    </row>
    <row r="410" spans="1:20" hidden="1">
      <c r="A410" t="s">
        <v>505</v>
      </c>
      <c r="B410" t="s">
        <v>147</v>
      </c>
      <c r="C410" t="s">
        <v>39</v>
      </c>
      <c r="D410" t="s">
        <v>147</v>
      </c>
      <c r="E410" t="s">
        <v>154</v>
      </c>
      <c r="F410" t="s">
        <v>155</v>
      </c>
      <c r="G410" t="s">
        <v>156</v>
      </c>
      <c r="H410" s="33" t="s">
        <v>276</v>
      </c>
      <c r="I410" t="s">
        <v>277</v>
      </c>
      <c r="J410" t="s">
        <v>278</v>
      </c>
      <c r="K410" t="s">
        <v>147</v>
      </c>
      <c r="M410" t="s">
        <v>251</v>
      </c>
      <c r="P410" t="s">
        <v>508</v>
      </c>
      <c r="Q410" t="s">
        <v>253</v>
      </c>
      <c r="S410" t="s">
        <v>115</v>
      </c>
      <c r="T410" t="s">
        <v>115</v>
      </c>
    </row>
    <row r="411" spans="1:20" hidden="1">
      <c r="A411" t="s">
        <v>505</v>
      </c>
      <c r="B411" t="s">
        <v>147</v>
      </c>
      <c r="C411" t="s">
        <v>57</v>
      </c>
      <c r="D411" t="s">
        <v>147</v>
      </c>
      <c r="E411" t="s">
        <v>154</v>
      </c>
      <c r="F411" t="s">
        <v>155</v>
      </c>
      <c r="G411" t="s">
        <v>156</v>
      </c>
      <c r="H411" s="33" t="s">
        <v>276</v>
      </c>
      <c r="I411" t="s">
        <v>277</v>
      </c>
      <c r="J411" t="s">
        <v>278</v>
      </c>
      <c r="K411" t="s">
        <v>147</v>
      </c>
      <c r="M411" t="s">
        <v>251</v>
      </c>
      <c r="P411" t="s">
        <v>508</v>
      </c>
      <c r="Q411" t="s">
        <v>253</v>
      </c>
      <c r="R411" t="s">
        <v>62</v>
      </c>
      <c r="S411" t="s">
        <v>115</v>
      </c>
      <c r="T411" t="s">
        <v>115</v>
      </c>
    </row>
    <row r="412" spans="1:20" hidden="1">
      <c r="A412" t="s">
        <v>505</v>
      </c>
      <c r="B412" t="s">
        <v>147</v>
      </c>
      <c r="C412" t="s">
        <v>149</v>
      </c>
      <c r="D412" t="s">
        <v>147</v>
      </c>
      <c r="E412" t="s">
        <v>154</v>
      </c>
      <c r="F412" t="s">
        <v>155</v>
      </c>
      <c r="G412" t="s">
        <v>156</v>
      </c>
      <c r="H412" s="33" t="s">
        <v>276</v>
      </c>
      <c r="I412" t="s">
        <v>277</v>
      </c>
      <c r="J412" t="s">
        <v>278</v>
      </c>
      <c r="K412" t="s">
        <v>147</v>
      </c>
      <c r="M412" t="s">
        <v>251</v>
      </c>
      <c r="P412" t="s">
        <v>508</v>
      </c>
      <c r="Q412" t="s">
        <v>253</v>
      </c>
      <c r="S412" t="s">
        <v>115</v>
      </c>
      <c r="T412" t="s">
        <v>115</v>
      </c>
    </row>
    <row r="413" spans="1:20" hidden="1">
      <c r="A413" t="s">
        <v>505</v>
      </c>
      <c r="B413" t="s">
        <v>147</v>
      </c>
      <c r="C413" t="s">
        <v>39</v>
      </c>
      <c r="D413" t="s">
        <v>147</v>
      </c>
      <c r="E413" t="s">
        <v>154</v>
      </c>
      <c r="F413" t="s">
        <v>155</v>
      </c>
      <c r="G413" t="s">
        <v>156</v>
      </c>
      <c r="H413" s="33" t="s">
        <v>309</v>
      </c>
      <c r="I413" t="s">
        <v>123</v>
      </c>
      <c r="J413" t="s">
        <v>124</v>
      </c>
      <c r="K413" t="s">
        <v>147</v>
      </c>
      <c r="M413" t="s">
        <v>251</v>
      </c>
      <c r="P413" t="s">
        <v>508</v>
      </c>
      <c r="Q413" t="s">
        <v>114</v>
      </c>
      <c r="R413" t="s">
        <v>48</v>
      </c>
      <c r="S413" t="s">
        <v>125</v>
      </c>
      <c r="T413" t="s">
        <v>115</v>
      </c>
    </row>
    <row r="414" spans="1:20" hidden="1">
      <c r="A414" t="s">
        <v>505</v>
      </c>
      <c r="B414" t="s">
        <v>147</v>
      </c>
      <c r="C414" t="s">
        <v>149</v>
      </c>
      <c r="D414" t="s">
        <v>147</v>
      </c>
      <c r="E414" t="s">
        <v>154</v>
      </c>
      <c r="F414" t="s">
        <v>155</v>
      </c>
      <c r="G414" t="s">
        <v>156</v>
      </c>
      <c r="H414" s="33" t="s">
        <v>309</v>
      </c>
      <c r="I414" t="s">
        <v>123</v>
      </c>
      <c r="J414" t="s">
        <v>124</v>
      </c>
      <c r="K414" t="s">
        <v>147</v>
      </c>
      <c r="M414" t="s">
        <v>251</v>
      </c>
      <c r="P414" t="s">
        <v>508</v>
      </c>
      <c r="Q414" t="s">
        <v>114</v>
      </c>
      <c r="S414" t="s">
        <v>115</v>
      </c>
      <c r="T414" t="s">
        <v>115</v>
      </c>
    </row>
    <row r="415" spans="1:20" hidden="1">
      <c r="A415" t="s">
        <v>505</v>
      </c>
      <c r="B415" t="s">
        <v>147</v>
      </c>
      <c r="C415" t="s">
        <v>39</v>
      </c>
      <c r="D415" t="s">
        <v>147</v>
      </c>
      <c r="E415" t="s">
        <v>154</v>
      </c>
      <c r="F415" t="s">
        <v>155</v>
      </c>
      <c r="G415" t="s">
        <v>156</v>
      </c>
      <c r="H415" s="33" t="s">
        <v>283</v>
      </c>
      <c r="I415" t="s">
        <v>280</v>
      </c>
      <c r="J415" t="s">
        <v>281</v>
      </c>
      <c r="K415" t="s">
        <v>147</v>
      </c>
      <c r="M415" t="s">
        <v>251</v>
      </c>
      <c r="P415" t="s">
        <v>508</v>
      </c>
      <c r="Q415" t="s">
        <v>262</v>
      </c>
      <c r="R415" t="s">
        <v>48</v>
      </c>
      <c r="S415" t="s">
        <v>115</v>
      </c>
      <c r="T415" t="s">
        <v>115</v>
      </c>
    </row>
    <row r="416" spans="1:20" hidden="1">
      <c r="A416" t="s">
        <v>505</v>
      </c>
      <c r="B416" t="s">
        <v>147</v>
      </c>
      <c r="C416" t="s">
        <v>57</v>
      </c>
      <c r="D416" t="s">
        <v>147</v>
      </c>
      <c r="E416" t="s">
        <v>154</v>
      </c>
      <c r="F416" t="s">
        <v>155</v>
      </c>
      <c r="G416" t="s">
        <v>156</v>
      </c>
      <c r="H416" s="33" t="s">
        <v>283</v>
      </c>
      <c r="I416" t="s">
        <v>280</v>
      </c>
      <c r="J416" t="s">
        <v>281</v>
      </c>
      <c r="K416" t="s">
        <v>147</v>
      </c>
      <c r="M416" t="s">
        <v>251</v>
      </c>
      <c r="P416" t="s">
        <v>508</v>
      </c>
      <c r="Q416" t="s">
        <v>262</v>
      </c>
      <c r="S416" t="s">
        <v>115</v>
      </c>
      <c r="T416" t="s">
        <v>115</v>
      </c>
    </row>
    <row r="417" spans="1:20" hidden="1">
      <c r="A417" t="s">
        <v>505</v>
      </c>
      <c r="B417" t="s">
        <v>147</v>
      </c>
      <c r="C417" t="s">
        <v>39</v>
      </c>
      <c r="D417" t="s">
        <v>147</v>
      </c>
      <c r="E417" t="s">
        <v>154</v>
      </c>
      <c r="F417" t="s">
        <v>155</v>
      </c>
      <c r="G417" t="s">
        <v>156</v>
      </c>
      <c r="H417" s="33" t="s">
        <v>463</v>
      </c>
      <c r="I417" t="s">
        <v>433</v>
      </c>
      <c r="J417" t="s">
        <v>434</v>
      </c>
      <c r="K417" t="s">
        <v>147</v>
      </c>
      <c r="M417" t="s">
        <v>251</v>
      </c>
      <c r="P417" t="s">
        <v>508</v>
      </c>
      <c r="Q417" t="s">
        <v>465</v>
      </c>
      <c r="R417" t="s">
        <v>48</v>
      </c>
      <c r="S417" t="s">
        <v>115</v>
      </c>
      <c r="T417" t="s">
        <v>115</v>
      </c>
    </row>
    <row r="418" spans="1:20" hidden="1">
      <c r="A418" t="s">
        <v>505</v>
      </c>
      <c r="B418" t="s">
        <v>147</v>
      </c>
      <c r="C418" t="s">
        <v>57</v>
      </c>
      <c r="D418" t="s">
        <v>147</v>
      </c>
      <c r="E418" t="s">
        <v>154</v>
      </c>
      <c r="F418" t="s">
        <v>155</v>
      </c>
      <c r="G418" t="s">
        <v>156</v>
      </c>
      <c r="H418" s="33" t="s">
        <v>463</v>
      </c>
      <c r="I418" t="s">
        <v>433</v>
      </c>
      <c r="J418" t="s">
        <v>434</v>
      </c>
      <c r="K418" t="s">
        <v>147</v>
      </c>
      <c r="M418" t="s">
        <v>251</v>
      </c>
      <c r="P418" t="s">
        <v>508</v>
      </c>
      <c r="Q418" t="s">
        <v>465</v>
      </c>
      <c r="S418" t="s">
        <v>115</v>
      </c>
      <c r="T418" t="s">
        <v>115</v>
      </c>
    </row>
    <row r="419" spans="1:20" hidden="1">
      <c r="A419" t="s">
        <v>505</v>
      </c>
      <c r="B419" t="s">
        <v>147</v>
      </c>
      <c r="C419" t="s">
        <v>39</v>
      </c>
      <c r="D419" t="s">
        <v>147</v>
      </c>
      <c r="E419" t="s">
        <v>154</v>
      </c>
      <c r="F419" t="s">
        <v>155</v>
      </c>
      <c r="G419" t="s">
        <v>156</v>
      </c>
      <c r="H419" s="33" t="s">
        <v>501</v>
      </c>
      <c r="I419" t="s">
        <v>509</v>
      </c>
      <c r="J419" t="s">
        <v>510</v>
      </c>
      <c r="K419" t="s">
        <v>147</v>
      </c>
      <c r="M419" t="s">
        <v>251</v>
      </c>
      <c r="P419" t="s">
        <v>508</v>
      </c>
      <c r="Q419" t="s">
        <v>502</v>
      </c>
      <c r="R419" t="s">
        <v>48</v>
      </c>
      <c r="S419" t="s">
        <v>115</v>
      </c>
      <c r="T419" t="s">
        <v>115</v>
      </c>
    </row>
    <row r="420" spans="1:20" hidden="1">
      <c r="A420" t="s">
        <v>505</v>
      </c>
      <c r="B420" t="s">
        <v>147</v>
      </c>
      <c r="C420" t="s">
        <v>149</v>
      </c>
      <c r="D420" t="s">
        <v>147</v>
      </c>
      <c r="E420" t="s">
        <v>154</v>
      </c>
      <c r="F420" t="s">
        <v>155</v>
      </c>
      <c r="G420" t="s">
        <v>156</v>
      </c>
      <c r="H420" s="33" t="s">
        <v>501</v>
      </c>
      <c r="I420" t="s">
        <v>509</v>
      </c>
      <c r="J420" t="s">
        <v>510</v>
      </c>
      <c r="K420" t="s">
        <v>147</v>
      </c>
      <c r="M420" t="s">
        <v>251</v>
      </c>
      <c r="P420" t="s">
        <v>508</v>
      </c>
      <c r="Q420" t="s">
        <v>502</v>
      </c>
      <c r="S420" t="s">
        <v>115</v>
      </c>
      <c r="T420" t="s">
        <v>115</v>
      </c>
    </row>
    <row r="421" spans="1:20" hidden="1">
      <c r="A421" t="s">
        <v>505</v>
      </c>
      <c r="B421" t="s">
        <v>147</v>
      </c>
      <c r="C421" t="s">
        <v>39</v>
      </c>
      <c r="D421" t="s">
        <v>147</v>
      </c>
      <c r="E421" t="s">
        <v>154</v>
      </c>
      <c r="F421" t="s">
        <v>155</v>
      </c>
      <c r="G421" t="s">
        <v>156</v>
      </c>
      <c r="H421" s="33" t="s">
        <v>311</v>
      </c>
      <c r="I421" t="s">
        <v>184</v>
      </c>
      <c r="J421" t="s">
        <v>185</v>
      </c>
      <c r="K421" t="s">
        <v>147</v>
      </c>
      <c r="M421" t="s">
        <v>251</v>
      </c>
      <c r="P421" t="s">
        <v>508</v>
      </c>
      <c r="Q421" t="s">
        <v>370</v>
      </c>
      <c r="R421" t="s">
        <v>48</v>
      </c>
      <c r="S421" t="s">
        <v>115</v>
      </c>
      <c r="T421" t="s">
        <v>115</v>
      </c>
    </row>
    <row r="422" spans="1:20" hidden="1">
      <c r="A422" t="s">
        <v>505</v>
      </c>
      <c r="B422" t="s">
        <v>147</v>
      </c>
      <c r="C422" t="s">
        <v>57</v>
      </c>
      <c r="D422" t="s">
        <v>147</v>
      </c>
      <c r="E422" t="s">
        <v>154</v>
      </c>
      <c r="F422" t="s">
        <v>155</v>
      </c>
      <c r="G422" t="s">
        <v>156</v>
      </c>
      <c r="H422" s="33" t="s">
        <v>311</v>
      </c>
      <c r="I422" t="s">
        <v>184</v>
      </c>
      <c r="J422" t="s">
        <v>185</v>
      </c>
      <c r="K422" t="s">
        <v>147</v>
      </c>
      <c r="M422" t="s">
        <v>251</v>
      </c>
      <c r="P422" t="s">
        <v>508</v>
      </c>
      <c r="Q422" t="s">
        <v>370</v>
      </c>
      <c r="S422" t="s">
        <v>115</v>
      </c>
      <c r="T422" t="s">
        <v>115</v>
      </c>
    </row>
    <row r="423" spans="1:20" hidden="1">
      <c r="A423" t="s">
        <v>490</v>
      </c>
      <c r="B423" t="s">
        <v>147</v>
      </c>
      <c r="C423" t="s">
        <v>39</v>
      </c>
      <c r="D423" t="s">
        <v>147</v>
      </c>
      <c r="E423" t="s">
        <v>154</v>
      </c>
      <c r="F423" t="s">
        <v>155</v>
      </c>
      <c r="G423" t="s">
        <v>156</v>
      </c>
      <c r="H423" s="33" t="s">
        <v>484</v>
      </c>
      <c r="I423" t="s">
        <v>74</v>
      </c>
      <c r="J423" t="s">
        <v>75</v>
      </c>
      <c r="K423" t="s">
        <v>147</v>
      </c>
      <c r="M423" t="s">
        <v>112</v>
      </c>
      <c r="P423" t="s">
        <v>492</v>
      </c>
      <c r="Q423" t="s">
        <v>485</v>
      </c>
      <c r="S423" t="s">
        <v>112</v>
      </c>
      <c r="T423" t="s">
        <v>112</v>
      </c>
    </row>
    <row r="424" spans="1:20" hidden="1">
      <c r="A424" t="s">
        <v>490</v>
      </c>
      <c r="B424" t="s">
        <v>147</v>
      </c>
      <c r="C424" t="s">
        <v>57</v>
      </c>
      <c r="D424" t="s">
        <v>147</v>
      </c>
      <c r="E424" t="s">
        <v>154</v>
      </c>
      <c r="F424" t="s">
        <v>155</v>
      </c>
      <c r="G424" t="s">
        <v>156</v>
      </c>
      <c r="H424" s="33" t="s">
        <v>484</v>
      </c>
      <c r="I424" t="s">
        <v>74</v>
      </c>
      <c r="J424" t="s">
        <v>75</v>
      </c>
      <c r="K424" t="s">
        <v>147</v>
      </c>
      <c r="M424" t="s">
        <v>112</v>
      </c>
      <c r="P424" t="s">
        <v>492</v>
      </c>
      <c r="Q424" t="s">
        <v>485</v>
      </c>
      <c r="R424" t="s">
        <v>62</v>
      </c>
      <c r="S424" t="s">
        <v>496</v>
      </c>
      <c r="T424" t="s">
        <v>112</v>
      </c>
    </row>
    <row r="425" spans="1:20" hidden="1">
      <c r="A425" t="s">
        <v>490</v>
      </c>
      <c r="B425" t="s">
        <v>147</v>
      </c>
      <c r="C425" t="s">
        <v>39</v>
      </c>
      <c r="D425" t="s">
        <v>147</v>
      </c>
      <c r="E425" t="s">
        <v>154</v>
      </c>
      <c r="F425" t="s">
        <v>155</v>
      </c>
      <c r="G425" t="s">
        <v>156</v>
      </c>
      <c r="H425" s="33" t="s">
        <v>486</v>
      </c>
      <c r="I425" t="s">
        <v>487</v>
      </c>
      <c r="J425" t="s">
        <v>488</v>
      </c>
      <c r="K425" t="s">
        <v>147</v>
      </c>
      <c r="M425" t="s">
        <v>112</v>
      </c>
      <c r="P425" t="s">
        <v>492</v>
      </c>
      <c r="Q425" t="s">
        <v>489</v>
      </c>
      <c r="R425" t="s">
        <v>48</v>
      </c>
      <c r="S425" t="s">
        <v>112</v>
      </c>
      <c r="T425" t="s">
        <v>112</v>
      </c>
    </row>
    <row r="426" spans="1:20" hidden="1">
      <c r="A426" t="s">
        <v>490</v>
      </c>
      <c r="B426" t="s">
        <v>147</v>
      </c>
      <c r="C426" t="s">
        <v>57</v>
      </c>
      <c r="D426" t="s">
        <v>147</v>
      </c>
      <c r="E426" t="s">
        <v>154</v>
      </c>
      <c r="F426" t="s">
        <v>155</v>
      </c>
      <c r="G426" t="s">
        <v>156</v>
      </c>
      <c r="H426" s="33" t="s">
        <v>486</v>
      </c>
      <c r="I426" t="s">
        <v>487</v>
      </c>
      <c r="J426" t="s">
        <v>488</v>
      </c>
      <c r="K426" t="s">
        <v>147</v>
      </c>
      <c r="M426" t="s">
        <v>112</v>
      </c>
      <c r="P426" t="s">
        <v>492</v>
      </c>
      <c r="Q426" t="s">
        <v>489</v>
      </c>
      <c r="S426" t="s">
        <v>496</v>
      </c>
      <c r="T426" t="s">
        <v>112</v>
      </c>
    </row>
    <row r="427" spans="1:20" hidden="1">
      <c r="A427" t="s">
        <v>511</v>
      </c>
      <c r="B427" t="s">
        <v>147</v>
      </c>
      <c r="C427" t="s">
        <v>57</v>
      </c>
      <c r="D427" t="s">
        <v>147</v>
      </c>
      <c r="E427" t="s">
        <v>154</v>
      </c>
      <c r="F427" t="s">
        <v>155</v>
      </c>
      <c r="G427" t="s">
        <v>156</v>
      </c>
      <c r="H427" s="33" t="s">
        <v>58</v>
      </c>
      <c r="I427" t="s">
        <v>59</v>
      </c>
      <c r="J427" t="s">
        <v>60</v>
      </c>
      <c r="K427" t="s">
        <v>147</v>
      </c>
      <c r="M427" t="s">
        <v>251</v>
      </c>
      <c r="P427" t="s">
        <v>512</v>
      </c>
      <c r="Q427" t="s">
        <v>61</v>
      </c>
      <c r="R427" t="s">
        <v>48</v>
      </c>
      <c r="S427" t="s">
        <v>513</v>
      </c>
      <c r="T427" t="s">
        <v>50</v>
      </c>
    </row>
    <row r="428" spans="1:20" hidden="1">
      <c r="A428" t="s">
        <v>511</v>
      </c>
      <c r="B428" t="s">
        <v>147</v>
      </c>
      <c r="C428" t="s">
        <v>39</v>
      </c>
      <c r="D428" t="s">
        <v>147</v>
      </c>
      <c r="E428" t="s">
        <v>154</v>
      </c>
      <c r="F428" t="s">
        <v>155</v>
      </c>
      <c r="G428" t="s">
        <v>156</v>
      </c>
      <c r="H428" s="33" t="s">
        <v>514</v>
      </c>
      <c r="I428" t="s">
        <v>74</v>
      </c>
      <c r="J428" t="s">
        <v>75</v>
      </c>
      <c r="K428" t="s">
        <v>147</v>
      </c>
      <c r="M428" t="s">
        <v>251</v>
      </c>
      <c r="P428" t="s">
        <v>512</v>
      </c>
      <c r="Q428" t="s">
        <v>515</v>
      </c>
      <c r="R428" t="s">
        <v>48</v>
      </c>
      <c r="S428" t="s">
        <v>49</v>
      </c>
      <c r="T428" t="s">
        <v>50</v>
      </c>
    </row>
    <row r="429" spans="1:20" hidden="1">
      <c r="A429" t="s">
        <v>511</v>
      </c>
      <c r="B429" t="s">
        <v>147</v>
      </c>
      <c r="C429" t="s">
        <v>57</v>
      </c>
      <c r="D429" t="s">
        <v>147</v>
      </c>
      <c r="E429" t="s">
        <v>154</v>
      </c>
      <c r="F429" t="s">
        <v>155</v>
      </c>
      <c r="G429" t="s">
        <v>156</v>
      </c>
      <c r="H429" s="33" t="s">
        <v>514</v>
      </c>
      <c r="I429" t="s">
        <v>74</v>
      </c>
      <c r="J429" t="s">
        <v>75</v>
      </c>
      <c r="K429" t="s">
        <v>147</v>
      </c>
      <c r="M429" t="s">
        <v>251</v>
      </c>
      <c r="P429" t="s">
        <v>512</v>
      </c>
      <c r="Q429" t="s">
        <v>515</v>
      </c>
      <c r="S429" t="s">
        <v>49</v>
      </c>
      <c r="T429" t="s">
        <v>50</v>
      </c>
    </row>
    <row r="430" spans="1:20" hidden="1">
      <c r="A430" t="s">
        <v>511</v>
      </c>
      <c r="B430" t="s">
        <v>147</v>
      </c>
      <c r="C430" t="s">
        <v>39</v>
      </c>
      <c r="D430" t="s">
        <v>147</v>
      </c>
      <c r="E430" t="s">
        <v>154</v>
      </c>
      <c r="F430" t="s">
        <v>155</v>
      </c>
      <c r="G430" t="s">
        <v>156</v>
      </c>
      <c r="H430" s="33" t="s">
        <v>516</v>
      </c>
      <c r="I430" t="s">
        <v>79</v>
      </c>
      <c r="J430" t="s">
        <v>80</v>
      </c>
      <c r="K430" t="s">
        <v>147</v>
      </c>
      <c r="M430" t="s">
        <v>251</v>
      </c>
      <c r="P430" t="s">
        <v>512</v>
      </c>
      <c r="Q430" t="s">
        <v>517</v>
      </c>
      <c r="R430" t="s">
        <v>48</v>
      </c>
      <c r="S430" t="s">
        <v>50</v>
      </c>
      <c r="T430" t="s">
        <v>50</v>
      </c>
    </row>
    <row r="431" spans="1:20" hidden="1">
      <c r="A431" t="s">
        <v>511</v>
      </c>
      <c r="B431" t="s">
        <v>147</v>
      </c>
      <c r="C431" t="s">
        <v>57</v>
      </c>
      <c r="D431" t="s">
        <v>147</v>
      </c>
      <c r="E431" t="s">
        <v>154</v>
      </c>
      <c r="F431" t="s">
        <v>155</v>
      </c>
      <c r="G431" t="s">
        <v>156</v>
      </c>
      <c r="H431" s="33" t="s">
        <v>516</v>
      </c>
      <c r="I431" t="s">
        <v>79</v>
      </c>
      <c r="J431" t="s">
        <v>80</v>
      </c>
      <c r="K431" t="s">
        <v>147</v>
      </c>
      <c r="M431" t="s">
        <v>251</v>
      </c>
      <c r="P431" t="s">
        <v>512</v>
      </c>
      <c r="Q431" t="s">
        <v>517</v>
      </c>
      <c r="S431" t="s">
        <v>49</v>
      </c>
      <c r="T431" t="s">
        <v>50</v>
      </c>
    </row>
    <row r="432" spans="1:20" hidden="1">
      <c r="A432" t="s">
        <v>511</v>
      </c>
      <c r="B432" t="s">
        <v>147</v>
      </c>
      <c r="C432" t="s">
        <v>39</v>
      </c>
      <c r="D432" t="s">
        <v>147</v>
      </c>
      <c r="E432" t="s">
        <v>154</v>
      </c>
      <c r="F432" t="s">
        <v>155</v>
      </c>
      <c r="G432" t="s">
        <v>156</v>
      </c>
      <c r="H432" s="33" t="s">
        <v>518</v>
      </c>
      <c r="I432" t="s">
        <v>135</v>
      </c>
      <c r="J432" t="s">
        <v>136</v>
      </c>
      <c r="K432" t="s">
        <v>147</v>
      </c>
      <c r="M432" t="s">
        <v>251</v>
      </c>
      <c r="P432" t="s">
        <v>512</v>
      </c>
      <c r="Q432" t="s">
        <v>477</v>
      </c>
      <c r="S432" t="s">
        <v>50</v>
      </c>
      <c r="T432" t="s">
        <v>50</v>
      </c>
    </row>
    <row r="433" spans="1:20" hidden="1">
      <c r="A433" t="s">
        <v>511</v>
      </c>
      <c r="B433" t="s">
        <v>147</v>
      </c>
      <c r="C433" t="s">
        <v>57</v>
      </c>
      <c r="D433" t="s">
        <v>147</v>
      </c>
      <c r="E433" t="s">
        <v>154</v>
      </c>
      <c r="F433" t="s">
        <v>155</v>
      </c>
      <c r="G433" t="s">
        <v>156</v>
      </c>
      <c r="H433" s="33" t="s">
        <v>518</v>
      </c>
      <c r="I433" t="s">
        <v>135</v>
      </c>
      <c r="J433" t="s">
        <v>136</v>
      </c>
      <c r="K433" t="s">
        <v>147</v>
      </c>
      <c r="M433" t="s">
        <v>251</v>
      </c>
      <c r="P433" t="s">
        <v>512</v>
      </c>
      <c r="Q433" t="s">
        <v>477</v>
      </c>
      <c r="R433" t="s">
        <v>62</v>
      </c>
      <c r="S433" t="s">
        <v>50</v>
      </c>
      <c r="T433" t="s">
        <v>50</v>
      </c>
    </row>
    <row r="434" spans="1:20" hidden="1">
      <c r="A434" t="s">
        <v>511</v>
      </c>
      <c r="B434" t="s">
        <v>147</v>
      </c>
      <c r="C434" t="s">
        <v>39</v>
      </c>
      <c r="D434" t="s">
        <v>147</v>
      </c>
      <c r="E434" t="s">
        <v>154</v>
      </c>
      <c r="F434" t="s">
        <v>155</v>
      </c>
      <c r="G434" t="s">
        <v>156</v>
      </c>
      <c r="H434" s="33" t="s">
        <v>519</v>
      </c>
      <c r="I434" t="s">
        <v>520</v>
      </c>
      <c r="J434" t="s">
        <v>521</v>
      </c>
      <c r="K434" t="s">
        <v>147</v>
      </c>
      <c r="M434" t="s">
        <v>251</v>
      </c>
      <c r="P434" t="s">
        <v>512</v>
      </c>
      <c r="Q434" t="s">
        <v>522</v>
      </c>
      <c r="S434" t="s">
        <v>50</v>
      </c>
      <c r="T434" t="s">
        <v>50</v>
      </c>
    </row>
    <row r="435" spans="1:20" hidden="1">
      <c r="A435" t="s">
        <v>511</v>
      </c>
      <c r="B435" t="s">
        <v>147</v>
      </c>
      <c r="C435" t="s">
        <v>57</v>
      </c>
      <c r="D435" t="s">
        <v>147</v>
      </c>
      <c r="E435" t="s">
        <v>154</v>
      </c>
      <c r="F435" t="s">
        <v>155</v>
      </c>
      <c r="G435" t="s">
        <v>156</v>
      </c>
      <c r="H435" s="33" t="s">
        <v>519</v>
      </c>
      <c r="I435" t="s">
        <v>520</v>
      </c>
      <c r="J435" t="s">
        <v>521</v>
      </c>
      <c r="K435" t="s">
        <v>147</v>
      </c>
      <c r="M435" t="s">
        <v>251</v>
      </c>
      <c r="P435" t="s">
        <v>512</v>
      </c>
      <c r="Q435" t="s">
        <v>522</v>
      </c>
      <c r="R435" t="s">
        <v>62</v>
      </c>
      <c r="S435" t="s">
        <v>50</v>
      </c>
      <c r="T435" t="s">
        <v>50</v>
      </c>
    </row>
    <row r="436" spans="1:20" hidden="1">
      <c r="A436" t="s">
        <v>511</v>
      </c>
      <c r="B436" t="s">
        <v>147</v>
      </c>
      <c r="C436" t="s">
        <v>39</v>
      </c>
      <c r="D436" t="s">
        <v>147</v>
      </c>
      <c r="E436" t="s">
        <v>154</v>
      </c>
      <c r="F436" t="s">
        <v>155</v>
      </c>
      <c r="G436" t="s">
        <v>156</v>
      </c>
      <c r="H436" s="33" t="s">
        <v>523</v>
      </c>
      <c r="I436" t="s">
        <v>100</v>
      </c>
      <c r="J436" t="s">
        <v>101</v>
      </c>
      <c r="K436" t="s">
        <v>147</v>
      </c>
      <c r="M436" t="s">
        <v>251</v>
      </c>
      <c r="P436" t="s">
        <v>512</v>
      </c>
      <c r="Q436" t="s">
        <v>140</v>
      </c>
      <c r="R436" t="s">
        <v>48</v>
      </c>
      <c r="S436" t="s">
        <v>49</v>
      </c>
      <c r="T436" t="s">
        <v>50</v>
      </c>
    </row>
    <row r="437" spans="1:20" hidden="1">
      <c r="A437" t="s">
        <v>511</v>
      </c>
      <c r="B437" t="s">
        <v>147</v>
      </c>
      <c r="C437" t="s">
        <v>57</v>
      </c>
      <c r="D437" t="s">
        <v>147</v>
      </c>
      <c r="E437" t="s">
        <v>154</v>
      </c>
      <c r="F437" t="s">
        <v>155</v>
      </c>
      <c r="G437" t="s">
        <v>156</v>
      </c>
      <c r="H437" s="33" t="s">
        <v>523</v>
      </c>
      <c r="I437" t="s">
        <v>100</v>
      </c>
      <c r="J437" t="s">
        <v>101</v>
      </c>
      <c r="K437" t="s">
        <v>147</v>
      </c>
      <c r="M437" t="s">
        <v>251</v>
      </c>
      <c r="P437" t="s">
        <v>512</v>
      </c>
      <c r="Q437" t="s">
        <v>140</v>
      </c>
      <c r="S437" t="s">
        <v>49</v>
      </c>
      <c r="T437" t="s">
        <v>50</v>
      </c>
    </row>
    <row r="438" spans="1:20" hidden="1">
      <c r="A438" t="s">
        <v>511</v>
      </c>
      <c r="B438" t="s">
        <v>147</v>
      </c>
      <c r="C438" t="s">
        <v>57</v>
      </c>
      <c r="D438" t="s">
        <v>147</v>
      </c>
      <c r="E438" t="s">
        <v>154</v>
      </c>
      <c r="F438" t="s">
        <v>155</v>
      </c>
      <c r="G438" t="s">
        <v>156</v>
      </c>
      <c r="H438" s="33" t="s">
        <v>191</v>
      </c>
      <c r="I438" t="s">
        <v>87</v>
      </c>
      <c r="J438" t="s">
        <v>88</v>
      </c>
      <c r="K438" t="s">
        <v>147</v>
      </c>
      <c r="M438" t="s">
        <v>162</v>
      </c>
      <c r="P438" t="s">
        <v>512</v>
      </c>
      <c r="Q438" t="s">
        <v>192</v>
      </c>
      <c r="R438" t="s">
        <v>62</v>
      </c>
      <c r="S438" t="s">
        <v>524</v>
      </c>
      <c r="T438" t="s">
        <v>50</v>
      </c>
    </row>
    <row r="439" spans="1:20" hidden="1">
      <c r="A439" t="s">
        <v>511</v>
      </c>
      <c r="B439" t="s">
        <v>147</v>
      </c>
      <c r="C439" t="s">
        <v>57</v>
      </c>
      <c r="D439" t="s">
        <v>147</v>
      </c>
      <c r="E439" t="s">
        <v>154</v>
      </c>
      <c r="F439" t="s">
        <v>155</v>
      </c>
      <c r="G439" t="s">
        <v>156</v>
      </c>
      <c r="H439" s="33" t="s">
        <v>193</v>
      </c>
      <c r="I439" t="s">
        <v>87</v>
      </c>
      <c r="J439" t="s">
        <v>88</v>
      </c>
      <c r="K439" t="s">
        <v>147</v>
      </c>
      <c r="M439" t="s">
        <v>168</v>
      </c>
      <c r="P439" t="s">
        <v>512</v>
      </c>
      <c r="Q439" t="s">
        <v>196</v>
      </c>
      <c r="R439" t="s">
        <v>62</v>
      </c>
      <c r="S439" t="s">
        <v>524</v>
      </c>
      <c r="T439" t="s">
        <v>50</v>
      </c>
    </row>
    <row r="440" spans="1:20" hidden="1">
      <c r="A440" t="s">
        <v>511</v>
      </c>
      <c r="B440" t="s">
        <v>147</v>
      </c>
      <c r="C440" t="s">
        <v>39</v>
      </c>
      <c r="D440" t="s">
        <v>147</v>
      </c>
      <c r="E440" t="s">
        <v>154</v>
      </c>
      <c r="F440" t="s">
        <v>155</v>
      </c>
      <c r="G440" t="s">
        <v>156</v>
      </c>
      <c r="H440" s="33" t="s">
        <v>269</v>
      </c>
      <c r="I440" t="s">
        <v>270</v>
      </c>
      <c r="J440" t="s">
        <v>271</v>
      </c>
      <c r="K440" t="s">
        <v>147</v>
      </c>
      <c r="M440" t="s">
        <v>251</v>
      </c>
      <c r="P440" t="s">
        <v>512</v>
      </c>
      <c r="Q440" t="s">
        <v>273</v>
      </c>
      <c r="S440" t="s">
        <v>50</v>
      </c>
      <c r="T440" t="s">
        <v>50</v>
      </c>
    </row>
    <row r="441" spans="1:20" hidden="1">
      <c r="A441" t="s">
        <v>511</v>
      </c>
      <c r="B441" t="s">
        <v>147</v>
      </c>
      <c r="C441" t="s">
        <v>57</v>
      </c>
      <c r="D441" t="s">
        <v>147</v>
      </c>
      <c r="E441" t="s">
        <v>154</v>
      </c>
      <c r="F441" t="s">
        <v>155</v>
      </c>
      <c r="G441" t="s">
        <v>156</v>
      </c>
      <c r="H441" s="33" t="s">
        <v>269</v>
      </c>
      <c r="I441" t="s">
        <v>270</v>
      </c>
      <c r="J441" t="s">
        <v>271</v>
      </c>
      <c r="K441" t="s">
        <v>147</v>
      </c>
      <c r="M441" t="s">
        <v>251</v>
      </c>
      <c r="P441" t="s">
        <v>512</v>
      </c>
      <c r="Q441" t="s">
        <v>273</v>
      </c>
      <c r="R441" t="s">
        <v>62</v>
      </c>
      <c r="S441" t="s">
        <v>49</v>
      </c>
      <c r="T441" t="s">
        <v>50</v>
      </c>
    </row>
    <row r="442" spans="1:20" hidden="1">
      <c r="A442" t="s">
        <v>511</v>
      </c>
      <c r="B442" t="s">
        <v>147</v>
      </c>
      <c r="C442" t="s">
        <v>57</v>
      </c>
      <c r="D442" t="s">
        <v>147</v>
      </c>
      <c r="E442" t="s">
        <v>154</v>
      </c>
      <c r="F442" t="s">
        <v>155</v>
      </c>
      <c r="G442" t="s">
        <v>156</v>
      </c>
      <c r="H442" s="33" t="s">
        <v>289</v>
      </c>
      <c r="J442" t="s">
        <v>88</v>
      </c>
      <c r="K442" t="s">
        <v>147</v>
      </c>
      <c r="M442" t="s">
        <v>147</v>
      </c>
      <c r="P442" t="s">
        <v>512</v>
      </c>
      <c r="Q442" t="s">
        <v>292</v>
      </c>
      <c r="R442" t="s">
        <v>62</v>
      </c>
      <c r="S442" t="s">
        <v>524</v>
      </c>
      <c r="T442" t="s">
        <v>50</v>
      </c>
    </row>
    <row r="443" spans="1:20" hidden="1">
      <c r="A443" t="s">
        <v>511</v>
      </c>
      <c r="B443" t="s">
        <v>147</v>
      </c>
      <c r="C443" t="s">
        <v>39</v>
      </c>
      <c r="D443" t="s">
        <v>147</v>
      </c>
      <c r="E443" t="s">
        <v>154</v>
      </c>
      <c r="F443" t="s">
        <v>155</v>
      </c>
      <c r="G443" t="s">
        <v>156</v>
      </c>
      <c r="H443" s="33" t="s">
        <v>525</v>
      </c>
      <c r="I443" t="s">
        <v>249</v>
      </c>
      <c r="J443" t="s">
        <v>250</v>
      </c>
      <c r="K443" t="s">
        <v>147</v>
      </c>
      <c r="M443" t="s">
        <v>251</v>
      </c>
      <c r="P443" t="s">
        <v>512</v>
      </c>
      <c r="Q443" t="s">
        <v>526</v>
      </c>
      <c r="S443" t="s">
        <v>50</v>
      </c>
      <c r="T443" t="s">
        <v>50</v>
      </c>
    </row>
    <row r="444" spans="1:20" hidden="1">
      <c r="A444" t="s">
        <v>511</v>
      </c>
      <c r="B444" t="s">
        <v>147</v>
      </c>
      <c r="C444" t="s">
        <v>57</v>
      </c>
      <c r="D444" t="s">
        <v>147</v>
      </c>
      <c r="E444" t="s">
        <v>154</v>
      </c>
      <c r="F444" t="s">
        <v>155</v>
      </c>
      <c r="G444" t="s">
        <v>156</v>
      </c>
      <c r="H444" s="33" t="s">
        <v>525</v>
      </c>
      <c r="I444" t="s">
        <v>249</v>
      </c>
      <c r="J444" t="s">
        <v>250</v>
      </c>
      <c r="K444" t="s">
        <v>147</v>
      </c>
      <c r="M444" t="s">
        <v>251</v>
      </c>
      <c r="P444" t="s">
        <v>512</v>
      </c>
      <c r="Q444" t="s">
        <v>526</v>
      </c>
      <c r="R444" t="s">
        <v>62</v>
      </c>
      <c r="S444" t="s">
        <v>50</v>
      </c>
      <c r="T444" t="s">
        <v>50</v>
      </c>
    </row>
    <row r="445" spans="1:20" hidden="1">
      <c r="A445" t="s">
        <v>511</v>
      </c>
      <c r="B445" t="s">
        <v>147</v>
      </c>
      <c r="C445" t="s">
        <v>39</v>
      </c>
      <c r="D445" t="s">
        <v>147</v>
      </c>
      <c r="E445" t="s">
        <v>154</v>
      </c>
      <c r="F445" t="s">
        <v>155</v>
      </c>
      <c r="G445" t="s">
        <v>156</v>
      </c>
      <c r="H445" s="33" t="s">
        <v>527</v>
      </c>
      <c r="I445" t="s">
        <v>473</v>
      </c>
      <c r="J445" t="s">
        <v>474</v>
      </c>
      <c r="K445" t="s">
        <v>147</v>
      </c>
      <c r="M445" t="s">
        <v>251</v>
      </c>
      <c r="P445" t="s">
        <v>512</v>
      </c>
      <c r="Q445" t="s">
        <v>204</v>
      </c>
      <c r="S445" t="s">
        <v>49</v>
      </c>
      <c r="T445" t="s">
        <v>50</v>
      </c>
    </row>
    <row r="446" spans="1:20" hidden="1">
      <c r="A446" t="s">
        <v>511</v>
      </c>
      <c r="B446" t="s">
        <v>147</v>
      </c>
      <c r="C446" t="s">
        <v>57</v>
      </c>
      <c r="D446" t="s">
        <v>147</v>
      </c>
      <c r="E446" t="s">
        <v>154</v>
      </c>
      <c r="F446" t="s">
        <v>155</v>
      </c>
      <c r="G446" t="s">
        <v>156</v>
      </c>
      <c r="H446" s="33" t="s">
        <v>527</v>
      </c>
      <c r="I446" t="s">
        <v>473</v>
      </c>
      <c r="J446" t="s">
        <v>474</v>
      </c>
      <c r="K446" t="s">
        <v>147</v>
      </c>
      <c r="M446" t="s">
        <v>251</v>
      </c>
      <c r="P446" t="s">
        <v>512</v>
      </c>
      <c r="Q446" t="s">
        <v>204</v>
      </c>
      <c r="R446" t="s">
        <v>275</v>
      </c>
      <c r="S446" t="s">
        <v>49</v>
      </c>
      <c r="T446" t="s">
        <v>50</v>
      </c>
    </row>
    <row r="447" spans="1:20" hidden="1">
      <c r="A447" t="s">
        <v>511</v>
      </c>
      <c r="B447" t="s">
        <v>147</v>
      </c>
      <c r="C447" t="s">
        <v>39</v>
      </c>
      <c r="D447" t="s">
        <v>147</v>
      </c>
      <c r="E447" t="s">
        <v>154</v>
      </c>
      <c r="F447" t="s">
        <v>155</v>
      </c>
      <c r="G447" t="s">
        <v>156</v>
      </c>
      <c r="H447" s="33" t="s">
        <v>293</v>
      </c>
      <c r="I447" t="s">
        <v>123</v>
      </c>
      <c r="J447" t="s">
        <v>124</v>
      </c>
      <c r="K447" t="s">
        <v>147</v>
      </c>
      <c r="M447" t="s">
        <v>251</v>
      </c>
      <c r="P447" t="s">
        <v>512</v>
      </c>
      <c r="Q447" t="s">
        <v>294</v>
      </c>
      <c r="S447" t="s">
        <v>50</v>
      </c>
      <c r="T447" t="s">
        <v>50</v>
      </c>
    </row>
    <row r="448" spans="1:20" hidden="1">
      <c r="A448" t="s">
        <v>511</v>
      </c>
      <c r="B448" t="s">
        <v>147</v>
      </c>
      <c r="C448" t="s">
        <v>57</v>
      </c>
      <c r="D448" t="s">
        <v>147</v>
      </c>
      <c r="E448" t="s">
        <v>154</v>
      </c>
      <c r="F448" t="s">
        <v>155</v>
      </c>
      <c r="G448" t="s">
        <v>156</v>
      </c>
      <c r="H448" s="33" t="s">
        <v>293</v>
      </c>
      <c r="I448" t="s">
        <v>123</v>
      </c>
      <c r="J448" t="s">
        <v>124</v>
      </c>
      <c r="K448" t="s">
        <v>147</v>
      </c>
      <c r="M448" t="s">
        <v>251</v>
      </c>
      <c r="P448" t="s">
        <v>512</v>
      </c>
      <c r="Q448" t="s">
        <v>294</v>
      </c>
      <c r="R448" t="s">
        <v>62</v>
      </c>
      <c r="S448" t="s">
        <v>50</v>
      </c>
      <c r="T448" t="s">
        <v>50</v>
      </c>
    </row>
    <row r="449" spans="1:20" hidden="1">
      <c r="A449" t="s">
        <v>528</v>
      </c>
      <c r="B449" t="s">
        <v>147</v>
      </c>
      <c r="C449" t="s">
        <v>39</v>
      </c>
      <c r="D449" t="s">
        <v>147</v>
      </c>
      <c r="E449" t="s">
        <v>154</v>
      </c>
      <c r="F449" t="s">
        <v>155</v>
      </c>
      <c r="G449" t="s">
        <v>156</v>
      </c>
      <c r="H449" s="33" t="s">
        <v>167</v>
      </c>
      <c r="I449" t="s">
        <v>64</v>
      </c>
      <c r="J449" t="s">
        <v>65</v>
      </c>
      <c r="K449" t="s">
        <v>147</v>
      </c>
      <c r="M449" t="s">
        <v>396</v>
      </c>
      <c r="P449" t="s">
        <v>529</v>
      </c>
      <c r="Q449" t="s">
        <v>170</v>
      </c>
      <c r="R449" t="s">
        <v>48</v>
      </c>
      <c r="S449" t="s">
        <v>530</v>
      </c>
      <c r="T449" t="s">
        <v>45</v>
      </c>
    </row>
    <row r="450" spans="1:20" hidden="1">
      <c r="A450" t="s">
        <v>528</v>
      </c>
      <c r="B450" t="s">
        <v>147</v>
      </c>
      <c r="C450" t="s">
        <v>57</v>
      </c>
      <c r="D450" t="s">
        <v>147</v>
      </c>
      <c r="E450" t="s">
        <v>154</v>
      </c>
      <c r="F450" t="s">
        <v>155</v>
      </c>
      <c r="G450" t="s">
        <v>156</v>
      </c>
      <c r="H450" s="33" t="s">
        <v>167</v>
      </c>
      <c r="I450" t="s">
        <v>64</v>
      </c>
      <c r="J450" t="s">
        <v>65</v>
      </c>
      <c r="K450" t="s">
        <v>147</v>
      </c>
      <c r="M450" t="s">
        <v>396</v>
      </c>
      <c r="P450" t="s">
        <v>529</v>
      </c>
      <c r="Q450" t="s">
        <v>170</v>
      </c>
      <c r="S450" t="s">
        <v>530</v>
      </c>
      <c r="T450" t="s">
        <v>45</v>
      </c>
    </row>
    <row r="451" spans="1:20" hidden="1">
      <c r="A451" t="s">
        <v>528</v>
      </c>
      <c r="B451" t="s">
        <v>147</v>
      </c>
      <c r="C451" t="s">
        <v>39</v>
      </c>
      <c r="D451" t="s">
        <v>147</v>
      </c>
      <c r="E451" t="s">
        <v>154</v>
      </c>
      <c r="F451" t="s">
        <v>155</v>
      </c>
      <c r="G451" t="s">
        <v>156</v>
      </c>
      <c r="H451" s="33" t="s">
        <v>514</v>
      </c>
      <c r="I451" t="s">
        <v>79</v>
      </c>
      <c r="J451" t="s">
        <v>80</v>
      </c>
      <c r="K451" t="s">
        <v>147</v>
      </c>
      <c r="M451" t="s">
        <v>396</v>
      </c>
      <c r="P451" t="s">
        <v>529</v>
      </c>
      <c r="Q451" t="s">
        <v>515</v>
      </c>
      <c r="R451" t="s">
        <v>48</v>
      </c>
      <c r="S451" t="s">
        <v>530</v>
      </c>
      <c r="T451" t="s">
        <v>45</v>
      </c>
    </row>
    <row r="452" spans="1:20" hidden="1">
      <c r="A452" t="s">
        <v>528</v>
      </c>
      <c r="B452" t="s">
        <v>147</v>
      </c>
      <c r="C452" t="s">
        <v>57</v>
      </c>
      <c r="D452" t="s">
        <v>147</v>
      </c>
      <c r="E452" t="s">
        <v>154</v>
      </c>
      <c r="F452" t="s">
        <v>155</v>
      </c>
      <c r="G452" t="s">
        <v>156</v>
      </c>
      <c r="H452" s="33" t="s">
        <v>514</v>
      </c>
      <c r="I452" t="s">
        <v>79</v>
      </c>
      <c r="J452" t="s">
        <v>80</v>
      </c>
      <c r="K452" t="s">
        <v>147</v>
      </c>
      <c r="M452" t="s">
        <v>396</v>
      </c>
      <c r="P452" t="s">
        <v>529</v>
      </c>
      <c r="Q452" t="s">
        <v>515</v>
      </c>
      <c r="S452" t="s">
        <v>530</v>
      </c>
      <c r="T452" t="s">
        <v>45</v>
      </c>
    </row>
    <row r="453" spans="1:20" hidden="1">
      <c r="A453" t="s">
        <v>528</v>
      </c>
      <c r="B453" t="s">
        <v>147</v>
      </c>
      <c r="C453" t="s">
        <v>39</v>
      </c>
      <c r="D453" t="s">
        <v>147</v>
      </c>
      <c r="E453" t="s">
        <v>154</v>
      </c>
      <c r="F453" t="s">
        <v>155</v>
      </c>
      <c r="G453" t="s">
        <v>156</v>
      </c>
      <c r="H453" s="33" t="s">
        <v>491</v>
      </c>
      <c r="I453" t="s">
        <v>473</v>
      </c>
      <c r="J453" t="s">
        <v>474</v>
      </c>
      <c r="K453" t="s">
        <v>147</v>
      </c>
      <c r="M453" t="s">
        <v>396</v>
      </c>
      <c r="P453" t="s">
        <v>529</v>
      </c>
      <c r="Q453" t="s">
        <v>493</v>
      </c>
      <c r="S453" t="s">
        <v>45</v>
      </c>
      <c r="T453" t="s">
        <v>45</v>
      </c>
    </row>
    <row r="454" spans="1:20" hidden="1">
      <c r="A454" t="s">
        <v>528</v>
      </c>
      <c r="B454" t="s">
        <v>147</v>
      </c>
      <c r="C454" t="s">
        <v>57</v>
      </c>
      <c r="D454" t="s">
        <v>147</v>
      </c>
      <c r="E454" t="s">
        <v>154</v>
      </c>
      <c r="F454" t="s">
        <v>155</v>
      </c>
      <c r="G454" t="s">
        <v>156</v>
      </c>
      <c r="H454" s="33" t="s">
        <v>491</v>
      </c>
      <c r="I454" t="s">
        <v>473</v>
      </c>
      <c r="J454" t="s">
        <v>474</v>
      </c>
      <c r="K454" t="s">
        <v>147</v>
      </c>
      <c r="M454" t="s">
        <v>396</v>
      </c>
      <c r="P454" t="s">
        <v>529</v>
      </c>
      <c r="Q454" t="s">
        <v>493</v>
      </c>
      <c r="R454" t="s">
        <v>275</v>
      </c>
      <c r="S454" t="s">
        <v>530</v>
      </c>
      <c r="T454" t="s">
        <v>45</v>
      </c>
    </row>
    <row r="455" spans="1:20" hidden="1">
      <c r="A455" t="s">
        <v>528</v>
      </c>
      <c r="B455" t="s">
        <v>147</v>
      </c>
      <c r="C455" t="s">
        <v>39</v>
      </c>
      <c r="D455" t="s">
        <v>147</v>
      </c>
      <c r="E455" t="s">
        <v>154</v>
      </c>
      <c r="F455" t="s">
        <v>155</v>
      </c>
      <c r="G455" t="s">
        <v>156</v>
      </c>
      <c r="H455" s="33" t="s">
        <v>519</v>
      </c>
      <c r="I455" t="s">
        <v>520</v>
      </c>
      <c r="J455" t="s">
        <v>521</v>
      </c>
      <c r="K455" t="s">
        <v>147</v>
      </c>
      <c r="M455" t="s">
        <v>396</v>
      </c>
      <c r="P455" t="s">
        <v>529</v>
      </c>
      <c r="Q455" t="s">
        <v>531</v>
      </c>
      <c r="R455" t="s">
        <v>48</v>
      </c>
      <c r="S455" t="s">
        <v>45</v>
      </c>
      <c r="T455" t="s">
        <v>45</v>
      </c>
    </row>
    <row r="456" spans="1:20" hidden="1">
      <c r="A456" t="s">
        <v>528</v>
      </c>
      <c r="B456" t="s">
        <v>147</v>
      </c>
      <c r="C456" t="s">
        <v>57</v>
      </c>
      <c r="D456" t="s">
        <v>147</v>
      </c>
      <c r="E456" t="s">
        <v>154</v>
      </c>
      <c r="F456" t="s">
        <v>155</v>
      </c>
      <c r="G456" t="s">
        <v>156</v>
      </c>
      <c r="H456" s="33" t="s">
        <v>519</v>
      </c>
      <c r="I456" t="s">
        <v>520</v>
      </c>
      <c r="J456" t="s">
        <v>521</v>
      </c>
      <c r="K456" t="s">
        <v>147</v>
      </c>
      <c r="M456" t="s">
        <v>396</v>
      </c>
      <c r="P456" t="s">
        <v>529</v>
      </c>
      <c r="Q456" t="s">
        <v>531</v>
      </c>
      <c r="S456" t="s">
        <v>530</v>
      </c>
      <c r="T456" t="s">
        <v>45</v>
      </c>
    </row>
    <row r="457" spans="1:20" hidden="1">
      <c r="A457" t="s">
        <v>408</v>
      </c>
      <c r="B457" t="s">
        <v>147</v>
      </c>
      <c r="C457" t="s">
        <v>39</v>
      </c>
      <c r="D457" t="s">
        <v>147</v>
      </c>
      <c r="E457" t="s">
        <v>154</v>
      </c>
      <c r="F457" t="s">
        <v>155</v>
      </c>
      <c r="G457" t="s">
        <v>156</v>
      </c>
      <c r="H457" s="33" t="s">
        <v>532</v>
      </c>
      <c r="I457" t="s">
        <v>260</v>
      </c>
      <c r="J457" t="s">
        <v>261</v>
      </c>
      <c r="K457" t="s">
        <v>147</v>
      </c>
      <c r="M457" t="s">
        <v>45</v>
      </c>
      <c r="P457" t="s">
        <v>409</v>
      </c>
      <c r="Q457" t="s">
        <v>343</v>
      </c>
      <c r="R457" t="s">
        <v>48</v>
      </c>
      <c r="S457" t="s">
        <v>125</v>
      </c>
      <c r="T457" t="s">
        <v>115</v>
      </c>
    </row>
    <row r="458" spans="1:20" hidden="1">
      <c r="A458" t="s">
        <v>408</v>
      </c>
      <c r="B458" t="s">
        <v>147</v>
      </c>
      <c r="C458" t="s">
        <v>149</v>
      </c>
      <c r="D458" t="s">
        <v>147</v>
      </c>
      <c r="E458" t="s">
        <v>154</v>
      </c>
      <c r="F458" t="s">
        <v>155</v>
      </c>
      <c r="G458" t="s">
        <v>156</v>
      </c>
      <c r="H458" s="33" t="s">
        <v>532</v>
      </c>
      <c r="I458" t="s">
        <v>260</v>
      </c>
      <c r="J458" t="s">
        <v>261</v>
      </c>
      <c r="K458" t="s">
        <v>147</v>
      </c>
      <c r="M458" t="s">
        <v>45</v>
      </c>
      <c r="P458" t="s">
        <v>409</v>
      </c>
      <c r="Q458" t="s">
        <v>343</v>
      </c>
      <c r="S458" t="s">
        <v>125</v>
      </c>
      <c r="T458" t="s">
        <v>115</v>
      </c>
    </row>
    <row r="459" spans="1:20" hidden="1">
      <c r="A459" t="s">
        <v>408</v>
      </c>
      <c r="B459" t="s">
        <v>147</v>
      </c>
      <c r="C459" t="s">
        <v>39</v>
      </c>
      <c r="D459" t="s">
        <v>147</v>
      </c>
      <c r="E459" t="s">
        <v>154</v>
      </c>
      <c r="F459" t="s">
        <v>155</v>
      </c>
      <c r="G459" t="s">
        <v>156</v>
      </c>
      <c r="H459" s="33" t="s">
        <v>392</v>
      </c>
      <c r="I459" t="s">
        <v>260</v>
      </c>
      <c r="J459" t="s">
        <v>261</v>
      </c>
      <c r="K459" t="s">
        <v>147</v>
      </c>
      <c r="M459" t="s">
        <v>45</v>
      </c>
      <c r="P459" t="s">
        <v>409</v>
      </c>
      <c r="Q459" t="s">
        <v>143</v>
      </c>
      <c r="S459" t="s">
        <v>115</v>
      </c>
      <c r="T459" t="s">
        <v>115</v>
      </c>
    </row>
    <row r="460" spans="1:20" hidden="1">
      <c r="A460" t="s">
        <v>408</v>
      </c>
      <c r="B460" t="s">
        <v>147</v>
      </c>
      <c r="C460" t="s">
        <v>149</v>
      </c>
      <c r="D460" t="s">
        <v>147</v>
      </c>
      <c r="E460" t="s">
        <v>154</v>
      </c>
      <c r="F460" t="s">
        <v>155</v>
      </c>
      <c r="G460" t="s">
        <v>156</v>
      </c>
      <c r="H460" s="33" t="s">
        <v>392</v>
      </c>
      <c r="I460" t="s">
        <v>260</v>
      </c>
      <c r="J460" t="s">
        <v>261</v>
      </c>
      <c r="K460" t="s">
        <v>147</v>
      </c>
      <c r="M460" t="s">
        <v>45</v>
      </c>
      <c r="P460" t="s">
        <v>409</v>
      </c>
      <c r="Q460" t="s">
        <v>143</v>
      </c>
      <c r="R460" t="s">
        <v>62</v>
      </c>
      <c r="S460" t="s">
        <v>125</v>
      </c>
      <c r="T460" t="s">
        <v>115</v>
      </c>
    </row>
    <row r="461" spans="1:20" hidden="1">
      <c r="A461" t="s">
        <v>408</v>
      </c>
      <c r="B461" t="s">
        <v>147</v>
      </c>
      <c r="C461" t="s">
        <v>149</v>
      </c>
      <c r="D461" t="s">
        <v>147</v>
      </c>
      <c r="E461" t="s">
        <v>154</v>
      </c>
      <c r="F461" t="s">
        <v>155</v>
      </c>
      <c r="G461" t="s">
        <v>156</v>
      </c>
      <c r="H461" s="33" t="s">
        <v>533</v>
      </c>
      <c r="I461" t="s">
        <v>337</v>
      </c>
      <c r="J461" t="s">
        <v>338</v>
      </c>
      <c r="K461" t="s">
        <v>147</v>
      </c>
      <c r="M461" t="s">
        <v>45</v>
      </c>
      <c r="P461" t="s">
        <v>409</v>
      </c>
      <c r="Q461" t="s">
        <v>204</v>
      </c>
      <c r="R461" t="s">
        <v>62</v>
      </c>
      <c r="S461" t="s">
        <v>125</v>
      </c>
      <c r="T461" t="s">
        <v>115</v>
      </c>
    </row>
    <row r="462" spans="1:20" hidden="1">
      <c r="A462" t="s">
        <v>408</v>
      </c>
      <c r="B462" t="s">
        <v>147</v>
      </c>
      <c r="C462" t="s">
        <v>39</v>
      </c>
      <c r="D462" t="s">
        <v>147</v>
      </c>
      <c r="E462" t="s">
        <v>154</v>
      </c>
      <c r="F462" t="s">
        <v>155</v>
      </c>
      <c r="G462" t="s">
        <v>156</v>
      </c>
      <c r="H462" s="33" t="s">
        <v>534</v>
      </c>
      <c r="K462" t="s">
        <v>147</v>
      </c>
      <c r="M462" t="s">
        <v>45</v>
      </c>
      <c r="P462" t="s">
        <v>409</v>
      </c>
      <c r="Q462" t="s">
        <v>379</v>
      </c>
      <c r="S462" t="s">
        <v>115</v>
      </c>
      <c r="T462" t="s">
        <v>115</v>
      </c>
    </row>
    <row r="463" spans="1:20" hidden="1">
      <c r="A463" t="s">
        <v>408</v>
      </c>
      <c r="B463" t="s">
        <v>147</v>
      </c>
      <c r="C463" t="s">
        <v>57</v>
      </c>
      <c r="D463" t="s">
        <v>147</v>
      </c>
      <c r="E463" t="s">
        <v>154</v>
      </c>
      <c r="F463" t="s">
        <v>155</v>
      </c>
      <c r="G463" t="s">
        <v>156</v>
      </c>
      <c r="H463" s="33" t="s">
        <v>534</v>
      </c>
      <c r="K463" t="s">
        <v>147</v>
      </c>
      <c r="M463" t="s">
        <v>45</v>
      </c>
      <c r="P463" t="s">
        <v>409</v>
      </c>
      <c r="Q463" t="s">
        <v>379</v>
      </c>
      <c r="R463" t="s">
        <v>62</v>
      </c>
      <c r="S463" t="s">
        <v>125</v>
      </c>
      <c r="T463" t="s">
        <v>115</v>
      </c>
    </row>
    <row r="464" spans="1:20" hidden="1">
      <c r="A464" t="s">
        <v>408</v>
      </c>
      <c r="B464" t="s">
        <v>147</v>
      </c>
      <c r="C464" t="s">
        <v>39</v>
      </c>
      <c r="D464" t="s">
        <v>147</v>
      </c>
      <c r="E464" t="s">
        <v>154</v>
      </c>
      <c r="F464" t="s">
        <v>155</v>
      </c>
      <c r="G464" t="s">
        <v>156</v>
      </c>
      <c r="H464" s="33" t="s">
        <v>269</v>
      </c>
      <c r="I464" t="s">
        <v>270</v>
      </c>
      <c r="J464" t="s">
        <v>271</v>
      </c>
      <c r="K464" t="s">
        <v>147</v>
      </c>
      <c r="M464" t="s">
        <v>45</v>
      </c>
      <c r="P464" t="s">
        <v>409</v>
      </c>
      <c r="Q464" t="s">
        <v>273</v>
      </c>
      <c r="S464" t="s">
        <v>115</v>
      </c>
      <c r="T464" t="s">
        <v>115</v>
      </c>
    </row>
    <row r="465" spans="1:20" hidden="1">
      <c r="A465" t="s">
        <v>408</v>
      </c>
      <c r="B465" t="s">
        <v>147</v>
      </c>
      <c r="C465" t="s">
        <v>57</v>
      </c>
      <c r="D465" t="s">
        <v>147</v>
      </c>
      <c r="E465" t="s">
        <v>154</v>
      </c>
      <c r="F465" t="s">
        <v>155</v>
      </c>
      <c r="G465" t="s">
        <v>156</v>
      </c>
      <c r="H465" s="33" t="s">
        <v>269</v>
      </c>
      <c r="I465" t="s">
        <v>270</v>
      </c>
      <c r="J465" t="s">
        <v>271</v>
      </c>
      <c r="K465" t="s">
        <v>147</v>
      </c>
      <c r="M465" t="s">
        <v>45</v>
      </c>
      <c r="P465" t="s">
        <v>409</v>
      </c>
      <c r="Q465" t="s">
        <v>273</v>
      </c>
      <c r="R465" t="s">
        <v>62</v>
      </c>
      <c r="S465" t="s">
        <v>125</v>
      </c>
      <c r="T465" t="s">
        <v>115</v>
      </c>
    </row>
    <row r="466" spans="1:20" hidden="1">
      <c r="A466" t="s">
        <v>408</v>
      </c>
      <c r="B466" t="s">
        <v>147</v>
      </c>
      <c r="C466" t="s">
        <v>57</v>
      </c>
      <c r="D466" t="s">
        <v>147</v>
      </c>
      <c r="E466" t="s">
        <v>154</v>
      </c>
      <c r="F466" t="s">
        <v>155</v>
      </c>
      <c r="G466" t="s">
        <v>156</v>
      </c>
      <c r="H466" s="33" t="s">
        <v>289</v>
      </c>
      <c r="J466" t="s">
        <v>88</v>
      </c>
      <c r="K466" t="s">
        <v>147</v>
      </c>
      <c r="M466" t="s">
        <v>147</v>
      </c>
      <c r="P466" t="s">
        <v>409</v>
      </c>
      <c r="Q466" t="s">
        <v>292</v>
      </c>
      <c r="R466" t="s">
        <v>62</v>
      </c>
      <c r="S466" t="s">
        <v>121</v>
      </c>
      <c r="T466" t="s">
        <v>115</v>
      </c>
    </row>
    <row r="467" spans="1:20" hidden="1">
      <c r="A467" t="s">
        <v>408</v>
      </c>
      <c r="B467" t="s">
        <v>147</v>
      </c>
      <c r="C467" t="s">
        <v>57</v>
      </c>
      <c r="D467" t="s">
        <v>147</v>
      </c>
      <c r="E467" t="s">
        <v>154</v>
      </c>
      <c r="F467" t="s">
        <v>155</v>
      </c>
      <c r="G467" t="s">
        <v>156</v>
      </c>
      <c r="H467" s="33" t="s">
        <v>193</v>
      </c>
      <c r="I467" t="s">
        <v>87</v>
      </c>
      <c r="J467" t="s">
        <v>88</v>
      </c>
      <c r="K467" t="s">
        <v>147</v>
      </c>
      <c r="M467" t="s">
        <v>387</v>
      </c>
      <c r="P467" t="s">
        <v>409</v>
      </c>
      <c r="Q467" t="s">
        <v>196</v>
      </c>
      <c r="R467" t="s">
        <v>62</v>
      </c>
      <c r="S467" t="s">
        <v>121</v>
      </c>
      <c r="T467" t="s">
        <v>115</v>
      </c>
    </row>
    <row r="468" spans="1:20" hidden="1">
      <c r="A468" t="s">
        <v>408</v>
      </c>
      <c r="B468" t="s">
        <v>147</v>
      </c>
      <c r="C468" t="s">
        <v>57</v>
      </c>
      <c r="D468" t="s">
        <v>147</v>
      </c>
      <c r="E468" t="s">
        <v>154</v>
      </c>
      <c r="F468" t="s">
        <v>155</v>
      </c>
      <c r="G468" t="s">
        <v>156</v>
      </c>
      <c r="H468" s="33" t="s">
        <v>191</v>
      </c>
      <c r="I468" t="s">
        <v>87</v>
      </c>
      <c r="J468" t="s">
        <v>88</v>
      </c>
      <c r="K468" t="s">
        <v>147</v>
      </c>
      <c r="M468" t="s">
        <v>155</v>
      </c>
      <c r="P468" t="s">
        <v>409</v>
      </c>
      <c r="Q468" t="s">
        <v>192</v>
      </c>
      <c r="R468" t="s">
        <v>62</v>
      </c>
      <c r="S468" t="s">
        <v>121</v>
      </c>
      <c r="T468" t="s">
        <v>115</v>
      </c>
    </row>
    <row r="469" spans="1:20" hidden="1">
      <c r="A469" t="s">
        <v>408</v>
      </c>
      <c r="B469" t="s">
        <v>147</v>
      </c>
      <c r="C469" t="s">
        <v>39</v>
      </c>
      <c r="D469" t="s">
        <v>147</v>
      </c>
      <c r="E469" t="s">
        <v>154</v>
      </c>
      <c r="F469" t="s">
        <v>155</v>
      </c>
      <c r="G469" t="s">
        <v>156</v>
      </c>
      <c r="H469" s="33" t="s">
        <v>293</v>
      </c>
      <c r="I469" t="s">
        <v>123</v>
      </c>
      <c r="J469" t="s">
        <v>124</v>
      </c>
      <c r="K469" t="s">
        <v>147</v>
      </c>
      <c r="M469" t="s">
        <v>45</v>
      </c>
      <c r="P469" t="s">
        <v>409</v>
      </c>
      <c r="Q469" t="s">
        <v>294</v>
      </c>
      <c r="S469" t="s">
        <v>115</v>
      </c>
      <c r="T469" t="s">
        <v>115</v>
      </c>
    </row>
    <row r="470" spans="1:20" hidden="1">
      <c r="A470" t="s">
        <v>408</v>
      </c>
      <c r="B470" t="s">
        <v>147</v>
      </c>
      <c r="C470" t="s">
        <v>57</v>
      </c>
      <c r="D470" t="s">
        <v>147</v>
      </c>
      <c r="E470" t="s">
        <v>154</v>
      </c>
      <c r="F470" t="s">
        <v>155</v>
      </c>
      <c r="G470" t="s">
        <v>156</v>
      </c>
      <c r="H470" s="33" t="s">
        <v>293</v>
      </c>
      <c r="I470" t="s">
        <v>123</v>
      </c>
      <c r="J470" t="s">
        <v>124</v>
      </c>
      <c r="K470" t="s">
        <v>147</v>
      </c>
      <c r="M470" t="s">
        <v>45</v>
      </c>
      <c r="P470" t="s">
        <v>409</v>
      </c>
      <c r="Q470" t="s">
        <v>294</v>
      </c>
      <c r="R470" t="s">
        <v>62</v>
      </c>
      <c r="S470" t="s">
        <v>115</v>
      </c>
      <c r="T470" t="s">
        <v>115</v>
      </c>
    </row>
    <row r="471" spans="1:20" hidden="1">
      <c r="A471" t="s">
        <v>535</v>
      </c>
      <c r="B471" t="s">
        <v>147</v>
      </c>
      <c r="C471" t="s">
        <v>39</v>
      </c>
      <c r="D471" t="s">
        <v>147</v>
      </c>
      <c r="E471" t="s">
        <v>154</v>
      </c>
      <c r="F471" t="s">
        <v>155</v>
      </c>
      <c r="G471" t="s">
        <v>156</v>
      </c>
      <c r="H471" s="33" t="s">
        <v>536</v>
      </c>
      <c r="I471" t="s">
        <v>537</v>
      </c>
      <c r="J471" t="s">
        <v>538</v>
      </c>
      <c r="K471" t="s">
        <v>147</v>
      </c>
      <c r="M471" t="s">
        <v>396</v>
      </c>
      <c r="P471" t="s">
        <v>539</v>
      </c>
      <c r="Q471" t="s">
        <v>114</v>
      </c>
      <c r="S471" t="s">
        <v>251</v>
      </c>
      <c r="T471" t="s">
        <v>251</v>
      </c>
    </row>
    <row r="472" spans="1:20" hidden="1">
      <c r="A472" t="s">
        <v>535</v>
      </c>
      <c r="B472" t="s">
        <v>147</v>
      </c>
      <c r="C472" t="s">
        <v>57</v>
      </c>
      <c r="D472" t="s">
        <v>147</v>
      </c>
      <c r="E472" t="s">
        <v>154</v>
      </c>
      <c r="F472" t="s">
        <v>155</v>
      </c>
      <c r="G472" t="s">
        <v>156</v>
      </c>
      <c r="H472" s="33" t="s">
        <v>536</v>
      </c>
      <c r="I472" t="s">
        <v>537</v>
      </c>
      <c r="J472" t="s">
        <v>538</v>
      </c>
      <c r="K472" t="s">
        <v>147</v>
      </c>
      <c r="M472" t="s">
        <v>396</v>
      </c>
      <c r="P472" t="s">
        <v>539</v>
      </c>
      <c r="Q472" t="s">
        <v>114</v>
      </c>
      <c r="R472" t="s">
        <v>62</v>
      </c>
      <c r="S472" t="s">
        <v>251</v>
      </c>
      <c r="T472" t="s">
        <v>251</v>
      </c>
    </row>
    <row r="473" spans="1:20" hidden="1">
      <c r="A473" t="s">
        <v>535</v>
      </c>
      <c r="B473" t="s">
        <v>147</v>
      </c>
      <c r="C473" t="s">
        <v>39</v>
      </c>
      <c r="D473" t="s">
        <v>147</v>
      </c>
      <c r="E473" t="s">
        <v>154</v>
      </c>
      <c r="F473" t="s">
        <v>155</v>
      </c>
      <c r="G473" t="s">
        <v>156</v>
      </c>
      <c r="H473" s="33" t="s">
        <v>128</v>
      </c>
      <c r="I473" t="s">
        <v>109</v>
      </c>
      <c r="J473" t="s">
        <v>110</v>
      </c>
      <c r="K473" t="s">
        <v>147</v>
      </c>
      <c r="M473" t="s">
        <v>396</v>
      </c>
      <c r="P473" t="s">
        <v>539</v>
      </c>
      <c r="Q473" t="s">
        <v>262</v>
      </c>
      <c r="S473" t="s">
        <v>251</v>
      </c>
      <c r="T473" t="s">
        <v>251</v>
      </c>
    </row>
    <row r="474" spans="1:20" hidden="1">
      <c r="A474" t="s">
        <v>535</v>
      </c>
      <c r="B474" t="s">
        <v>147</v>
      </c>
      <c r="C474" t="s">
        <v>57</v>
      </c>
      <c r="D474" t="s">
        <v>147</v>
      </c>
      <c r="E474" t="s">
        <v>154</v>
      </c>
      <c r="F474" t="s">
        <v>155</v>
      </c>
      <c r="G474" t="s">
        <v>156</v>
      </c>
      <c r="H474" s="33" t="s">
        <v>128</v>
      </c>
      <c r="I474" t="s">
        <v>109</v>
      </c>
      <c r="J474" t="s">
        <v>110</v>
      </c>
      <c r="K474" t="s">
        <v>147</v>
      </c>
      <c r="M474" t="s">
        <v>396</v>
      </c>
      <c r="P474" t="s">
        <v>539</v>
      </c>
      <c r="Q474" t="s">
        <v>262</v>
      </c>
      <c r="R474" t="s">
        <v>62</v>
      </c>
      <c r="S474" t="s">
        <v>504</v>
      </c>
      <c r="T474" t="s">
        <v>251</v>
      </c>
    </row>
    <row r="475" spans="1:20" hidden="1">
      <c r="A475" t="s">
        <v>535</v>
      </c>
      <c r="B475" t="s">
        <v>147</v>
      </c>
      <c r="C475" t="s">
        <v>39</v>
      </c>
      <c r="D475" t="s">
        <v>147</v>
      </c>
      <c r="E475" t="s">
        <v>154</v>
      </c>
      <c r="F475" t="s">
        <v>155</v>
      </c>
      <c r="G475" t="s">
        <v>156</v>
      </c>
      <c r="H475" s="33" t="s">
        <v>540</v>
      </c>
      <c r="I475" t="s">
        <v>109</v>
      </c>
      <c r="J475" t="s">
        <v>110</v>
      </c>
      <c r="K475" t="s">
        <v>147</v>
      </c>
      <c r="M475" t="s">
        <v>396</v>
      </c>
      <c r="P475" t="s">
        <v>539</v>
      </c>
      <c r="Q475" t="s">
        <v>370</v>
      </c>
      <c r="R475" t="s">
        <v>48</v>
      </c>
      <c r="S475" t="s">
        <v>251</v>
      </c>
      <c r="T475" t="s">
        <v>251</v>
      </c>
    </row>
    <row r="476" spans="1:20" hidden="1">
      <c r="A476" t="s">
        <v>535</v>
      </c>
      <c r="B476" t="s">
        <v>147</v>
      </c>
      <c r="C476" t="s">
        <v>57</v>
      </c>
      <c r="D476" t="s">
        <v>147</v>
      </c>
      <c r="E476" t="s">
        <v>154</v>
      </c>
      <c r="F476" t="s">
        <v>155</v>
      </c>
      <c r="G476" t="s">
        <v>156</v>
      </c>
      <c r="H476" s="33" t="s">
        <v>540</v>
      </c>
      <c r="I476" t="s">
        <v>109</v>
      </c>
      <c r="J476" t="s">
        <v>110</v>
      </c>
      <c r="K476" t="s">
        <v>147</v>
      </c>
      <c r="M476" t="s">
        <v>396</v>
      </c>
      <c r="P476" t="s">
        <v>539</v>
      </c>
      <c r="Q476" t="s">
        <v>370</v>
      </c>
      <c r="S476" t="s">
        <v>504</v>
      </c>
      <c r="T476" t="s">
        <v>251</v>
      </c>
    </row>
    <row r="477" spans="1:20" hidden="1">
      <c r="A477" t="s">
        <v>535</v>
      </c>
      <c r="B477" t="s">
        <v>147</v>
      </c>
      <c r="C477" t="s">
        <v>39</v>
      </c>
      <c r="D477" t="s">
        <v>147</v>
      </c>
      <c r="E477" t="s">
        <v>154</v>
      </c>
      <c r="F477" t="s">
        <v>155</v>
      </c>
      <c r="G477" t="s">
        <v>156</v>
      </c>
      <c r="H477" s="33" t="s">
        <v>139</v>
      </c>
      <c r="I477" t="s">
        <v>135</v>
      </c>
      <c r="J477" t="s">
        <v>136</v>
      </c>
      <c r="K477" t="s">
        <v>147</v>
      </c>
      <c r="M477" t="s">
        <v>396</v>
      </c>
      <c r="P477" t="s">
        <v>539</v>
      </c>
      <c r="Q477" t="s">
        <v>102</v>
      </c>
      <c r="S477" t="s">
        <v>251</v>
      </c>
      <c r="T477" t="s">
        <v>251</v>
      </c>
    </row>
    <row r="478" spans="1:20" hidden="1">
      <c r="A478" t="s">
        <v>535</v>
      </c>
      <c r="B478" t="s">
        <v>147</v>
      </c>
      <c r="C478" t="s">
        <v>57</v>
      </c>
      <c r="D478" t="s">
        <v>147</v>
      </c>
      <c r="E478" t="s">
        <v>154</v>
      </c>
      <c r="F478" t="s">
        <v>155</v>
      </c>
      <c r="G478" t="s">
        <v>156</v>
      </c>
      <c r="H478" s="33" t="s">
        <v>139</v>
      </c>
      <c r="I478" t="s">
        <v>135</v>
      </c>
      <c r="J478" t="s">
        <v>136</v>
      </c>
      <c r="K478" t="s">
        <v>147</v>
      </c>
      <c r="M478" t="s">
        <v>396</v>
      </c>
      <c r="P478" t="s">
        <v>539</v>
      </c>
      <c r="Q478" t="s">
        <v>102</v>
      </c>
      <c r="R478" t="s">
        <v>62</v>
      </c>
      <c r="S478" t="s">
        <v>251</v>
      </c>
      <c r="T478" t="s">
        <v>251</v>
      </c>
    </row>
    <row r="479" spans="1:20" hidden="1">
      <c r="A479" t="s">
        <v>535</v>
      </c>
      <c r="B479" t="s">
        <v>147</v>
      </c>
      <c r="C479" t="s">
        <v>57</v>
      </c>
      <c r="D479" t="s">
        <v>147</v>
      </c>
      <c r="E479" t="s">
        <v>154</v>
      </c>
      <c r="F479" t="s">
        <v>155</v>
      </c>
      <c r="G479" t="s">
        <v>156</v>
      </c>
      <c r="H479" s="33" t="s">
        <v>541</v>
      </c>
      <c r="I479" t="s">
        <v>109</v>
      </c>
      <c r="J479" t="s">
        <v>110</v>
      </c>
      <c r="K479" t="s">
        <v>147</v>
      </c>
      <c r="M479" t="s">
        <v>396</v>
      </c>
      <c r="P479" t="s">
        <v>539</v>
      </c>
      <c r="Q479" t="s">
        <v>143</v>
      </c>
      <c r="R479" t="s">
        <v>62</v>
      </c>
      <c r="S479" t="s">
        <v>504</v>
      </c>
      <c r="T479" t="s">
        <v>251</v>
      </c>
    </row>
    <row r="480" spans="1:20" hidden="1">
      <c r="A480" t="s">
        <v>535</v>
      </c>
      <c r="B480" t="s">
        <v>147</v>
      </c>
      <c r="C480" t="s">
        <v>57</v>
      </c>
      <c r="D480" t="s">
        <v>147</v>
      </c>
      <c r="E480" t="s">
        <v>154</v>
      </c>
      <c r="F480" t="s">
        <v>155</v>
      </c>
      <c r="G480" t="s">
        <v>156</v>
      </c>
      <c r="H480" s="33" t="s">
        <v>116</v>
      </c>
      <c r="I480" t="s">
        <v>117</v>
      </c>
      <c r="J480" t="s">
        <v>118</v>
      </c>
      <c r="K480" t="s">
        <v>147</v>
      </c>
      <c r="M480" t="s">
        <v>396</v>
      </c>
      <c r="P480" t="s">
        <v>539</v>
      </c>
      <c r="Q480" t="s">
        <v>204</v>
      </c>
      <c r="R480" t="s">
        <v>62</v>
      </c>
      <c r="S480" t="s">
        <v>542</v>
      </c>
      <c r="T480" t="s">
        <v>251</v>
      </c>
    </row>
    <row r="481" spans="1:20" hidden="1">
      <c r="A481" t="s">
        <v>535</v>
      </c>
      <c r="B481" t="s">
        <v>147</v>
      </c>
      <c r="C481" t="s">
        <v>39</v>
      </c>
      <c r="D481" t="s">
        <v>147</v>
      </c>
      <c r="E481" t="s">
        <v>154</v>
      </c>
      <c r="F481" t="s">
        <v>155</v>
      </c>
      <c r="G481" t="s">
        <v>156</v>
      </c>
      <c r="H481" s="33" t="s">
        <v>543</v>
      </c>
      <c r="I481" t="s">
        <v>117</v>
      </c>
      <c r="J481" t="s">
        <v>118</v>
      </c>
      <c r="K481" t="s">
        <v>147</v>
      </c>
      <c r="M481" t="s">
        <v>396</v>
      </c>
      <c r="P481" t="s">
        <v>539</v>
      </c>
      <c r="Q481" t="s">
        <v>430</v>
      </c>
      <c r="R481" t="s">
        <v>48</v>
      </c>
      <c r="S481" t="s">
        <v>251</v>
      </c>
      <c r="T481" t="s">
        <v>251</v>
      </c>
    </row>
    <row r="482" spans="1:20" hidden="1">
      <c r="A482" t="s">
        <v>535</v>
      </c>
      <c r="B482" t="s">
        <v>147</v>
      </c>
      <c r="C482" t="s">
        <v>57</v>
      </c>
      <c r="D482" t="s">
        <v>147</v>
      </c>
      <c r="E482" t="s">
        <v>154</v>
      </c>
      <c r="F482" t="s">
        <v>155</v>
      </c>
      <c r="G482" t="s">
        <v>156</v>
      </c>
      <c r="H482" s="33" t="s">
        <v>543</v>
      </c>
      <c r="I482" t="s">
        <v>117</v>
      </c>
      <c r="J482" t="s">
        <v>118</v>
      </c>
      <c r="K482" t="s">
        <v>147</v>
      </c>
      <c r="M482" t="s">
        <v>396</v>
      </c>
      <c r="P482" t="s">
        <v>539</v>
      </c>
      <c r="Q482" t="s">
        <v>430</v>
      </c>
      <c r="S482" t="s">
        <v>504</v>
      </c>
      <c r="T482" t="s">
        <v>251</v>
      </c>
    </row>
    <row r="483" spans="1:20" hidden="1">
      <c r="A483" t="s">
        <v>535</v>
      </c>
      <c r="B483" t="s">
        <v>147</v>
      </c>
      <c r="C483" t="s">
        <v>57</v>
      </c>
      <c r="D483" t="s">
        <v>147</v>
      </c>
      <c r="E483" t="s">
        <v>154</v>
      </c>
      <c r="F483" t="s">
        <v>155</v>
      </c>
      <c r="G483" t="s">
        <v>156</v>
      </c>
      <c r="H483" s="33" t="s">
        <v>544</v>
      </c>
      <c r="I483" t="s">
        <v>109</v>
      </c>
      <c r="J483" t="s">
        <v>110</v>
      </c>
      <c r="K483" t="s">
        <v>147</v>
      </c>
      <c r="M483" t="s">
        <v>396</v>
      </c>
      <c r="P483" t="s">
        <v>539</v>
      </c>
      <c r="Q483" t="s">
        <v>545</v>
      </c>
      <c r="R483" t="s">
        <v>48</v>
      </c>
      <c r="S483" t="s">
        <v>504</v>
      </c>
      <c r="T483" t="s">
        <v>251</v>
      </c>
    </row>
    <row r="484" spans="1:20" hidden="1">
      <c r="A484" t="s">
        <v>535</v>
      </c>
      <c r="B484" t="s">
        <v>147</v>
      </c>
      <c r="C484" t="s">
        <v>57</v>
      </c>
      <c r="D484" t="s">
        <v>147</v>
      </c>
      <c r="E484" t="s">
        <v>154</v>
      </c>
      <c r="F484" t="s">
        <v>155</v>
      </c>
      <c r="G484" t="s">
        <v>156</v>
      </c>
      <c r="H484" s="33" t="s">
        <v>546</v>
      </c>
      <c r="K484" t="s">
        <v>147</v>
      </c>
      <c r="M484" t="s">
        <v>147</v>
      </c>
      <c r="P484" t="s">
        <v>539</v>
      </c>
      <c r="Q484" t="s">
        <v>358</v>
      </c>
      <c r="R484" t="s">
        <v>48</v>
      </c>
      <c r="S484" t="s">
        <v>504</v>
      </c>
      <c r="T484" t="s">
        <v>251</v>
      </c>
    </row>
    <row r="485" spans="1:20" hidden="1">
      <c r="A485" t="s">
        <v>535</v>
      </c>
      <c r="B485" t="s">
        <v>147</v>
      </c>
      <c r="C485" t="s">
        <v>57</v>
      </c>
      <c r="D485" t="s">
        <v>147</v>
      </c>
      <c r="E485" t="s">
        <v>154</v>
      </c>
      <c r="F485" t="s">
        <v>155</v>
      </c>
      <c r="G485" t="s">
        <v>156</v>
      </c>
      <c r="H485" s="33" t="s">
        <v>547</v>
      </c>
      <c r="K485" t="s">
        <v>147</v>
      </c>
      <c r="M485" t="s">
        <v>147</v>
      </c>
      <c r="P485" t="s">
        <v>539</v>
      </c>
      <c r="Q485" t="s">
        <v>548</v>
      </c>
      <c r="R485" t="s">
        <v>275</v>
      </c>
      <c r="S485" t="s">
        <v>504</v>
      </c>
      <c r="T485" t="s">
        <v>251</v>
      </c>
    </row>
    <row r="486" spans="1:20" hidden="1">
      <c r="A486" t="s">
        <v>535</v>
      </c>
      <c r="B486" t="s">
        <v>147</v>
      </c>
      <c r="C486" t="s">
        <v>57</v>
      </c>
      <c r="D486" t="s">
        <v>147</v>
      </c>
      <c r="E486" t="s">
        <v>154</v>
      </c>
      <c r="F486" t="s">
        <v>155</v>
      </c>
      <c r="G486" t="s">
        <v>156</v>
      </c>
      <c r="H486" s="33" t="s">
        <v>549</v>
      </c>
      <c r="I486" t="s">
        <v>117</v>
      </c>
      <c r="J486" t="s">
        <v>118</v>
      </c>
      <c r="K486" t="s">
        <v>147</v>
      </c>
      <c r="M486" t="s">
        <v>396</v>
      </c>
      <c r="P486" t="s">
        <v>539</v>
      </c>
      <c r="Q486" t="s">
        <v>550</v>
      </c>
      <c r="R486" t="s">
        <v>275</v>
      </c>
      <c r="S486" t="s">
        <v>504</v>
      </c>
      <c r="T486" t="s">
        <v>251</v>
      </c>
    </row>
    <row r="487" spans="1:20" hidden="1">
      <c r="A487" t="s">
        <v>551</v>
      </c>
      <c r="B487" t="s">
        <v>147</v>
      </c>
      <c r="C487" t="s">
        <v>39</v>
      </c>
      <c r="D487" t="s">
        <v>147</v>
      </c>
      <c r="E487" t="s">
        <v>154</v>
      </c>
      <c r="F487" t="s">
        <v>155</v>
      </c>
      <c r="G487" t="s">
        <v>156</v>
      </c>
      <c r="H487" s="33" t="s">
        <v>536</v>
      </c>
      <c r="I487" t="s">
        <v>537</v>
      </c>
      <c r="J487" t="s">
        <v>538</v>
      </c>
      <c r="K487" t="s">
        <v>147</v>
      </c>
      <c r="M487" t="s">
        <v>396</v>
      </c>
      <c r="P487" t="s">
        <v>552</v>
      </c>
      <c r="Q487" t="s">
        <v>114</v>
      </c>
      <c r="S487" t="s">
        <v>251</v>
      </c>
      <c r="T487" t="s">
        <v>251</v>
      </c>
    </row>
    <row r="488" spans="1:20" hidden="1">
      <c r="A488" t="s">
        <v>551</v>
      </c>
      <c r="B488" t="s">
        <v>147</v>
      </c>
      <c r="C488" t="s">
        <v>57</v>
      </c>
      <c r="D488" t="s">
        <v>147</v>
      </c>
      <c r="E488" t="s">
        <v>154</v>
      </c>
      <c r="F488" t="s">
        <v>155</v>
      </c>
      <c r="G488" t="s">
        <v>156</v>
      </c>
      <c r="H488" s="33" t="s">
        <v>536</v>
      </c>
      <c r="I488" t="s">
        <v>537</v>
      </c>
      <c r="J488" t="s">
        <v>538</v>
      </c>
      <c r="K488" t="s">
        <v>147</v>
      </c>
      <c r="M488" t="s">
        <v>396</v>
      </c>
      <c r="P488" t="s">
        <v>552</v>
      </c>
      <c r="Q488" t="s">
        <v>114</v>
      </c>
      <c r="R488" t="s">
        <v>62</v>
      </c>
      <c r="S488" t="s">
        <v>251</v>
      </c>
      <c r="T488" t="s">
        <v>251</v>
      </c>
    </row>
    <row r="489" spans="1:20" hidden="1">
      <c r="A489" t="s">
        <v>551</v>
      </c>
      <c r="B489" t="s">
        <v>147</v>
      </c>
      <c r="C489" t="s">
        <v>39</v>
      </c>
      <c r="D489" t="s">
        <v>147</v>
      </c>
      <c r="E489" t="s">
        <v>154</v>
      </c>
      <c r="F489" t="s">
        <v>155</v>
      </c>
      <c r="G489" t="s">
        <v>156</v>
      </c>
      <c r="H489" s="33" t="s">
        <v>128</v>
      </c>
      <c r="I489" t="s">
        <v>520</v>
      </c>
      <c r="J489" t="s">
        <v>521</v>
      </c>
      <c r="K489" t="s">
        <v>147</v>
      </c>
      <c r="M489" t="s">
        <v>396</v>
      </c>
      <c r="P489" t="s">
        <v>552</v>
      </c>
      <c r="Q489" t="s">
        <v>262</v>
      </c>
      <c r="R489" t="s">
        <v>48</v>
      </c>
      <c r="S489" t="s">
        <v>251</v>
      </c>
      <c r="T489" t="s">
        <v>251</v>
      </c>
    </row>
    <row r="490" spans="1:20" hidden="1">
      <c r="A490" t="s">
        <v>551</v>
      </c>
      <c r="B490" t="s">
        <v>147</v>
      </c>
      <c r="C490" t="s">
        <v>57</v>
      </c>
      <c r="D490" t="s">
        <v>147</v>
      </c>
      <c r="E490" t="s">
        <v>154</v>
      </c>
      <c r="F490" t="s">
        <v>155</v>
      </c>
      <c r="G490" t="s">
        <v>156</v>
      </c>
      <c r="H490" s="33" t="s">
        <v>128</v>
      </c>
      <c r="I490" t="s">
        <v>520</v>
      </c>
      <c r="J490" t="s">
        <v>521</v>
      </c>
      <c r="K490" t="s">
        <v>147</v>
      </c>
      <c r="M490" t="s">
        <v>396</v>
      </c>
      <c r="P490" t="s">
        <v>552</v>
      </c>
      <c r="Q490" t="s">
        <v>262</v>
      </c>
      <c r="S490" t="s">
        <v>504</v>
      </c>
      <c r="T490" t="s">
        <v>251</v>
      </c>
    </row>
    <row r="491" spans="1:20" hidden="1">
      <c r="A491" t="s">
        <v>551</v>
      </c>
      <c r="B491" t="s">
        <v>147</v>
      </c>
      <c r="C491" t="s">
        <v>39</v>
      </c>
      <c r="D491" t="s">
        <v>147</v>
      </c>
      <c r="E491" t="s">
        <v>154</v>
      </c>
      <c r="F491" t="s">
        <v>155</v>
      </c>
      <c r="G491" t="s">
        <v>156</v>
      </c>
      <c r="H491" s="33" t="s">
        <v>540</v>
      </c>
      <c r="I491" t="s">
        <v>135</v>
      </c>
      <c r="J491" t="s">
        <v>136</v>
      </c>
      <c r="K491" t="s">
        <v>147</v>
      </c>
      <c r="M491" t="s">
        <v>396</v>
      </c>
      <c r="P491" t="s">
        <v>552</v>
      </c>
      <c r="Q491" t="s">
        <v>330</v>
      </c>
      <c r="S491" t="s">
        <v>251</v>
      </c>
      <c r="T491" t="s">
        <v>251</v>
      </c>
    </row>
    <row r="492" spans="1:20" hidden="1">
      <c r="A492" t="s">
        <v>528</v>
      </c>
      <c r="B492" t="s">
        <v>147</v>
      </c>
      <c r="C492" t="s">
        <v>57</v>
      </c>
      <c r="D492" t="s">
        <v>147</v>
      </c>
      <c r="E492" t="s">
        <v>154</v>
      </c>
      <c r="F492" t="s">
        <v>155</v>
      </c>
      <c r="G492" t="s">
        <v>156</v>
      </c>
      <c r="H492" s="33" t="s">
        <v>553</v>
      </c>
      <c r="I492" t="s">
        <v>554</v>
      </c>
      <c r="J492" t="s">
        <v>555</v>
      </c>
      <c r="K492" t="s">
        <v>147</v>
      </c>
      <c r="M492" t="s">
        <v>396</v>
      </c>
      <c r="P492" t="s">
        <v>529</v>
      </c>
      <c r="Q492" t="s">
        <v>556</v>
      </c>
      <c r="S492" t="s">
        <v>530</v>
      </c>
      <c r="T492" t="s">
        <v>45</v>
      </c>
    </row>
    <row r="493" spans="1:20" hidden="1">
      <c r="A493" t="s">
        <v>528</v>
      </c>
      <c r="B493" t="s">
        <v>147</v>
      </c>
      <c r="C493" t="s">
        <v>39</v>
      </c>
      <c r="D493" t="s">
        <v>147</v>
      </c>
      <c r="E493" t="s">
        <v>154</v>
      </c>
      <c r="F493" t="s">
        <v>155</v>
      </c>
      <c r="G493" t="s">
        <v>156</v>
      </c>
      <c r="H493" s="33" t="s">
        <v>171</v>
      </c>
      <c r="I493" t="s">
        <v>473</v>
      </c>
      <c r="J493" t="s">
        <v>474</v>
      </c>
      <c r="K493" t="s">
        <v>147</v>
      </c>
      <c r="M493" t="s">
        <v>396</v>
      </c>
      <c r="P493" t="s">
        <v>529</v>
      </c>
      <c r="Q493" t="s">
        <v>172</v>
      </c>
      <c r="S493" t="s">
        <v>45</v>
      </c>
      <c r="T493" t="s">
        <v>45</v>
      </c>
    </row>
    <row r="494" spans="1:20" hidden="1">
      <c r="A494" t="s">
        <v>528</v>
      </c>
      <c r="B494" t="s">
        <v>147</v>
      </c>
      <c r="C494" t="s">
        <v>57</v>
      </c>
      <c r="D494" t="s">
        <v>147</v>
      </c>
      <c r="E494" t="s">
        <v>154</v>
      </c>
      <c r="F494" t="s">
        <v>155</v>
      </c>
      <c r="G494" t="s">
        <v>156</v>
      </c>
      <c r="H494" s="33" t="s">
        <v>171</v>
      </c>
      <c r="I494" t="s">
        <v>473</v>
      </c>
      <c r="J494" t="s">
        <v>474</v>
      </c>
      <c r="K494" t="s">
        <v>147</v>
      </c>
      <c r="M494" t="s">
        <v>396</v>
      </c>
      <c r="P494" t="s">
        <v>529</v>
      </c>
      <c r="Q494" t="s">
        <v>172</v>
      </c>
      <c r="R494" t="s">
        <v>62</v>
      </c>
      <c r="S494" t="s">
        <v>530</v>
      </c>
      <c r="T494" t="s">
        <v>45</v>
      </c>
    </row>
    <row r="495" spans="1:20" hidden="1">
      <c r="A495" t="s">
        <v>528</v>
      </c>
      <c r="B495" t="s">
        <v>147</v>
      </c>
      <c r="C495" t="s">
        <v>57</v>
      </c>
      <c r="D495" t="s">
        <v>147</v>
      </c>
      <c r="E495" t="s">
        <v>154</v>
      </c>
      <c r="F495" t="s">
        <v>155</v>
      </c>
      <c r="G495" t="s">
        <v>156</v>
      </c>
      <c r="H495" s="33" t="s">
        <v>191</v>
      </c>
      <c r="I495" t="s">
        <v>87</v>
      </c>
      <c r="J495" t="s">
        <v>88</v>
      </c>
      <c r="K495" t="s">
        <v>147</v>
      </c>
      <c r="M495" t="s">
        <v>162</v>
      </c>
      <c r="P495" t="s">
        <v>529</v>
      </c>
      <c r="Q495" t="s">
        <v>192</v>
      </c>
      <c r="R495" t="s">
        <v>62</v>
      </c>
      <c r="S495" t="s">
        <v>557</v>
      </c>
      <c r="T495" t="s">
        <v>45</v>
      </c>
    </row>
    <row r="496" spans="1:20" hidden="1">
      <c r="A496" t="s">
        <v>528</v>
      </c>
      <c r="B496" t="s">
        <v>147</v>
      </c>
      <c r="C496" t="s">
        <v>57</v>
      </c>
      <c r="D496" t="s">
        <v>147</v>
      </c>
      <c r="E496" t="s">
        <v>154</v>
      </c>
      <c r="F496" t="s">
        <v>155</v>
      </c>
      <c r="G496" t="s">
        <v>156</v>
      </c>
      <c r="H496" s="33" t="s">
        <v>193</v>
      </c>
      <c r="I496" t="s">
        <v>87</v>
      </c>
      <c r="J496" t="s">
        <v>88</v>
      </c>
      <c r="K496" t="s">
        <v>147</v>
      </c>
      <c r="M496" t="s">
        <v>236</v>
      </c>
      <c r="P496" t="s">
        <v>529</v>
      </c>
      <c r="Q496" t="s">
        <v>196</v>
      </c>
      <c r="R496" t="s">
        <v>62</v>
      </c>
      <c r="S496" t="s">
        <v>557</v>
      </c>
      <c r="T496" t="s">
        <v>45</v>
      </c>
    </row>
    <row r="497" spans="1:20" hidden="1">
      <c r="A497" t="s">
        <v>528</v>
      </c>
      <c r="B497" t="s">
        <v>147</v>
      </c>
      <c r="C497" t="s">
        <v>57</v>
      </c>
      <c r="D497" t="s">
        <v>147</v>
      </c>
      <c r="E497" t="s">
        <v>154</v>
      </c>
      <c r="F497" t="s">
        <v>155</v>
      </c>
      <c r="G497" t="s">
        <v>156</v>
      </c>
      <c r="H497" s="33" t="s">
        <v>289</v>
      </c>
      <c r="J497" t="s">
        <v>88</v>
      </c>
      <c r="K497" t="s">
        <v>147</v>
      </c>
      <c r="M497" t="s">
        <v>147</v>
      </c>
      <c r="P497" t="s">
        <v>529</v>
      </c>
      <c r="Q497" t="s">
        <v>292</v>
      </c>
      <c r="R497" t="s">
        <v>62</v>
      </c>
      <c r="S497" t="s">
        <v>557</v>
      </c>
      <c r="T497" t="s">
        <v>45</v>
      </c>
    </row>
    <row r="498" spans="1:20" hidden="1">
      <c r="A498" t="s">
        <v>38</v>
      </c>
      <c r="B498" t="s">
        <v>147</v>
      </c>
      <c r="C498" t="s">
        <v>57</v>
      </c>
      <c r="D498" t="s">
        <v>147</v>
      </c>
      <c r="E498" t="s">
        <v>154</v>
      </c>
      <c r="F498" t="s">
        <v>155</v>
      </c>
      <c r="G498" t="s">
        <v>156</v>
      </c>
      <c r="H498" s="33" t="s">
        <v>58</v>
      </c>
      <c r="I498" t="s">
        <v>59</v>
      </c>
      <c r="J498" t="s">
        <v>60</v>
      </c>
      <c r="K498" t="s">
        <v>147</v>
      </c>
      <c r="M498" t="s">
        <v>45</v>
      </c>
      <c r="P498" t="s">
        <v>46</v>
      </c>
      <c r="Q498" t="s">
        <v>61</v>
      </c>
      <c r="R498" t="s">
        <v>62</v>
      </c>
      <c r="S498" t="s">
        <v>49</v>
      </c>
      <c r="T498" t="s">
        <v>50</v>
      </c>
    </row>
    <row r="499" spans="1:20" hidden="1">
      <c r="A499" t="s">
        <v>38</v>
      </c>
      <c r="B499" t="s">
        <v>147</v>
      </c>
      <c r="C499" t="s">
        <v>39</v>
      </c>
      <c r="D499" t="s">
        <v>147</v>
      </c>
      <c r="E499" t="s">
        <v>154</v>
      </c>
      <c r="F499" t="s">
        <v>155</v>
      </c>
      <c r="G499" t="s">
        <v>156</v>
      </c>
      <c r="H499" s="33" t="s">
        <v>86</v>
      </c>
      <c r="I499" t="s">
        <v>87</v>
      </c>
      <c r="J499" t="s">
        <v>88</v>
      </c>
      <c r="K499" t="s">
        <v>147</v>
      </c>
      <c r="M499" t="s">
        <v>45</v>
      </c>
      <c r="P499" t="s">
        <v>46</v>
      </c>
      <c r="Q499" t="s">
        <v>90</v>
      </c>
      <c r="S499" t="s">
        <v>49</v>
      </c>
      <c r="T499" t="s">
        <v>50</v>
      </c>
    </row>
    <row r="500" spans="1:20" hidden="1">
      <c r="A500" t="s">
        <v>38</v>
      </c>
      <c r="B500" t="s">
        <v>147</v>
      </c>
      <c r="C500" t="s">
        <v>57</v>
      </c>
      <c r="D500" t="s">
        <v>147</v>
      </c>
      <c r="E500" t="s">
        <v>154</v>
      </c>
      <c r="F500" t="s">
        <v>155</v>
      </c>
      <c r="G500" t="s">
        <v>156</v>
      </c>
      <c r="H500" s="33" t="s">
        <v>86</v>
      </c>
      <c r="I500" t="s">
        <v>87</v>
      </c>
      <c r="J500" t="s">
        <v>88</v>
      </c>
      <c r="K500" t="s">
        <v>147</v>
      </c>
      <c r="M500" t="s">
        <v>45</v>
      </c>
      <c r="P500" t="s">
        <v>46</v>
      </c>
      <c r="Q500" t="s">
        <v>90</v>
      </c>
      <c r="R500" t="s">
        <v>62</v>
      </c>
      <c r="S500" t="s">
        <v>50</v>
      </c>
      <c r="T500" t="s">
        <v>50</v>
      </c>
    </row>
    <row r="501" spans="1:20" hidden="1">
      <c r="A501" t="s">
        <v>38</v>
      </c>
      <c r="B501" t="s">
        <v>147</v>
      </c>
      <c r="C501" t="s">
        <v>39</v>
      </c>
      <c r="D501" t="s">
        <v>147</v>
      </c>
      <c r="E501" t="s">
        <v>154</v>
      </c>
      <c r="F501" t="s">
        <v>155</v>
      </c>
      <c r="G501" t="s">
        <v>156</v>
      </c>
      <c r="H501" s="33" t="s">
        <v>51</v>
      </c>
      <c r="I501" t="s">
        <v>52</v>
      </c>
      <c r="J501" t="s">
        <v>53</v>
      </c>
      <c r="K501" t="s">
        <v>147</v>
      </c>
      <c r="M501" t="s">
        <v>45</v>
      </c>
      <c r="P501" t="s">
        <v>46</v>
      </c>
      <c r="Q501" t="s">
        <v>55</v>
      </c>
      <c r="S501" t="s">
        <v>56</v>
      </c>
      <c r="T501" t="s">
        <v>50</v>
      </c>
    </row>
    <row r="502" spans="1:20" hidden="1">
      <c r="A502" t="s">
        <v>38</v>
      </c>
      <c r="B502" t="s">
        <v>147</v>
      </c>
      <c r="C502" t="s">
        <v>57</v>
      </c>
      <c r="D502" t="s">
        <v>147</v>
      </c>
      <c r="E502" t="s">
        <v>154</v>
      </c>
      <c r="F502" t="s">
        <v>155</v>
      </c>
      <c r="G502" t="s">
        <v>156</v>
      </c>
      <c r="H502" s="33" t="s">
        <v>51</v>
      </c>
      <c r="I502" t="s">
        <v>52</v>
      </c>
      <c r="J502" t="s">
        <v>53</v>
      </c>
      <c r="K502" t="s">
        <v>147</v>
      </c>
      <c r="M502" t="s">
        <v>45</v>
      </c>
      <c r="P502" t="s">
        <v>46</v>
      </c>
      <c r="Q502" t="s">
        <v>55</v>
      </c>
      <c r="R502" t="s">
        <v>62</v>
      </c>
      <c r="S502" t="s">
        <v>50</v>
      </c>
      <c r="T502" t="s">
        <v>50</v>
      </c>
    </row>
    <row r="503" spans="1:20" hidden="1">
      <c r="A503" t="s">
        <v>38</v>
      </c>
      <c r="B503" t="s">
        <v>147</v>
      </c>
      <c r="C503" t="s">
        <v>39</v>
      </c>
      <c r="D503" t="s">
        <v>147</v>
      </c>
      <c r="E503" t="s">
        <v>154</v>
      </c>
      <c r="F503" t="s">
        <v>155</v>
      </c>
      <c r="G503" t="s">
        <v>156</v>
      </c>
      <c r="H503" s="33" t="s">
        <v>103</v>
      </c>
      <c r="I503" t="s">
        <v>104</v>
      </c>
      <c r="J503" t="s">
        <v>105</v>
      </c>
      <c r="K503" t="s">
        <v>147</v>
      </c>
      <c r="M503" t="s">
        <v>45</v>
      </c>
      <c r="P503" t="s">
        <v>46</v>
      </c>
      <c r="Q503" t="s">
        <v>106</v>
      </c>
      <c r="S503" t="s">
        <v>50</v>
      </c>
      <c r="T503" t="s">
        <v>50</v>
      </c>
    </row>
    <row r="504" spans="1:20" hidden="1">
      <c r="A504" t="s">
        <v>38</v>
      </c>
      <c r="B504" t="s">
        <v>147</v>
      </c>
      <c r="C504" t="s">
        <v>57</v>
      </c>
      <c r="D504" t="s">
        <v>147</v>
      </c>
      <c r="E504" t="s">
        <v>154</v>
      </c>
      <c r="F504" t="s">
        <v>155</v>
      </c>
      <c r="G504" t="s">
        <v>156</v>
      </c>
      <c r="H504" s="33" t="s">
        <v>103</v>
      </c>
      <c r="I504" t="s">
        <v>104</v>
      </c>
      <c r="J504" t="s">
        <v>105</v>
      </c>
      <c r="K504" t="s">
        <v>147</v>
      </c>
      <c r="M504" t="s">
        <v>45</v>
      </c>
      <c r="P504" t="s">
        <v>46</v>
      </c>
      <c r="Q504" t="s">
        <v>106</v>
      </c>
      <c r="R504" t="s">
        <v>62</v>
      </c>
      <c r="S504" t="s">
        <v>50</v>
      </c>
      <c r="T504" t="s">
        <v>50</v>
      </c>
    </row>
    <row r="505" spans="1:20" hidden="1">
      <c r="A505" t="s">
        <v>38</v>
      </c>
      <c r="B505" t="s">
        <v>147</v>
      </c>
      <c r="C505" t="s">
        <v>39</v>
      </c>
      <c r="D505" t="s">
        <v>147</v>
      </c>
      <c r="E505" t="s">
        <v>154</v>
      </c>
      <c r="F505" t="s">
        <v>155</v>
      </c>
      <c r="G505" t="s">
        <v>156</v>
      </c>
      <c r="H505" s="33" t="s">
        <v>41</v>
      </c>
      <c r="I505" t="s">
        <v>42</v>
      </c>
      <c r="J505" t="s">
        <v>43</v>
      </c>
      <c r="K505" t="s">
        <v>147</v>
      </c>
      <c r="M505" t="s">
        <v>45</v>
      </c>
      <c r="P505" t="s">
        <v>46</v>
      </c>
      <c r="Q505" t="s">
        <v>47</v>
      </c>
      <c r="R505" t="s">
        <v>48</v>
      </c>
      <c r="S505" t="s">
        <v>49</v>
      </c>
      <c r="T505" t="s">
        <v>50</v>
      </c>
    </row>
    <row r="506" spans="1:20" hidden="1">
      <c r="A506" t="s">
        <v>38</v>
      </c>
      <c r="B506" t="s">
        <v>147</v>
      </c>
      <c r="C506" t="s">
        <v>57</v>
      </c>
      <c r="D506" t="s">
        <v>147</v>
      </c>
      <c r="E506" t="s">
        <v>154</v>
      </c>
      <c r="F506" t="s">
        <v>155</v>
      </c>
      <c r="G506" t="s">
        <v>156</v>
      </c>
      <c r="H506" s="33" t="s">
        <v>41</v>
      </c>
      <c r="I506" t="s">
        <v>42</v>
      </c>
      <c r="J506" t="s">
        <v>43</v>
      </c>
      <c r="K506" t="s">
        <v>147</v>
      </c>
      <c r="M506" t="s">
        <v>45</v>
      </c>
      <c r="P506" t="s">
        <v>46</v>
      </c>
      <c r="Q506" t="s">
        <v>47</v>
      </c>
      <c r="S506" t="s">
        <v>49</v>
      </c>
      <c r="T506" t="s">
        <v>50</v>
      </c>
    </row>
    <row r="507" spans="1:20" hidden="1">
      <c r="A507" t="s">
        <v>38</v>
      </c>
      <c r="B507" t="s">
        <v>147</v>
      </c>
      <c r="C507" t="s">
        <v>39</v>
      </c>
      <c r="D507" t="s">
        <v>147</v>
      </c>
      <c r="E507" t="s">
        <v>154</v>
      </c>
      <c r="F507" t="s">
        <v>155</v>
      </c>
      <c r="G507" t="s">
        <v>156</v>
      </c>
      <c r="H507" s="33" t="s">
        <v>263</v>
      </c>
      <c r="K507" t="s">
        <v>147</v>
      </c>
      <c r="M507" t="s">
        <v>45</v>
      </c>
      <c r="P507" t="s">
        <v>46</v>
      </c>
      <c r="Q507" t="s">
        <v>558</v>
      </c>
      <c r="S507" t="s">
        <v>50</v>
      </c>
      <c r="T507" t="s">
        <v>50</v>
      </c>
    </row>
    <row r="508" spans="1:20" hidden="1">
      <c r="A508" t="s">
        <v>38</v>
      </c>
      <c r="B508" t="s">
        <v>147</v>
      </c>
      <c r="C508" t="s">
        <v>57</v>
      </c>
      <c r="D508" t="s">
        <v>147</v>
      </c>
      <c r="E508" t="s">
        <v>154</v>
      </c>
      <c r="F508" t="s">
        <v>155</v>
      </c>
      <c r="G508" t="s">
        <v>156</v>
      </c>
      <c r="H508" s="33" t="s">
        <v>263</v>
      </c>
      <c r="K508" t="s">
        <v>147</v>
      </c>
      <c r="M508" t="s">
        <v>45</v>
      </c>
      <c r="P508" t="s">
        <v>46</v>
      </c>
      <c r="Q508" t="s">
        <v>558</v>
      </c>
      <c r="R508" t="s">
        <v>62</v>
      </c>
      <c r="S508" t="s">
        <v>49</v>
      </c>
      <c r="T508" t="s">
        <v>50</v>
      </c>
    </row>
    <row r="509" spans="1:20" hidden="1">
      <c r="A509" t="s">
        <v>38</v>
      </c>
      <c r="B509" t="s">
        <v>147</v>
      </c>
      <c r="C509" t="s">
        <v>39</v>
      </c>
      <c r="D509" t="s">
        <v>147</v>
      </c>
      <c r="E509" t="s">
        <v>154</v>
      </c>
      <c r="F509" t="s">
        <v>155</v>
      </c>
      <c r="G509" t="s">
        <v>156</v>
      </c>
      <c r="H509" s="33" t="s">
        <v>69</v>
      </c>
      <c r="I509" t="s">
        <v>42</v>
      </c>
      <c r="J509" t="s">
        <v>43</v>
      </c>
      <c r="K509" t="s">
        <v>147</v>
      </c>
      <c r="M509" t="s">
        <v>45</v>
      </c>
      <c r="P509" t="s">
        <v>46</v>
      </c>
      <c r="Q509" t="s">
        <v>70</v>
      </c>
      <c r="R509" t="s">
        <v>48</v>
      </c>
      <c r="S509" t="s">
        <v>50</v>
      </c>
      <c r="T509" t="s">
        <v>50</v>
      </c>
    </row>
    <row r="510" spans="1:20" hidden="1">
      <c r="A510" t="s">
        <v>38</v>
      </c>
      <c r="B510" t="s">
        <v>147</v>
      </c>
      <c r="C510" t="s">
        <v>57</v>
      </c>
      <c r="D510" t="s">
        <v>147</v>
      </c>
      <c r="E510" t="s">
        <v>154</v>
      </c>
      <c r="F510" t="s">
        <v>155</v>
      </c>
      <c r="G510" t="s">
        <v>156</v>
      </c>
      <c r="H510" s="33" t="s">
        <v>69</v>
      </c>
      <c r="I510" t="s">
        <v>42</v>
      </c>
      <c r="J510" t="s">
        <v>43</v>
      </c>
      <c r="K510" t="s">
        <v>147</v>
      </c>
      <c r="M510" t="s">
        <v>45</v>
      </c>
      <c r="P510" t="s">
        <v>46</v>
      </c>
      <c r="Q510" t="s">
        <v>70</v>
      </c>
      <c r="S510" t="s">
        <v>49</v>
      </c>
      <c r="T510" t="s">
        <v>50</v>
      </c>
    </row>
    <row r="511" spans="1:20" hidden="1">
      <c r="A511" t="s">
        <v>38</v>
      </c>
      <c r="B511" t="s">
        <v>147</v>
      </c>
      <c r="C511" t="s">
        <v>39</v>
      </c>
      <c r="D511" t="s">
        <v>147</v>
      </c>
      <c r="E511" t="s">
        <v>154</v>
      </c>
      <c r="F511" t="s">
        <v>155</v>
      </c>
      <c r="G511" t="s">
        <v>156</v>
      </c>
      <c r="H511" s="33" t="s">
        <v>99</v>
      </c>
      <c r="I511" t="s">
        <v>100</v>
      </c>
      <c r="J511" t="s">
        <v>101</v>
      </c>
      <c r="K511" t="s">
        <v>147</v>
      </c>
      <c r="M511" t="s">
        <v>45</v>
      </c>
      <c r="P511" t="s">
        <v>46</v>
      </c>
      <c r="Q511" t="s">
        <v>102</v>
      </c>
      <c r="R511" t="s">
        <v>48</v>
      </c>
      <c r="S511" t="s">
        <v>49</v>
      </c>
      <c r="T511" t="s">
        <v>50</v>
      </c>
    </row>
    <row r="512" spans="1:20" hidden="1">
      <c r="A512" t="s">
        <v>38</v>
      </c>
      <c r="B512" t="s">
        <v>147</v>
      </c>
      <c r="C512" t="s">
        <v>57</v>
      </c>
      <c r="D512" t="s">
        <v>147</v>
      </c>
      <c r="E512" t="s">
        <v>154</v>
      </c>
      <c r="F512" t="s">
        <v>155</v>
      </c>
      <c r="G512" t="s">
        <v>156</v>
      </c>
      <c r="H512" s="33" t="s">
        <v>99</v>
      </c>
      <c r="I512" t="s">
        <v>100</v>
      </c>
      <c r="J512" t="s">
        <v>101</v>
      </c>
      <c r="K512" t="s">
        <v>147</v>
      </c>
      <c r="M512" t="s">
        <v>45</v>
      </c>
      <c r="P512" t="s">
        <v>46</v>
      </c>
      <c r="Q512" t="s">
        <v>102</v>
      </c>
      <c r="S512" t="s">
        <v>50</v>
      </c>
      <c r="T512" t="s">
        <v>50</v>
      </c>
    </row>
    <row r="513" spans="1:20" hidden="1">
      <c r="A513" t="s">
        <v>38</v>
      </c>
      <c r="B513" t="s">
        <v>147</v>
      </c>
      <c r="C513" t="s">
        <v>39</v>
      </c>
      <c r="D513" t="s">
        <v>147</v>
      </c>
      <c r="E513" t="s">
        <v>154</v>
      </c>
      <c r="F513" t="s">
        <v>155</v>
      </c>
      <c r="G513" t="s">
        <v>156</v>
      </c>
      <c r="H513" s="33" t="s">
        <v>559</v>
      </c>
      <c r="K513" t="s">
        <v>147</v>
      </c>
      <c r="M513" t="s">
        <v>147</v>
      </c>
      <c r="P513" t="s">
        <v>46</v>
      </c>
      <c r="Q513" t="s">
        <v>314</v>
      </c>
      <c r="R513" t="s">
        <v>48</v>
      </c>
      <c r="S513" t="s">
        <v>50</v>
      </c>
      <c r="T513" t="s">
        <v>50</v>
      </c>
    </row>
    <row r="514" spans="1:20" hidden="1">
      <c r="A514" t="s">
        <v>38</v>
      </c>
      <c r="B514" t="s">
        <v>147</v>
      </c>
      <c r="C514" t="s">
        <v>57</v>
      </c>
      <c r="D514" t="s">
        <v>147</v>
      </c>
      <c r="E514" t="s">
        <v>154</v>
      </c>
      <c r="F514" t="s">
        <v>155</v>
      </c>
      <c r="G514" t="s">
        <v>156</v>
      </c>
      <c r="H514" s="33" t="s">
        <v>559</v>
      </c>
      <c r="K514" t="s">
        <v>147</v>
      </c>
      <c r="M514" t="s">
        <v>147</v>
      </c>
      <c r="P514" t="s">
        <v>46</v>
      </c>
      <c r="Q514" t="s">
        <v>314</v>
      </c>
      <c r="S514" t="s">
        <v>49</v>
      </c>
      <c r="T514" t="s">
        <v>50</v>
      </c>
    </row>
    <row r="515" spans="1:20" hidden="1">
      <c r="A515" t="s">
        <v>38</v>
      </c>
      <c r="B515" t="s">
        <v>147</v>
      </c>
      <c r="C515" t="s">
        <v>39</v>
      </c>
      <c r="D515" t="s">
        <v>147</v>
      </c>
      <c r="E515" t="s">
        <v>154</v>
      </c>
      <c r="F515" t="s">
        <v>155</v>
      </c>
      <c r="G515" t="s">
        <v>156</v>
      </c>
      <c r="H515" s="33" t="s">
        <v>63</v>
      </c>
      <c r="I515" t="s">
        <v>64</v>
      </c>
      <c r="J515" t="s">
        <v>65</v>
      </c>
      <c r="K515" t="s">
        <v>147</v>
      </c>
      <c r="M515" t="s">
        <v>45</v>
      </c>
      <c r="P515" t="s">
        <v>46</v>
      </c>
      <c r="Q515" t="s">
        <v>67</v>
      </c>
      <c r="S515" t="s">
        <v>50</v>
      </c>
      <c r="T515" t="s">
        <v>50</v>
      </c>
    </row>
    <row r="516" spans="1:20" hidden="1">
      <c r="A516" t="s">
        <v>38</v>
      </c>
      <c r="B516" t="s">
        <v>147</v>
      </c>
      <c r="C516" t="s">
        <v>57</v>
      </c>
      <c r="D516" t="s">
        <v>147</v>
      </c>
      <c r="E516" t="s">
        <v>154</v>
      </c>
      <c r="F516" t="s">
        <v>155</v>
      </c>
      <c r="G516" t="s">
        <v>156</v>
      </c>
      <c r="H516" s="33" t="s">
        <v>63</v>
      </c>
      <c r="I516" t="s">
        <v>64</v>
      </c>
      <c r="J516" t="s">
        <v>65</v>
      </c>
      <c r="K516" t="s">
        <v>147</v>
      </c>
      <c r="M516" t="s">
        <v>45</v>
      </c>
      <c r="P516" t="s">
        <v>46</v>
      </c>
      <c r="Q516" t="s">
        <v>67</v>
      </c>
      <c r="R516" t="s">
        <v>62</v>
      </c>
      <c r="S516" t="s">
        <v>50</v>
      </c>
      <c r="T516" t="s">
        <v>50</v>
      </c>
    </row>
    <row r="517" spans="1:20" hidden="1">
      <c r="A517" t="s">
        <v>38</v>
      </c>
      <c r="B517" t="s">
        <v>147</v>
      </c>
      <c r="C517" t="s">
        <v>39</v>
      </c>
      <c r="D517" t="s">
        <v>147</v>
      </c>
      <c r="E517" t="s">
        <v>154</v>
      </c>
      <c r="F517" t="s">
        <v>155</v>
      </c>
      <c r="G517" t="s">
        <v>156</v>
      </c>
      <c r="H517" s="33" t="s">
        <v>78</v>
      </c>
      <c r="I517" t="s">
        <v>79</v>
      </c>
      <c r="J517" t="s">
        <v>80</v>
      </c>
      <c r="K517" t="s">
        <v>147</v>
      </c>
      <c r="M517" t="s">
        <v>45</v>
      </c>
      <c r="P517" t="s">
        <v>46</v>
      </c>
      <c r="Q517" t="s">
        <v>82</v>
      </c>
      <c r="R517" t="s">
        <v>48</v>
      </c>
      <c r="S517" t="s">
        <v>50</v>
      </c>
      <c r="T517" t="s">
        <v>50</v>
      </c>
    </row>
    <row r="518" spans="1:20" hidden="1">
      <c r="A518" t="s">
        <v>38</v>
      </c>
      <c r="B518" t="s">
        <v>147</v>
      </c>
      <c r="C518" t="s">
        <v>57</v>
      </c>
      <c r="D518" t="s">
        <v>147</v>
      </c>
      <c r="E518" t="s">
        <v>154</v>
      </c>
      <c r="F518" t="s">
        <v>155</v>
      </c>
      <c r="G518" t="s">
        <v>156</v>
      </c>
      <c r="H518" s="33" t="s">
        <v>78</v>
      </c>
      <c r="I518" t="s">
        <v>79</v>
      </c>
      <c r="J518" t="s">
        <v>80</v>
      </c>
      <c r="K518" t="s">
        <v>147</v>
      </c>
      <c r="M518" t="s">
        <v>45</v>
      </c>
      <c r="P518" t="s">
        <v>46</v>
      </c>
      <c r="Q518" t="s">
        <v>82</v>
      </c>
      <c r="S518" t="s">
        <v>49</v>
      </c>
      <c r="T518" t="s">
        <v>50</v>
      </c>
    </row>
    <row r="519" spans="1:20" hidden="1">
      <c r="A519" t="s">
        <v>38</v>
      </c>
      <c r="B519" t="s">
        <v>147</v>
      </c>
      <c r="C519" t="s">
        <v>39</v>
      </c>
      <c r="D519" t="s">
        <v>147</v>
      </c>
      <c r="E519" t="s">
        <v>154</v>
      </c>
      <c r="F519" t="s">
        <v>155</v>
      </c>
      <c r="G519" t="s">
        <v>156</v>
      </c>
      <c r="H519" s="33" t="s">
        <v>73</v>
      </c>
      <c r="I519" t="s">
        <v>74</v>
      </c>
      <c r="J519" t="s">
        <v>75</v>
      </c>
      <c r="K519" t="s">
        <v>147</v>
      </c>
      <c r="M519" t="s">
        <v>45</v>
      </c>
      <c r="P519" t="s">
        <v>46</v>
      </c>
      <c r="Q519" t="s">
        <v>76</v>
      </c>
      <c r="S519" t="s">
        <v>49</v>
      </c>
      <c r="T519" t="s">
        <v>50</v>
      </c>
    </row>
    <row r="520" spans="1:20" hidden="1">
      <c r="A520" t="s">
        <v>38</v>
      </c>
      <c r="B520" t="s">
        <v>147</v>
      </c>
      <c r="C520" t="s">
        <v>57</v>
      </c>
      <c r="D520" t="s">
        <v>147</v>
      </c>
      <c r="E520" t="s">
        <v>154</v>
      </c>
      <c r="F520" t="s">
        <v>155</v>
      </c>
      <c r="G520" t="s">
        <v>156</v>
      </c>
      <c r="H520" s="33" t="s">
        <v>73</v>
      </c>
      <c r="I520" t="s">
        <v>74</v>
      </c>
      <c r="J520" t="s">
        <v>75</v>
      </c>
      <c r="K520" t="s">
        <v>147</v>
      </c>
      <c r="M520" t="s">
        <v>45</v>
      </c>
      <c r="P520" t="s">
        <v>46</v>
      </c>
      <c r="Q520" t="s">
        <v>76</v>
      </c>
      <c r="R520" t="s">
        <v>62</v>
      </c>
      <c r="S520" t="s">
        <v>50</v>
      </c>
      <c r="T520" t="s">
        <v>50</v>
      </c>
    </row>
    <row r="521" spans="1:20" hidden="1">
      <c r="A521" t="s">
        <v>38</v>
      </c>
      <c r="B521" t="s">
        <v>147</v>
      </c>
      <c r="C521" t="s">
        <v>39</v>
      </c>
      <c r="D521" t="s">
        <v>147</v>
      </c>
      <c r="E521" t="s">
        <v>154</v>
      </c>
      <c r="F521" t="s">
        <v>155</v>
      </c>
      <c r="G521" t="s">
        <v>156</v>
      </c>
      <c r="H521" s="33" t="s">
        <v>94</v>
      </c>
      <c r="I521" t="s">
        <v>95</v>
      </c>
      <c r="J521" t="s">
        <v>96</v>
      </c>
      <c r="K521" t="s">
        <v>147</v>
      </c>
      <c r="M521" t="s">
        <v>45</v>
      </c>
      <c r="P521" t="s">
        <v>46</v>
      </c>
      <c r="Q521" t="s">
        <v>98</v>
      </c>
      <c r="S521" t="s">
        <v>49</v>
      </c>
      <c r="T521" t="s">
        <v>50</v>
      </c>
    </row>
    <row r="522" spans="1:20" hidden="1">
      <c r="A522" t="s">
        <v>38</v>
      </c>
      <c r="B522" t="s">
        <v>147</v>
      </c>
      <c r="C522" t="s">
        <v>57</v>
      </c>
      <c r="D522" t="s">
        <v>147</v>
      </c>
      <c r="E522" t="s">
        <v>154</v>
      </c>
      <c r="F522" t="s">
        <v>155</v>
      </c>
      <c r="G522" t="s">
        <v>156</v>
      </c>
      <c r="H522" s="33" t="s">
        <v>94</v>
      </c>
      <c r="I522" t="s">
        <v>95</v>
      </c>
      <c r="J522" t="s">
        <v>96</v>
      </c>
      <c r="K522" t="s">
        <v>147</v>
      </c>
      <c r="M522" t="s">
        <v>45</v>
      </c>
      <c r="P522" t="s">
        <v>46</v>
      </c>
      <c r="Q522" t="s">
        <v>98</v>
      </c>
      <c r="R522" t="s">
        <v>62</v>
      </c>
      <c r="S522" t="s">
        <v>49</v>
      </c>
      <c r="T522" t="s">
        <v>50</v>
      </c>
    </row>
    <row r="523" spans="1:20" hidden="1">
      <c r="A523" t="s">
        <v>38</v>
      </c>
      <c r="B523" t="s">
        <v>147</v>
      </c>
      <c r="C523" t="s">
        <v>57</v>
      </c>
      <c r="D523" t="s">
        <v>147</v>
      </c>
      <c r="E523" t="s">
        <v>154</v>
      </c>
      <c r="F523" t="s">
        <v>155</v>
      </c>
      <c r="G523" t="s">
        <v>156</v>
      </c>
      <c r="H523" s="33" t="s">
        <v>316</v>
      </c>
      <c r="K523" t="s">
        <v>147</v>
      </c>
      <c r="M523" t="s">
        <v>45</v>
      </c>
      <c r="P523" t="s">
        <v>46</v>
      </c>
      <c r="Q523" t="s">
        <v>560</v>
      </c>
      <c r="R523" t="s">
        <v>62</v>
      </c>
      <c r="S523" t="s">
        <v>49</v>
      </c>
      <c r="T523" t="s">
        <v>50</v>
      </c>
    </row>
    <row r="524" spans="1:20" hidden="1">
      <c r="A524" t="s">
        <v>561</v>
      </c>
      <c r="B524" t="s">
        <v>147</v>
      </c>
      <c r="C524" t="s">
        <v>39</v>
      </c>
      <c r="D524" t="s">
        <v>147</v>
      </c>
      <c r="E524" t="s">
        <v>154</v>
      </c>
      <c r="F524" t="s">
        <v>155</v>
      </c>
      <c r="G524" t="s">
        <v>156</v>
      </c>
      <c r="H524" s="33" t="s">
        <v>499</v>
      </c>
      <c r="K524" t="s">
        <v>147</v>
      </c>
      <c r="M524" t="s">
        <v>168</v>
      </c>
      <c r="P524" t="s">
        <v>562</v>
      </c>
      <c r="Q524" t="s">
        <v>365</v>
      </c>
      <c r="S524" t="s">
        <v>155</v>
      </c>
      <c r="T524" t="s">
        <v>162</v>
      </c>
    </row>
    <row r="525" spans="1:20" hidden="1">
      <c r="A525" t="s">
        <v>563</v>
      </c>
      <c r="B525" t="s">
        <v>147</v>
      </c>
      <c r="C525" t="s">
        <v>39</v>
      </c>
      <c r="D525" t="s">
        <v>147</v>
      </c>
      <c r="E525" t="s">
        <v>154</v>
      </c>
      <c r="F525" t="s">
        <v>155</v>
      </c>
      <c r="G525" t="s">
        <v>156</v>
      </c>
      <c r="H525" s="33" t="s">
        <v>564</v>
      </c>
      <c r="K525" t="s">
        <v>147</v>
      </c>
      <c r="M525" t="s">
        <v>115</v>
      </c>
      <c r="P525" t="s">
        <v>565</v>
      </c>
      <c r="Q525" t="s">
        <v>284</v>
      </c>
      <c r="S525" t="s">
        <v>155</v>
      </c>
      <c r="T525" t="s">
        <v>162</v>
      </c>
    </row>
    <row r="526" spans="1:20" hidden="1">
      <c r="A526" t="s">
        <v>551</v>
      </c>
      <c r="B526" t="s">
        <v>147</v>
      </c>
      <c r="C526" t="s">
        <v>57</v>
      </c>
      <c r="D526" t="s">
        <v>147</v>
      </c>
      <c r="E526" t="s">
        <v>154</v>
      </c>
      <c r="F526" t="s">
        <v>155</v>
      </c>
      <c r="G526" t="s">
        <v>156</v>
      </c>
      <c r="H526" s="33" t="s">
        <v>540</v>
      </c>
      <c r="I526" t="s">
        <v>135</v>
      </c>
      <c r="J526" t="s">
        <v>136</v>
      </c>
      <c r="K526" t="s">
        <v>147</v>
      </c>
      <c r="M526" t="s">
        <v>396</v>
      </c>
      <c r="P526" t="s">
        <v>552</v>
      </c>
      <c r="Q526" t="s">
        <v>330</v>
      </c>
      <c r="R526" t="s">
        <v>275</v>
      </c>
      <c r="S526" t="s">
        <v>251</v>
      </c>
      <c r="T526" t="s">
        <v>251</v>
      </c>
    </row>
    <row r="527" spans="1:20" hidden="1">
      <c r="A527" t="s">
        <v>551</v>
      </c>
      <c r="B527" t="s">
        <v>147</v>
      </c>
      <c r="C527" t="s">
        <v>39</v>
      </c>
      <c r="D527" t="s">
        <v>147</v>
      </c>
      <c r="E527" t="s">
        <v>154</v>
      </c>
      <c r="F527" t="s">
        <v>155</v>
      </c>
      <c r="G527" t="s">
        <v>156</v>
      </c>
      <c r="H527" s="33" t="s">
        <v>566</v>
      </c>
      <c r="I527" t="s">
        <v>520</v>
      </c>
      <c r="J527" t="s">
        <v>521</v>
      </c>
      <c r="K527" t="s">
        <v>147</v>
      </c>
      <c r="M527" t="s">
        <v>396</v>
      </c>
      <c r="P527" t="s">
        <v>552</v>
      </c>
      <c r="Q527" t="s">
        <v>370</v>
      </c>
      <c r="S527" t="s">
        <v>251</v>
      </c>
      <c r="T527" t="s">
        <v>251</v>
      </c>
    </row>
    <row r="528" spans="1:20" hidden="1">
      <c r="A528" t="s">
        <v>551</v>
      </c>
      <c r="B528" t="s">
        <v>147</v>
      </c>
      <c r="C528" t="s">
        <v>57</v>
      </c>
      <c r="D528" t="s">
        <v>147</v>
      </c>
      <c r="E528" t="s">
        <v>154</v>
      </c>
      <c r="F528" t="s">
        <v>155</v>
      </c>
      <c r="G528" t="s">
        <v>156</v>
      </c>
      <c r="H528" s="33" t="s">
        <v>566</v>
      </c>
      <c r="I528" t="s">
        <v>520</v>
      </c>
      <c r="J528" t="s">
        <v>521</v>
      </c>
      <c r="K528" t="s">
        <v>147</v>
      </c>
      <c r="M528" t="s">
        <v>396</v>
      </c>
      <c r="P528" t="s">
        <v>552</v>
      </c>
      <c r="Q528" t="s">
        <v>370</v>
      </c>
      <c r="R528" t="s">
        <v>62</v>
      </c>
      <c r="S528" t="s">
        <v>504</v>
      </c>
      <c r="T528" t="s">
        <v>251</v>
      </c>
    </row>
    <row r="529" spans="1:20" hidden="1">
      <c r="A529" t="s">
        <v>551</v>
      </c>
      <c r="B529" t="s">
        <v>147</v>
      </c>
      <c r="C529" t="s">
        <v>39</v>
      </c>
      <c r="D529" t="s">
        <v>147</v>
      </c>
      <c r="E529" t="s">
        <v>154</v>
      </c>
      <c r="F529" t="s">
        <v>155</v>
      </c>
      <c r="G529" t="s">
        <v>156</v>
      </c>
      <c r="H529" s="33" t="s">
        <v>139</v>
      </c>
      <c r="I529" t="s">
        <v>135</v>
      </c>
      <c r="J529" t="s">
        <v>136</v>
      </c>
      <c r="K529" t="s">
        <v>147</v>
      </c>
      <c r="M529" t="s">
        <v>396</v>
      </c>
      <c r="P529" t="s">
        <v>552</v>
      </c>
      <c r="Q529" t="s">
        <v>140</v>
      </c>
      <c r="S529" t="s">
        <v>251</v>
      </c>
      <c r="T529" t="s">
        <v>251</v>
      </c>
    </row>
    <row r="530" spans="1:20" hidden="1">
      <c r="A530" t="s">
        <v>551</v>
      </c>
      <c r="B530" t="s">
        <v>147</v>
      </c>
      <c r="C530" t="s">
        <v>57</v>
      </c>
      <c r="D530" t="s">
        <v>147</v>
      </c>
      <c r="E530" t="s">
        <v>154</v>
      </c>
      <c r="F530" t="s">
        <v>155</v>
      </c>
      <c r="G530" t="s">
        <v>156</v>
      </c>
      <c r="H530" s="33" t="s">
        <v>139</v>
      </c>
      <c r="I530" t="s">
        <v>135</v>
      </c>
      <c r="J530" t="s">
        <v>136</v>
      </c>
      <c r="K530" t="s">
        <v>147</v>
      </c>
      <c r="M530" t="s">
        <v>396</v>
      </c>
      <c r="P530" t="s">
        <v>552</v>
      </c>
      <c r="Q530" t="s">
        <v>140</v>
      </c>
      <c r="R530" t="s">
        <v>62</v>
      </c>
      <c r="S530" t="s">
        <v>251</v>
      </c>
      <c r="T530" t="s">
        <v>251</v>
      </c>
    </row>
    <row r="531" spans="1:20" hidden="1">
      <c r="A531" t="s">
        <v>551</v>
      </c>
      <c r="B531" t="s">
        <v>147</v>
      </c>
      <c r="C531" t="s">
        <v>39</v>
      </c>
      <c r="D531" t="s">
        <v>147</v>
      </c>
      <c r="E531" t="s">
        <v>154</v>
      </c>
      <c r="F531" t="s">
        <v>155</v>
      </c>
      <c r="G531" t="s">
        <v>156</v>
      </c>
      <c r="H531" s="33" t="s">
        <v>567</v>
      </c>
      <c r="I531" t="s">
        <v>135</v>
      </c>
      <c r="J531" t="s">
        <v>136</v>
      </c>
      <c r="K531" t="s">
        <v>147</v>
      </c>
      <c r="M531" t="s">
        <v>396</v>
      </c>
      <c r="P531" t="s">
        <v>552</v>
      </c>
      <c r="Q531" t="s">
        <v>102</v>
      </c>
      <c r="R531" t="s">
        <v>48</v>
      </c>
      <c r="S531" t="s">
        <v>251</v>
      </c>
      <c r="T531" t="s">
        <v>251</v>
      </c>
    </row>
    <row r="532" spans="1:20" hidden="1">
      <c r="A532" t="s">
        <v>551</v>
      </c>
      <c r="B532" t="s">
        <v>147</v>
      </c>
      <c r="C532" t="s">
        <v>57</v>
      </c>
      <c r="D532" t="s">
        <v>147</v>
      </c>
      <c r="E532" t="s">
        <v>154</v>
      </c>
      <c r="F532" t="s">
        <v>155</v>
      </c>
      <c r="G532" t="s">
        <v>156</v>
      </c>
      <c r="H532" s="33" t="s">
        <v>567</v>
      </c>
      <c r="I532" t="s">
        <v>135</v>
      </c>
      <c r="J532" t="s">
        <v>136</v>
      </c>
      <c r="K532" t="s">
        <v>147</v>
      </c>
      <c r="M532" t="s">
        <v>396</v>
      </c>
      <c r="P532" t="s">
        <v>552</v>
      </c>
      <c r="Q532" t="s">
        <v>102</v>
      </c>
      <c r="S532" t="s">
        <v>504</v>
      </c>
      <c r="T532" t="s">
        <v>251</v>
      </c>
    </row>
    <row r="533" spans="1:20" hidden="1">
      <c r="A533" t="s">
        <v>551</v>
      </c>
      <c r="B533" t="s">
        <v>147</v>
      </c>
      <c r="C533" t="s">
        <v>39</v>
      </c>
      <c r="D533" t="s">
        <v>147</v>
      </c>
      <c r="E533" t="s">
        <v>154</v>
      </c>
      <c r="F533" t="s">
        <v>155</v>
      </c>
      <c r="G533" t="s">
        <v>156</v>
      </c>
      <c r="H533" s="33" t="s">
        <v>568</v>
      </c>
      <c r="I533" t="s">
        <v>135</v>
      </c>
      <c r="J533" t="s">
        <v>136</v>
      </c>
      <c r="K533" t="s">
        <v>147</v>
      </c>
      <c r="M533" t="s">
        <v>396</v>
      </c>
      <c r="P533" t="s">
        <v>552</v>
      </c>
      <c r="Q533" t="s">
        <v>204</v>
      </c>
      <c r="R533" t="s">
        <v>48</v>
      </c>
      <c r="S533" t="s">
        <v>504</v>
      </c>
      <c r="T533" t="s">
        <v>251</v>
      </c>
    </row>
    <row r="534" spans="1:20" hidden="1">
      <c r="A534" t="s">
        <v>551</v>
      </c>
      <c r="B534" t="s">
        <v>147</v>
      </c>
      <c r="C534" t="s">
        <v>57</v>
      </c>
      <c r="D534" t="s">
        <v>147</v>
      </c>
      <c r="E534" t="s">
        <v>154</v>
      </c>
      <c r="F534" t="s">
        <v>155</v>
      </c>
      <c r="G534" t="s">
        <v>156</v>
      </c>
      <c r="H534" s="33" t="s">
        <v>568</v>
      </c>
      <c r="I534" t="s">
        <v>135</v>
      </c>
      <c r="J534" t="s">
        <v>136</v>
      </c>
      <c r="K534" t="s">
        <v>147</v>
      </c>
      <c r="M534" t="s">
        <v>396</v>
      </c>
      <c r="P534" t="s">
        <v>552</v>
      </c>
      <c r="Q534" t="s">
        <v>204</v>
      </c>
      <c r="S534" t="s">
        <v>251</v>
      </c>
      <c r="T534" t="s">
        <v>251</v>
      </c>
    </row>
    <row r="535" spans="1:20" hidden="1">
      <c r="A535" t="s">
        <v>551</v>
      </c>
      <c r="B535" t="s">
        <v>147</v>
      </c>
      <c r="C535" t="s">
        <v>39</v>
      </c>
      <c r="D535" t="s">
        <v>147</v>
      </c>
      <c r="E535" t="s">
        <v>154</v>
      </c>
      <c r="F535" t="s">
        <v>155</v>
      </c>
      <c r="G535" t="s">
        <v>156</v>
      </c>
      <c r="H535" s="33" t="s">
        <v>569</v>
      </c>
      <c r="K535" t="s">
        <v>147</v>
      </c>
      <c r="M535" t="s">
        <v>147</v>
      </c>
      <c r="P535" t="s">
        <v>552</v>
      </c>
      <c r="Q535" t="s">
        <v>339</v>
      </c>
      <c r="S535" t="s">
        <v>251</v>
      </c>
      <c r="T535" t="s">
        <v>251</v>
      </c>
    </row>
    <row r="536" spans="1:20" hidden="1">
      <c r="A536" t="s">
        <v>551</v>
      </c>
      <c r="B536" t="s">
        <v>147</v>
      </c>
      <c r="C536" t="s">
        <v>57</v>
      </c>
      <c r="D536" t="s">
        <v>147</v>
      </c>
      <c r="E536" t="s">
        <v>154</v>
      </c>
      <c r="F536" t="s">
        <v>155</v>
      </c>
      <c r="G536" t="s">
        <v>156</v>
      </c>
      <c r="H536" s="33" t="s">
        <v>569</v>
      </c>
      <c r="K536" t="s">
        <v>147</v>
      </c>
      <c r="M536" t="s">
        <v>147</v>
      </c>
      <c r="P536" t="s">
        <v>552</v>
      </c>
      <c r="Q536" t="s">
        <v>339</v>
      </c>
      <c r="R536" t="s">
        <v>62</v>
      </c>
      <c r="S536" t="s">
        <v>251</v>
      </c>
      <c r="T536" t="s">
        <v>251</v>
      </c>
    </row>
    <row r="537" spans="1:20" hidden="1">
      <c r="A537" t="s">
        <v>551</v>
      </c>
      <c r="B537" t="s">
        <v>147</v>
      </c>
      <c r="C537" t="s">
        <v>39</v>
      </c>
      <c r="D537" t="s">
        <v>147</v>
      </c>
      <c r="E537" t="s">
        <v>154</v>
      </c>
      <c r="F537" t="s">
        <v>155</v>
      </c>
      <c r="G537" t="s">
        <v>156</v>
      </c>
      <c r="H537" s="33" t="s">
        <v>570</v>
      </c>
      <c r="K537" t="s">
        <v>147</v>
      </c>
      <c r="M537" t="s">
        <v>396</v>
      </c>
      <c r="P537" t="s">
        <v>552</v>
      </c>
      <c r="Q537" t="s">
        <v>341</v>
      </c>
      <c r="S537" t="s">
        <v>251</v>
      </c>
      <c r="T537" t="s">
        <v>251</v>
      </c>
    </row>
    <row r="538" spans="1:20" hidden="1">
      <c r="A538" t="s">
        <v>551</v>
      </c>
      <c r="B538" t="s">
        <v>147</v>
      </c>
      <c r="C538" t="s">
        <v>57</v>
      </c>
      <c r="D538" t="s">
        <v>147</v>
      </c>
      <c r="E538" t="s">
        <v>154</v>
      </c>
      <c r="F538" t="s">
        <v>155</v>
      </c>
      <c r="G538" t="s">
        <v>156</v>
      </c>
      <c r="H538" s="33" t="s">
        <v>570</v>
      </c>
      <c r="K538" t="s">
        <v>147</v>
      </c>
      <c r="M538" t="s">
        <v>396</v>
      </c>
      <c r="P538" t="s">
        <v>552</v>
      </c>
      <c r="Q538" t="s">
        <v>341</v>
      </c>
      <c r="R538" t="s">
        <v>62</v>
      </c>
      <c r="S538" t="s">
        <v>251</v>
      </c>
      <c r="T538" t="s">
        <v>251</v>
      </c>
    </row>
    <row r="539" spans="1:20" hidden="1">
      <c r="A539" t="s">
        <v>571</v>
      </c>
      <c r="B539" t="s">
        <v>147</v>
      </c>
      <c r="C539" t="s">
        <v>39</v>
      </c>
      <c r="D539" t="s">
        <v>147</v>
      </c>
      <c r="E539" t="s">
        <v>154</v>
      </c>
      <c r="F539" t="s">
        <v>155</v>
      </c>
      <c r="G539" t="s">
        <v>156</v>
      </c>
      <c r="H539" s="33" t="s">
        <v>167</v>
      </c>
      <c r="I539" t="s">
        <v>64</v>
      </c>
      <c r="J539" t="s">
        <v>65</v>
      </c>
      <c r="K539" t="s">
        <v>147</v>
      </c>
      <c r="M539" t="s">
        <v>236</v>
      </c>
      <c r="P539" t="s">
        <v>572</v>
      </c>
      <c r="Q539" t="s">
        <v>170</v>
      </c>
      <c r="R539" t="s">
        <v>48</v>
      </c>
      <c r="S539" t="s">
        <v>125</v>
      </c>
      <c r="T539" t="s">
        <v>115</v>
      </c>
    </row>
    <row r="540" spans="1:20" hidden="1">
      <c r="A540" t="s">
        <v>571</v>
      </c>
      <c r="B540" t="s">
        <v>147</v>
      </c>
      <c r="C540" t="s">
        <v>57</v>
      </c>
      <c r="D540" t="s">
        <v>147</v>
      </c>
      <c r="E540" t="s">
        <v>154</v>
      </c>
      <c r="F540" t="s">
        <v>155</v>
      </c>
      <c r="G540" t="s">
        <v>156</v>
      </c>
      <c r="H540" s="33" t="s">
        <v>167</v>
      </c>
      <c r="I540" t="s">
        <v>64</v>
      </c>
      <c r="J540" t="s">
        <v>65</v>
      </c>
      <c r="K540" t="s">
        <v>147</v>
      </c>
      <c r="M540" t="s">
        <v>236</v>
      </c>
      <c r="P540" t="s">
        <v>572</v>
      </c>
      <c r="Q540" t="s">
        <v>170</v>
      </c>
      <c r="S540" t="s">
        <v>125</v>
      </c>
      <c r="T540" t="s">
        <v>115</v>
      </c>
    </row>
    <row r="541" spans="1:20" hidden="1">
      <c r="A541" t="s">
        <v>571</v>
      </c>
      <c r="B541" t="s">
        <v>147</v>
      </c>
      <c r="C541" t="s">
        <v>39</v>
      </c>
      <c r="D541" t="s">
        <v>147</v>
      </c>
      <c r="E541" t="s">
        <v>154</v>
      </c>
      <c r="F541" t="s">
        <v>155</v>
      </c>
      <c r="G541" t="s">
        <v>156</v>
      </c>
      <c r="H541" s="33" t="s">
        <v>573</v>
      </c>
      <c r="I541" t="s">
        <v>100</v>
      </c>
      <c r="J541" t="s">
        <v>101</v>
      </c>
      <c r="K541" t="s">
        <v>147</v>
      </c>
      <c r="M541" t="s">
        <v>236</v>
      </c>
      <c r="P541" t="s">
        <v>572</v>
      </c>
      <c r="Q541" t="s">
        <v>253</v>
      </c>
      <c r="S541" t="s">
        <v>115</v>
      </c>
      <c r="T541" t="s">
        <v>115</v>
      </c>
    </row>
    <row r="542" spans="1:20" hidden="1">
      <c r="A542" t="s">
        <v>571</v>
      </c>
      <c r="B542" t="s">
        <v>147</v>
      </c>
      <c r="C542" t="s">
        <v>57</v>
      </c>
      <c r="D542" t="s">
        <v>147</v>
      </c>
      <c r="E542" t="s">
        <v>154</v>
      </c>
      <c r="F542" t="s">
        <v>155</v>
      </c>
      <c r="G542" t="s">
        <v>156</v>
      </c>
      <c r="H542" s="33" t="s">
        <v>573</v>
      </c>
      <c r="I542" t="s">
        <v>100</v>
      </c>
      <c r="J542" t="s">
        <v>101</v>
      </c>
      <c r="K542" t="s">
        <v>147</v>
      </c>
      <c r="M542" t="s">
        <v>236</v>
      </c>
      <c r="P542" t="s">
        <v>572</v>
      </c>
      <c r="Q542" t="s">
        <v>253</v>
      </c>
      <c r="R542" t="s">
        <v>62</v>
      </c>
      <c r="S542" t="s">
        <v>125</v>
      </c>
      <c r="T542" t="s">
        <v>115</v>
      </c>
    </row>
    <row r="543" spans="1:20" hidden="1">
      <c r="A543" t="s">
        <v>571</v>
      </c>
      <c r="B543" t="s">
        <v>147</v>
      </c>
      <c r="C543" t="s">
        <v>39</v>
      </c>
      <c r="D543" t="s">
        <v>147</v>
      </c>
      <c r="E543" t="s">
        <v>154</v>
      </c>
      <c r="F543" t="s">
        <v>155</v>
      </c>
      <c r="G543" t="s">
        <v>156</v>
      </c>
      <c r="H543" s="33" t="s">
        <v>128</v>
      </c>
      <c r="I543" t="s">
        <v>537</v>
      </c>
      <c r="J543" t="s">
        <v>538</v>
      </c>
      <c r="K543" t="s">
        <v>147</v>
      </c>
      <c r="M543" t="s">
        <v>236</v>
      </c>
      <c r="P543" t="s">
        <v>572</v>
      </c>
      <c r="Q543" t="s">
        <v>262</v>
      </c>
      <c r="R543" t="s">
        <v>48</v>
      </c>
      <c r="S543" t="s">
        <v>125</v>
      </c>
      <c r="T543" t="s">
        <v>115</v>
      </c>
    </row>
    <row r="544" spans="1:20" hidden="1">
      <c r="A544" t="s">
        <v>571</v>
      </c>
      <c r="B544" t="s">
        <v>147</v>
      </c>
      <c r="C544" t="s">
        <v>57</v>
      </c>
      <c r="D544" t="s">
        <v>147</v>
      </c>
      <c r="E544" t="s">
        <v>154</v>
      </c>
      <c r="F544" t="s">
        <v>155</v>
      </c>
      <c r="G544" t="s">
        <v>156</v>
      </c>
      <c r="H544" s="33" t="s">
        <v>128</v>
      </c>
      <c r="I544" t="s">
        <v>537</v>
      </c>
      <c r="J544" t="s">
        <v>538</v>
      </c>
      <c r="K544" t="s">
        <v>147</v>
      </c>
      <c r="M544" t="s">
        <v>236</v>
      </c>
      <c r="P544" t="s">
        <v>572</v>
      </c>
      <c r="Q544" t="s">
        <v>262</v>
      </c>
      <c r="S544" t="s">
        <v>125</v>
      </c>
      <c r="T544" t="s">
        <v>115</v>
      </c>
    </row>
    <row r="545" spans="1:20" hidden="1">
      <c r="A545" t="s">
        <v>571</v>
      </c>
      <c r="B545" t="s">
        <v>147</v>
      </c>
      <c r="C545" t="s">
        <v>39</v>
      </c>
      <c r="D545" t="s">
        <v>147</v>
      </c>
      <c r="E545" t="s">
        <v>154</v>
      </c>
      <c r="F545" t="s">
        <v>155</v>
      </c>
      <c r="G545" t="s">
        <v>156</v>
      </c>
      <c r="H545" s="33" t="s">
        <v>574</v>
      </c>
      <c r="I545" t="s">
        <v>537</v>
      </c>
      <c r="J545" t="s">
        <v>538</v>
      </c>
      <c r="K545" t="s">
        <v>147</v>
      </c>
      <c r="M545" t="s">
        <v>236</v>
      </c>
      <c r="P545" t="s">
        <v>572</v>
      </c>
      <c r="Q545" t="s">
        <v>393</v>
      </c>
      <c r="R545" t="s">
        <v>48</v>
      </c>
      <c r="S545" t="s">
        <v>115</v>
      </c>
      <c r="T545" t="s">
        <v>115</v>
      </c>
    </row>
    <row r="546" spans="1:20" hidden="1">
      <c r="A546" t="s">
        <v>571</v>
      </c>
      <c r="B546" t="s">
        <v>147</v>
      </c>
      <c r="C546" t="s">
        <v>57</v>
      </c>
      <c r="D546" t="s">
        <v>147</v>
      </c>
      <c r="E546" t="s">
        <v>154</v>
      </c>
      <c r="F546" t="s">
        <v>155</v>
      </c>
      <c r="G546" t="s">
        <v>156</v>
      </c>
      <c r="H546" s="33" t="s">
        <v>574</v>
      </c>
      <c r="I546" t="s">
        <v>537</v>
      </c>
      <c r="J546" t="s">
        <v>538</v>
      </c>
      <c r="K546" t="s">
        <v>147</v>
      </c>
      <c r="M546" t="s">
        <v>236</v>
      </c>
      <c r="P546" t="s">
        <v>572</v>
      </c>
      <c r="Q546" t="s">
        <v>393</v>
      </c>
      <c r="S546" t="s">
        <v>115</v>
      </c>
      <c r="T546" t="s">
        <v>115</v>
      </c>
    </row>
    <row r="547" spans="1:20" hidden="1">
      <c r="A547" t="s">
        <v>571</v>
      </c>
      <c r="B547" t="s">
        <v>147</v>
      </c>
      <c r="C547" t="s">
        <v>39</v>
      </c>
      <c r="D547" t="s">
        <v>147</v>
      </c>
      <c r="E547" t="s">
        <v>154</v>
      </c>
      <c r="F547" t="s">
        <v>155</v>
      </c>
      <c r="G547" t="s">
        <v>156</v>
      </c>
      <c r="H547" s="33" t="s">
        <v>575</v>
      </c>
      <c r="I547" t="s">
        <v>576</v>
      </c>
      <c r="J547" t="s">
        <v>577</v>
      </c>
      <c r="K547" t="s">
        <v>147</v>
      </c>
      <c r="M547" t="s">
        <v>236</v>
      </c>
      <c r="P547" t="s">
        <v>572</v>
      </c>
      <c r="Q547" t="s">
        <v>328</v>
      </c>
      <c r="S547" t="s">
        <v>125</v>
      </c>
      <c r="T547" t="s">
        <v>115</v>
      </c>
    </row>
    <row r="548" spans="1:20" hidden="1">
      <c r="A548" t="s">
        <v>571</v>
      </c>
      <c r="B548" t="s">
        <v>147</v>
      </c>
      <c r="C548" t="s">
        <v>57</v>
      </c>
      <c r="D548" t="s">
        <v>147</v>
      </c>
      <c r="E548" t="s">
        <v>154</v>
      </c>
      <c r="F548" t="s">
        <v>155</v>
      </c>
      <c r="G548" t="s">
        <v>156</v>
      </c>
      <c r="H548" s="33" t="s">
        <v>575</v>
      </c>
      <c r="I548" t="s">
        <v>576</v>
      </c>
      <c r="J548" t="s">
        <v>577</v>
      </c>
      <c r="K548" t="s">
        <v>147</v>
      </c>
      <c r="M548" t="s">
        <v>236</v>
      </c>
      <c r="P548" t="s">
        <v>572</v>
      </c>
      <c r="Q548" t="s">
        <v>328</v>
      </c>
      <c r="R548" t="s">
        <v>62</v>
      </c>
      <c r="S548" t="s">
        <v>125</v>
      </c>
      <c r="T548" t="s">
        <v>115</v>
      </c>
    </row>
    <row r="549" spans="1:20" hidden="1">
      <c r="A549" t="s">
        <v>571</v>
      </c>
      <c r="B549" t="s">
        <v>147</v>
      </c>
      <c r="C549" t="s">
        <v>39</v>
      </c>
      <c r="D549" t="s">
        <v>147</v>
      </c>
      <c r="E549" t="s">
        <v>154</v>
      </c>
      <c r="F549" t="s">
        <v>155</v>
      </c>
      <c r="G549" t="s">
        <v>156</v>
      </c>
      <c r="H549" s="33" t="s">
        <v>139</v>
      </c>
      <c r="I549" t="s">
        <v>135</v>
      </c>
      <c r="J549" t="s">
        <v>136</v>
      </c>
      <c r="K549" t="s">
        <v>147</v>
      </c>
      <c r="M549" t="s">
        <v>236</v>
      </c>
      <c r="P549" t="s">
        <v>572</v>
      </c>
      <c r="Q549" t="s">
        <v>140</v>
      </c>
      <c r="S549" t="s">
        <v>115</v>
      </c>
      <c r="T549" t="s">
        <v>115</v>
      </c>
    </row>
    <row r="550" spans="1:20" hidden="1">
      <c r="A550" t="s">
        <v>571</v>
      </c>
      <c r="B550" t="s">
        <v>147</v>
      </c>
      <c r="C550" t="s">
        <v>57</v>
      </c>
      <c r="D550" t="s">
        <v>147</v>
      </c>
      <c r="E550" t="s">
        <v>154</v>
      </c>
      <c r="F550" t="s">
        <v>155</v>
      </c>
      <c r="G550" t="s">
        <v>156</v>
      </c>
      <c r="H550" s="33" t="s">
        <v>139</v>
      </c>
      <c r="I550" t="s">
        <v>135</v>
      </c>
      <c r="J550" t="s">
        <v>136</v>
      </c>
      <c r="K550" t="s">
        <v>147</v>
      </c>
      <c r="M550" t="s">
        <v>236</v>
      </c>
      <c r="P550" t="s">
        <v>572</v>
      </c>
      <c r="Q550" t="s">
        <v>140</v>
      </c>
      <c r="R550" t="s">
        <v>62</v>
      </c>
      <c r="S550" t="s">
        <v>115</v>
      </c>
      <c r="T550" t="s">
        <v>115</v>
      </c>
    </row>
    <row r="551" spans="1:20" hidden="1">
      <c r="A551" t="s">
        <v>571</v>
      </c>
      <c r="B551" t="s">
        <v>147</v>
      </c>
      <c r="C551" t="s">
        <v>39</v>
      </c>
      <c r="D551" t="s">
        <v>147</v>
      </c>
      <c r="E551" t="s">
        <v>154</v>
      </c>
      <c r="F551" t="s">
        <v>155</v>
      </c>
      <c r="G551" t="s">
        <v>156</v>
      </c>
      <c r="H551" s="33" t="s">
        <v>568</v>
      </c>
      <c r="I551" t="s">
        <v>135</v>
      </c>
      <c r="J551" t="s">
        <v>136</v>
      </c>
      <c r="K551" t="s">
        <v>147</v>
      </c>
      <c r="M551" t="s">
        <v>236</v>
      </c>
      <c r="P551" t="s">
        <v>572</v>
      </c>
      <c r="Q551" t="s">
        <v>204</v>
      </c>
      <c r="R551" t="s">
        <v>48</v>
      </c>
      <c r="S551" t="s">
        <v>115</v>
      </c>
      <c r="T551" t="s">
        <v>115</v>
      </c>
    </row>
    <row r="552" spans="1:20" hidden="1">
      <c r="A552" t="s">
        <v>571</v>
      </c>
      <c r="B552" t="s">
        <v>147</v>
      </c>
      <c r="C552" t="s">
        <v>57</v>
      </c>
      <c r="D552" t="s">
        <v>147</v>
      </c>
      <c r="E552" t="s">
        <v>154</v>
      </c>
      <c r="F552" t="s">
        <v>155</v>
      </c>
      <c r="G552" t="s">
        <v>156</v>
      </c>
      <c r="H552" s="33" t="s">
        <v>568</v>
      </c>
      <c r="I552" t="s">
        <v>135</v>
      </c>
      <c r="J552" t="s">
        <v>136</v>
      </c>
      <c r="K552" t="s">
        <v>147</v>
      </c>
      <c r="M552" t="s">
        <v>236</v>
      </c>
      <c r="P552" t="s">
        <v>572</v>
      </c>
      <c r="Q552" t="s">
        <v>204</v>
      </c>
      <c r="S552" t="s">
        <v>115</v>
      </c>
      <c r="T552" t="s">
        <v>115</v>
      </c>
    </row>
    <row r="553" spans="1:20" hidden="1">
      <c r="A553" t="s">
        <v>571</v>
      </c>
      <c r="B553" t="s">
        <v>147</v>
      </c>
      <c r="C553" t="s">
        <v>39</v>
      </c>
      <c r="D553" t="s">
        <v>147</v>
      </c>
      <c r="E553" t="s">
        <v>154</v>
      </c>
      <c r="F553" t="s">
        <v>155</v>
      </c>
      <c r="G553" t="s">
        <v>156</v>
      </c>
      <c r="H553" s="33" t="s">
        <v>578</v>
      </c>
      <c r="I553" t="s">
        <v>579</v>
      </c>
      <c r="J553" t="s">
        <v>580</v>
      </c>
      <c r="K553" t="s">
        <v>147</v>
      </c>
      <c r="M553" t="s">
        <v>236</v>
      </c>
      <c r="P553" t="s">
        <v>572</v>
      </c>
      <c r="Q553" t="s">
        <v>581</v>
      </c>
      <c r="S553" t="s">
        <v>115</v>
      </c>
      <c r="T553" t="s">
        <v>115</v>
      </c>
    </row>
    <row r="554" spans="1:20" hidden="1">
      <c r="A554" t="s">
        <v>571</v>
      </c>
      <c r="B554" t="s">
        <v>147</v>
      </c>
      <c r="C554" t="s">
        <v>57</v>
      </c>
      <c r="D554" t="s">
        <v>147</v>
      </c>
      <c r="E554" t="s">
        <v>154</v>
      </c>
      <c r="F554" t="s">
        <v>155</v>
      </c>
      <c r="G554" t="s">
        <v>156</v>
      </c>
      <c r="H554" s="33" t="s">
        <v>578</v>
      </c>
      <c r="I554" t="s">
        <v>579</v>
      </c>
      <c r="J554" t="s">
        <v>580</v>
      </c>
      <c r="K554" t="s">
        <v>147</v>
      </c>
      <c r="M554" t="s">
        <v>236</v>
      </c>
      <c r="P554" t="s">
        <v>572</v>
      </c>
      <c r="Q554" t="s">
        <v>581</v>
      </c>
      <c r="R554" t="s">
        <v>62</v>
      </c>
      <c r="S554" t="s">
        <v>125</v>
      </c>
      <c r="T554" t="s">
        <v>115</v>
      </c>
    </row>
    <row r="555" spans="1:20" hidden="1">
      <c r="A555" t="s">
        <v>571</v>
      </c>
      <c r="B555" t="s">
        <v>147</v>
      </c>
      <c r="C555" t="s">
        <v>39</v>
      </c>
      <c r="D555" t="s">
        <v>147</v>
      </c>
      <c r="E555" t="s">
        <v>154</v>
      </c>
      <c r="F555" t="s">
        <v>155</v>
      </c>
      <c r="G555" t="s">
        <v>156</v>
      </c>
      <c r="H555" s="33" t="s">
        <v>582</v>
      </c>
      <c r="K555" t="s">
        <v>147</v>
      </c>
      <c r="M555" t="s">
        <v>147</v>
      </c>
      <c r="P555" t="s">
        <v>572</v>
      </c>
      <c r="Q555" t="s">
        <v>583</v>
      </c>
      <c r="R555" t="s">
        <v>48</v>
      </c>
      <c r="S555" t="s">
        <v>115</v>
      </c>
      <c r="T555" t="s">
        <v>115</v>
      </c>
    </row>
    <row r="556" spans="1:20" hidden="1">
      <c r="A556" t="s">
        <v>571</v>
      </c>
      <c r="B556" t="s">
        <v>147</v>
      </c>
      <c r="C556" t="s">
        <v>57</v>
      </c>
      <c r="D556" t="s">
        <v>147</v>
      </c>
      <c r="E556" t="s">
        <v>154</v>
      </c>
      <c r="F556" t="s">
        <v>155</v>
      </c>
      <c r="G556" t="s">
        <v>156</v>
      </c>
      <c r="H556" s="33" t="s">
        <v>582</v>
      </c>
      <c r="K556" t="s">
        <v>147</v>
      </c>
      <c r="M556" t="s">
        <v>147</v>
      </c>
      <c r="P556" t="s">
        <v>572</v>
      </c>
      <c r="Q556" t="s">
        <v>583</v>
      </c>
      <c r="S556" t="s">
        <v>115</v>
      </c>
      <c r="T556" t="s">
        <v>115</v>
      </c>
    </row>
    <row r="557" spans="1:20" hidden="1">
      <c r="A557" t="s">
        <v>571</v>
      </c>
      <c r="B557" t="s">
        <v>147</v>
      </c>
      <c r="C557" t="s">
        <v>39</v>
      </c>
      <c r="D557" t="s">
        <v>147</v>
      </c>
      <c r="E557" t="s">
        <v>154</v>
      </c>
      <c r="F557" t="s">
        <v>155</v>
      </c>
      <c r="G557" t="s">
        <v>156</v>
      </c>
      <c r="H557" s="33" t="s">
        <v>584</v>
      </c>
      <c r="I557" t="s">
        <v>520</v>
      </c>
      <c r="J557" t="s">
        <v>521</v>
      </c>
      <c r="K557" t="s">
        <v>147</v>
      </c>
      <c r="M557" t="s">
        <v>236</v>
      </c>
      <c r="P557" t="s">
        <v>572</v>
      </c>
      <c r="Q557" t="s">
        <v>356</v>
      </c>
      <c r="R557" t="s">
        <v>48</v>
      </c>
      <c r="S557" t="s">
        <v>115</v>
      </c>
      <c r="T557" t="s">
        <v>115</v>
      </c>
    </row>
    <row r="558" spans="1:20" hidden="1">
      <c r="A558" t="s">
        <v>571</v>
      </c>
      <c r="B558" t="s">
        <v>147</v>
      </c>
      <c r="C558" t="s">
        <v>57</v>
      </c>
      <c r="D558" t="s">
        <v>147</v>
      </c>
      <c r="E558" t="s">
        <v>154</v>
      </c>
      <c r="F558" t="s">
        <v>155</v>
      </c>
      <c r="G558" t="s">
        <v>156</v>
      </c>
      <c r="H558" s="33" t="s">
        <v>584</v>
      </c>
      <c r="I558" t="s">
        <v>520</v>
      </c>
      <c r="J558" t="s">
        <v>521</v>
      </c>
      <c r="K558" t="s">
        <v>147</v>
      </c>
      <c r="M558" t="s">
        <v>236</v>
      </c>
      <c r="P558" t="s">
        <v>572</v>
      </c>
      <c r="Q558" t="s">
        <v>356</v>
      </c>
      <c r="S558" t="s">
        <v>115</v>
      </c>
      <c r="T558" t="s">
        <v>115</v>
      </c>
    </row>
    <row r="559" spans="1:20" hidden="1">
      <c r="A559" t="s">
        <v>505</v>
      </c>
      <c r="B559" t="s">
        <v>147</v>
      </c>
      <c r="C559" t="s">
        <v>39</v>
      </c>
      <c r="D559" t="s">
        <v>147</v>
      </c>
      <c r="E559" t="s">
        <v>154</v>
      </c>
      <c r="F559" t="s">
        <v>155</v>
      </c>
      <c r="G559" t="s">
        <v>156</v>
      </c>
      <c r="H559" s="33" t="s">
        <v>63</v>
      </c>
      <c r="I559" t="s">
        <v>64</v>
      </c>
      <c r="J559" t="s">
        <v>65</v>
      </c>
      <c r="K559" t="s">
        <v>147</v>
      </c>
      <c r="M559" t="s">
        <v>251</v>
      </c>
      <c r="P559" t="s">
        <v>508</v>
      </c>
      <c r="Q559" t="s">
        <v>503</v>
      </c>
      <c r="S559" t="s">
        <v>115</v>
      </c>
      <c r="T559" t="s">
        <v>115</v>
      </c>
    </row>
    <row r="560" spans="1:20" hidden="1">
      <c r="A560" t="s">
        <v>505</v>
      </c>
      <c r="B560" t="s">
        <v>147</v>
      </c>
      <c r="C560" t="s">
        <v>57</v>
      </c>
      <c r="D560" t="s">
        <v>147</v>
      </c>
      <c r="E560" t="s">
        <v>154</v>
      </c>
      <c r="F560" t="s">
        <v>155</v>
      </c>
      <c r="G560" t="s">
        <v>156</v>
      </c>
      <c r="H560" s="33" t="s">
        <v>63</v>
      </c>
      <c r="I560" t="s">
        <v>64</v>
      </c>
      <c r="J560" t="s">
        <v>65</v>
      </c>
      <c r="K560" t="s">
        <v>147</v>
      </c>
      <c r="M560" t="s">
        <v>251</v>
      </c>
      <c r="P560" t="s">
        <v>508</v>
      </c>
      <c r="Q560" t="s">
        <v>503</v>
      </c>
      <c r="R560" t="s">
        <v>62</v>
      </c>
      <c r="S560" t="s">
        <v>115</v>
      </c>
      <c r="T560" t="s">
        <v>115</v>
      </c>
    </row>
    <row r="561" spans="1:20" hidden="1">
      <c r="A561" t="s">
        <v>505</v>
      </c>
      <c r="B561" t="s">
        <v>147</v>
      </c>
      <c r="C561" t="s">
        <v>57</v>
      </c>
      <c r="D561" t="s">
        <v>147</v>
      </c>
      <c r="E561" t="s">
        <v>154</v>
      </c>
      <c r="F561" t="s">
        <v>155</v>
      </c>
      <c r="G561" t="s">
        <v>156</v>
      </c>
      <c r="H561" s="33" t="s">
        <v>316</v>
      </c>
      <c r="K561" t="s">
        <v>147</v>
      </c>
      <c r="M561" t="s">
        <v>251</v>
      </c>
      <c r="P561" t="s">
        <v>508</v>
      </c>
      <c r="Q561" t="s">
        <v>359</v>
      </c>
      <c r="R561" t="s">
        <v>62</v>
      </c>
      <c r="S561" t="s">
        <v>125</v>
      </c>
      <c r="T561" t="s">
        <v>115</v>
      </c>
    </row>
    <row r="562" spans="1:20" hidden="1">
      <c r="A562" t="s">
        <v>585</v>
      </c>
      <c r="B562" t="s">
        <v>147</v>
      </c>
      <c r="C562" t="s">
        <v>39</v>
      </c>
      <c r="D562" t="s">
        <v>147</v>
      </c>
      <c r="E562" t="s">
        <v>154</v>
      </c>
      <c r="F562" t="s">
        <v>155</v>
      </c>
      <c r="G562" t="s">
        <v>156</v>
      </c>
      <c r="H562" s="33" t="s">
        <v>586</v>
      </c>
      <c r="K562" t="s">
        <v>147</v>
      </c>
      <c r="M562" t="s">
        <v>504</v>
      </c>
      <c r="P562" t="s">
        <v>587</v>
      </c>
      <c r="Q562" t="s">
        <v>204</v>
      </c>
      <c r="S562" t="s">
        <v>155</v>
      </c>
      <c r="T562" t="s">
        <v>162</v>
      </c>
    </row>
    <row r="563" spans="1:20" hidden="1">
      <c r="A563" t="s">
        <v>585</v>
      </c>
      <c r="B563" t="s">
        <v>147</v>
      </c>
      <c r="C563" t="s">
        <v>39</v>
      </c>
      <c r="D563" t="s">
        <v>147</v>
      </c>
      <c r="E563" t="s">
        <v>154</v>
      </c>
      <c r="F563" t="s">
        <v>155</v>
      </c>
      <c r="G563" t="s">
        <v>156</v>
      </c>
      <c r="H563" s="33" t="s">
        <v>588</v>
      </c>
      <c r="K563" t="s">
        <v>147</v>
      </c>
      <c r="M563" t="s">
        <v>504</v>
      </c>
      <c r="P563" t="s">
        <v>587</v>
      </c>
      <c r="Q563" t="s">
        <v>589</v>
      </c>
      <c r="S563" t="s">
        <v>155</v>
      </c>
      <c r="T563" t="s">
        <v>162</v>
      </c>
    </row>
    <row r="564" spans="1:20" hidden="1">
      <c r="A564" t="s">
        <v>585</v>
      </c>
      <c r="B564" t="s">
        <v>147</v>
      </c>
      <c r="C564" t="s">
        <v>39</v>
      </c>
      <c r="D564" t="s">
        <v>147</v>
      </c>
      <c r="E564" t="s">
        <v>154</v>
      </c>
      <c r="F564" t="s">
        <v>155</v>
      </c>
      <c r="G564" t="s">
        <v>156</v>
      </c>
      <c r="H564" s="33" t="s">
        <v>590</v>
      </c>
      <c r="K564" t="s">
        <v>147</v>
      </c>
      <c r="M564" t="s">
        <v>504</v>
      </c>
      <c r="P564" t="s">
        <v>587</v>
      </c>
      <c r="Q564" t="s">
        <v>591</v>
      </c>
      <c r="S564" t="s">
        <v>155</v>
      </c>
      <c r="T564" t="s">
        <v>162</v>
      </c>
    </row>
    <row r="565" spans="1:20" hidden="1">
      <c r="A565" t="s">
        <v>585</v>
      </c>
      <c r="B565" t="s">
        <v>147</v>
      </c>
      <c r="C565" t="s">
        <v>39</v>
      </c>
      <c r="D565" t="s">
        <v>147</v>
      </c>
      <c r="E565" t="s">
        <v>154</v>
      </c>
      <c r="F565" t="s">
        <v>155</v>
      </c>
      <c r="G565" t="s">
        <v>156</v>
      </c>
      <c r="H565" s="33" t="s">
        <v>592</v>
      </c>
      <c r="K565" t="s">
        <v>147</v>
      </c>
      <c r="M565" t="s">
        <v>504</v>
      </c>
      <c r="P565" t="s">
        <v>587</v>
      </c>
      <c r="Q565" t="s">
        <v>138</v>
      </c>
      <c r="S565" t="s">
        <v>155</v>
      </c>
      <c r="T565" t="s">
        <v>162</v>
      </c>
    </row>
    <row r="566" spans="1:20" hidden="1">
      <c r="A566" t="s">
        <v>593</v>
      </c>
      <c r="B566" t="s">
        <v>147</v>
      </c>
      <c r="C566" t="s">
        <v>39</v>
      </c>
      <c r="D566" t="s">
        <v>147</v>
      </c>
      <c r="E566" t="s">
        <v>154</v>
      </c>
      <c r="F566" t="s">
        <v>155</v>
      </c>
      <c r="G566" t="s">
        <v>156</v>
      </c>
      <c r="H566" s="33" t="s">
        <v>594</v>
      </c>
      <c r="K566" t="s">
        <v>147</v>
      </c>
      <c r="M566" t="s">
        <v>595</v>
      </c>
      <c r="P566" t="s">
        <v>596</v>
      </c>
      <c r="Q566" t="s">
        <v>597</v>
      </c>
      <c r="S566" t="s">
        <v>155</v>
      </c>
      <c r="T566" t="s">
        <v>162</v>
      </c>
    </row>
    <row r="567" spans="1:20" hidden="1">
      <c r="A567" t="s">
        <v>593</v>
      </c>
      <c r="B567" t="s">
        <v>147</v>
      </c>
      <c r="C567" t="s">
        <v>39</v>
      </c>
      <c r="D567" t="s">
        <v>147</v>
      </c>
      <c r="E567" t="s">
        <v>154</v>
      </c>
      <c r="F567" t="s">
        <v>155</v>
      </c>
      <c r="G567" t="s">
        <v>156</v>
      </c>
      <c r="H567" s="33" t="s">
        <v>598</v>
      </c>
      <c r="K567" t="s">
        <v>147</v>
      </c>
      <c r="M567" t="s">
        <v>595</v>
      </c>
      <c r="P567" t="s">
        <v>596</v>
      </c>
      <c r="Q567" t="s">
        <v>599</v>
      </c>
      <c r="S567" t="s">
        <v>155</v>
      </c>
      <c r="T567" t="s">
        <v>162</v>
      </c>
    </row>
    <row r="568" spans="1:20" hidden="1">
      <c r="A568" t="s">
        <v>593</v>
      </c>
      <c r="B568" t="s">
        <v>147</v>
      </c>
      <c r="C568" t="s">
        <v>39</v>
      </c>
      <c r="D568" t="s">
        <v>147</v>
      </c>
      <c r="E568" t="s">
        <v>154</v>
      </c>
      <c r="F568" t="s">
        <v>155</v>
      </c>
      <c r="G568" t="s">
        <v>156</v>
      </c>
      <c r="H568" s="33" t="s">
        <v>600</v>
      </c>
      <c r="K568" t="s">
        <v>147</v>
      </c>
      <c r="M568" t="s">
        <v>595</v>
      </c>
      <c r="P568" t="s">
        <v>596</v>
      </c>
      <c r="Q568" t="s">
        <v>192</v>
      </c>
      <c r="S568" t="s">
        <v>155</v>
      </c>
      <c r="T568" t="s">
        <v>162</v>
      </c>
    </row>
    <row r="569" spans="1:20" hidden="1">
      <c r="A569" t="s">
        <v>593</v>
      </c>
      <c r="B569" t="s">
        <v>147</v>
      </c>
      <c r="C569" t="s">
        <v>39</v>
      </c>
      <c r="D569" t="s">
        <v>147</v>
      </c>
      <c r="E569" t="s">
        <v>154</v>
      </c>
      <c r="F569" t="s">
        <v>155</v>
      </c>
      <c r="G569" t="s">
        <v>156</v>
      </c>
      <c r="H569" s="33" t="s">
        <v>601</v>
      </c>
      <c r="K569" t="s">
        <v>147</v>
      </c>
      <c r="M569" t="s">
        <v>147</v>
      </c>
      <c r="P569" t="s">
        <v>596</v>
      </c>
      <c r="Q569" t="s">
        <v>196</v>
      </c>
      <c r="S569" t="s">
        <v>155</v>
      </c>
      <c r="T569" t="s">
        <v>162</v>
      </c>
    </row>
    <row r="570" spans="1:20" hidden="1">
      <c r="A570" t="s">
        <v>602</v>
      </c>
      <c r="B570" t="s">
        <v>147</v>
      </c>
      <c r="C570" t="s">
        <v>39</v>
      </c>
      <c r="D570" t="s">
        <v>147</v>
      </c>
      <c r="E570" t="s">
        <v>154</v>
      </c>
      <c r="F570" t="s">
        <v>155</v>
      </c>
      <c r="G570" t="s">
        <v>156</v>
      </c>
      <c r="H570" s="33" t="s">
        <v>603</v>
      </c>
      <c r="I570" t="s">
        <v>604</v>
      </c>
      <c r="J570" t="s">
        <v>605</v>
      </c>
      <c r="K570" t="s">
        <v>147</v>
      </c>
      <c r="M570" t="s">
        <v>396</v>
      </c>
      <c r="P570" t="s">
        <v>606</v>
      </c>
      <c r="Q570" t="s">
        <v>328</v>
      </c>
      <c r="R570" t="s">
        <v>48</v>
      </c>
      <c r="S570" t="s">
        <v>251</v>
      </c>
      <c r="T570" t="s">
        <v>251</v>
      </c>
    </row>
    <row r="571" spans="1:20" hidden="1">
      <c r="A571" t="s">
        <v>602</v>
      </c>
      <c r="B571" t="s">
        <v>147</v>
      </c>
      <c r="C571" t="s">
        <v>57</v>
      </c>
      <c r="D571" t="s">
        <v>147</v>
      </c>
      <c r="E571" t="s">
        <v>154</v>
      </c>
      <c r="F571" t="s">
        <v>155</v>
      </c>
      <c r="G571" t="s">
        <v>156</v>
      </c>
      <c r="H571" s="33" t="s">
        <v>603</v>
      </c>
      <c r="I571" t="s">
        <v>604</v>
      </c>
      <c r="J571" t="s">
        <v>605</v>
      </c>
      <c r="K571" t="s">
        <v>147</v>
      </c>
      <c r="M571" t="s">
        <v>396</v>
      </c>
      <c r="P571" t="s">
        <v>606</v>
      </c>
      <c r="Q571" t="s">
        <v>328</v>
      </c>
      <c r="S571" t="s">
        <v>251</v>
      </c>
      <c r="T571" t="s">
        <v>251</v>
      </c>
    </row>
    <row r="572" spans="1:20" hidden="1">
      <c r="A572" t="s">
        <v>602</v>
      </c>
      <c r="B572" t="s">
        <v>147</v>
      </c>
      <c r="C572" t="s">
        <v>149</v>
      </c>
      <c r="D572" t="s">
        <v>147</v>
      </c>
      <c r="E572" t="s">
        <v>154</v>
      </c>
      <c r="F572" t="s">
        <v>155</v>
      </c>
      <c r="G572" t="s">
        <v>156</v>
      </c>
      <c r="H572" s="33" t="s">
        <v>603</v>
      </c>
      <c r="I572" t="s">
        <v>604</v>
      </c>
      <c r="J572" t="s">
        <v>605</v>
      </c>
      <c r="K572" t="s">
        <v>147</v>
      </c>
      <c r="M572" t="s">
        <v>396</v>
      </c>
      <c r="P572" t="s">
        <v>606</v>
      </c>
      <c r="Q572" t="s">
        <v>328</v>
      </c>
      <c r="S572" t="s">
        <v>251</v>
      </c>
      <c r="T572" t="s">
        <v>251</v>
      </c>
    </row>
    <row r="573" spans="1:20" hidden="1">
      <c r="A573" t="s">
        <v>602</v>
      </c>
      <c r="B573" t="s">
        <v>147</v>
      </c>
      <c r="C573" t="s">
        <v>39</v>
      </c>
      <c r="D573" t="s">
        <v>147</v>
      </c>
      <c r="E573" t="s">
        <v>154</v>
      </c>
      <c r="F573" t="s">
        <v>155</v>
      </c>
      <c r="G573" t="s">
        <v>156</v>
      </c>
      <c r="H573" s="33" t="s">
        <v>607</v>
      </c>
      <c r="I573" t="s">
        <v>604</v>
      </c>
      <c r="J573" t="s">
        <v>605</v>
      </c>
      <c r="K573" t="s">
        <v>147</v>
      </c>
      <c r="M573" t="s">
        <v>396</v>
      </c>
      <c r="P573" t="s">
        <v>606</v>
      </c>
      <c r="Q573" t="s">
        <v>608</v>
      </c>
      <c r="S573" t="s">
        <v>504</v>
      </c>
      <c r="T573" t="s">
        <v>251</v>
      </c>
    </row>
    <row r="574" spans="1:20" hidden="1">
      <c r="A574" t="s">
        <v>602</v>
      </c>
      <c r="B574" t="s">
        <v>147</v>
      </c>
      <c r="C574" t="s">
        <v>57</v>
      </c>
      <c r="D574" t="s">
        <v>147</v>
      </c>
      <c r="E574" t="s">
        <v>154</v>
      </c>
      <c r="F574" t="s">
        <v>155</v>
      </c>
      <c r="G574" t="s">
        <v>156</v>
      </c>
      <c r="H574" s="33" t="s">
        <v>607</v>
      </c>
      <c r="I574" t="s">
        <v>604</v>
      </c>
      <c r="J574" t="s">
        <v>605</v>
      </c>
      <c r="K574" t="s">
        <v>147</v>
      </c>
      <c r="M574" t="s">
        <v>396</v>
      </c>
      <c r="P574" t="s">
        <v>606</v>
      </c>
      <c r="Q574" t="s">
        <v>608</v>
      </c>
      <c r="R574" t="s">
        <v>62</v>
      </c>
      <c r="S574" t="s">
        <v>251</v>
      </c>
      <c r="T574" t="s">
        <v>251</v>
      </c>
    </row>
    <row r="575" spans="1:20" hidden="1">
      <c r="A575" t="s">
        <v>602</v>
      </c>
      <c r="B575" t="s">
        <v>147</v>
      </c>
      <c r="C575" t="s">
        <v>149</v>
      </c>
      <c r="D575" t="s">
        <v>147</v>
      </c>
      <c r="E575" t="s">
        <v>154</v>
      </c>
      <c r="F575" t="s">
        <v>155</v>
      </c>
      <c r="G575" t="s">
        <v>156</v>
      </c>
      <c r="H575" s="33" t="s">
        <v>607</v>
      </c>
      <c r="I575" t="s">
        <v>604</v>
      </c>
      <c r="J575" t="s">
        <v>605</v>
      </c>
      <c r="K575" t="s">
        <v>147</v>
      </c>
      <c r="M575" t="s">
        <v>396</v>
      </c>
      <c r="P575" t="s">
        <v>606</v>
      </c>
      <c r="Q575" t="s">
        <v>608</v>
      </c>
      <c r="S575" t="s">
        <v>251</v>
      </c>
      <c r="T575" t="s">
        <v>251</v>
      </c>
    </row>
    <row r="576" spans="1:20" hidden="1">
      <c r="A576" t="s">
        <v>602</v>
      </c>
      <c r="B576" t="s">
        <v>147</v>
      </c>
      <c r="C576" t="s">
        <v>39</v>
      </c>
      <c r="D576" t="s">
        <v>147</v>
      </c>
      <c r="E576" t="s">
        <v>154</v>
      </c>
      <c r="F576" t="s">
        <v>155</v>
      </c>
      <c r="G576" t="s">
        <v>156</v>
      </c>
      <c r="H576" s="33" t="s">
        <v>588</v>
      </c>
      <c r="I576" t="s">
        <v>609</v>
      </c>
      <c r="J576" t="s">
        <v>610</v>
      </c>
      <c r="K576" t="s">
        <v>147</v>
      </c>
      <c r="M576" t="s">
        <v>396</v>
      </c>
      <c r="P576" t="s">
        <v>606</v>
      </c>
      <c r="Q576" t="s">
        <v>589</v>
      </c>
      <c r="R576" t="s">
        <v>48</v>
      </c>
      <c r="S576" t="s">
        <v>251</v>
      </c>
      <c r="T576" t="s">
        <v>251</v>
      </c>
    </row>
    <row r="577" spans="1:20" hidden="1">
      <c r="A577" t="s">
        <v>602</v>
      </c>
      <c r="B577" t="s">
        <v>147</v>
      </c>
      <c r="C577" t="s">
        <v>57</v>
      </c>
      <c r="D577" t="s">
        <v>147</v>
      </c>
      <c r="E577" t="s">
        <v>154</v>
      </c>
      <c r="F577" t="s">
        <v>155</v>
      </c>
      <c r="G577" t="s">
        <v>156</v>
      </c>
      <c r="H577" s="33" t="s">
        <v>588</v>
      </c>
      <c r="I577" t="s">
        <v>609</v>
      </c>
      <c r="J577" t="s">
        <v>610</v>
      </c>
      <c r="K577" t="s">
        <v>147</v>
      </c>
      <c r="M577" t="s">
        <v>396</v>
      </c>
      <c r="P577" t="s">
        <v>606</v>
      </c>
      <c r="Q577" t="s">
        <v>589</v>
      </c>
      <c r="S577" t="s">
        <v>251</v>
      </c>
      <c r="T577" t="s">
        <v>251</v>
      </c>
    </row>
    <row r="578" spans="1:20" hidden="1">
      <c r="A578" t="s">
        <v>602</v>
      </c>
      <c r="B578" t="s">
        <v>147</v>
      </c>
      <c r="C578" t="s">
        <v>149</v>
      </c>
      <c r="D578" t="s">
        <v>147</v>
      </c>
      <c r="E578" t="s">
        <v>154</v>
      </c>
      <c r="F578" t="s">
        <v>155</v>
      </c>
      <c r="G578" t="s">
        <v>156</v>
      </c>
      <c r="H578" s="33" t="s">
        <v>588</v>
      </c>
      <c r="I578" t="s">
        <v>609</v>
      </c>
      <c r="J578" t="s">
        <v>610</v>
      </c>
      <c r="K578" t="s">
        <v>147</v>
      </c>
      <c r="M578" t="s">
        <v>396</v>
      </c>
      <c r="P578" t="s">
        <v>606</v>
      </c>
      <c r="Q578" t="s">
        <v>589</v>
      </c>
      <c r="S578" t="s">
        <v>251</v>
      </c>
      <c r="T578" t="s">
        <v>251</v>
      </c>
    </row>
    <row r="579" spans="1:20" hidden="1">
      <c r="A579" t="s">
        <v>602</v>
      </c>
      <c r="B579" t="s">
        <v>147</v>
      </c>
      <c r="C579" t="s">
        <v>39</v>
      </c>
      <c r="D579" t="s">
        <v>147</v>
      </c>
      <c r="E579" t="s">
        <v>154</v>
      </c>
      <c r="F579" t="s">
        <v>155</v>
      </c>
      <c r="G579" t="s">
        <v>156</v>
      </c>
      <c r="H579" s="33" t="s">
        <v>590</v>
      </c>
      <c r="I579" t="s">
        <v>611</v>
      </c>
      <c r="J579" t="s">
        <v>612</v>
      </c>
      <c r="K579" t="s">
        <v>147</v>
      </c>
      <c r="M579" t="s">
        <v>396</v>
      </c>
      <c r="P579" t="s">
        <v>606</v>
      </c>
      <c r="Q579" t="s">
        <v>591</v>
      </c>
      <c r="S579" t="s">
        <v>504</v>
      </c>
      <c r="T579" t="s">
        <v>251</v>
      </c>
    </row>
    <row r="580" spans="1:20" hidden="1">
      <c r="A580" t="s">
        <v>602</v>
      </c>
      <c r="B580" t="s">
        <v>147</v>
      </c>
      <c r="C580" t="s">
        <v>57</v>
      </c>
      <c r="D580" t="s">
        <v>147</v>
      </c>
      <c r="E580" t="s">
        <v>154</v>
      </c>
      <c r="F580" t="s">
        <v>155</v>
      </c>
      <c r="G580" t="s">
        <v>156</v>
      </c>
      <c r="H580" s="33" t="s">
        <v>590</v>
      </c>
      <c r="I580" t="s">
        <v>611</v>
      </c>
      <c r="J580" t="s">
        <v>612</v>
      </c>
      <c r="K580" t="s">
        <v>147</v>
      </c>
      <c r="M580" t="s">
        <v>396</v>
      </c>
      <c r="P580" t="s">
        <v>606</v>
      </c>
      <c r="Q580" t="s">
        <v>591</v>
      </c>
      <c r="R580" t="s">
        <v>62</v>
      </c>
      <c r="S580" t="s">
        <v>504</v>
      </c>
      <c r="T580" t="s">
        <v>251</v>
      </c>
    </row>
    <row r="581" spans="1:20" hidden="1">
      <c r="A581" t="s">
        <v>602</v>
      </c>
      <c r="B581" t="s">
        <v>147</v>
      </c>
      <c r="C581" t="s">
        <v>39</v>
      </c>
      <c r="D581" t="s">
        <v>147</v>
      </c>
      <c r="E581" t="s">
        <v>154</v>
      </c>
      <c r="F581" t="s">
        <v>155</v>
      </c>
      <c r="G581" t="s">
        <v>156</v>
      </c>
      <c r="H581" s="33" t="s">
        <v>613</v>
      </c>
      <c r="I581" t="s">
        <v>609</v>
      </c>
      <c r="J581" t="s">
        <v>610</v>
      </c>
      <c r="K581" t="s">
        <v>147</v>
      </c>
      <c r="M581" t="s">
        <v>396</v>
      </c>
      <c r="P581" t="s">
        <v>606</v>
      </c>
      <c r="Q581" t="s">
        <v>614</v>
      </c>
      <c r="R581" t="s">
        <v>48</v>
      </c>
      <c r="S581" t="s">
        <v>504</v>
      </c>
      <c r="T581" t="s">
        <v>251</v>
      </c>
    </row>
    <row r="582" spans="1:20" hidden="1">
      <c r="A582" t="s">
        <v>602</v>
      </c>
      <c r="B582" t="s">
        <v>147</v>
      </c>
      <c r="C582" t="s">
        <v>57</v>
      </c>
      <c r="D582" t="s">
        <v>147</v>
      </c>
      <c r="E582" t="s">
        <v>154</v>
      </c>
      <c r="F582" t="s">
        <v>155</v>
      </c>
      <c r="G582" t="s">
        <v>156</v>
      </c>
      <c r="H582" s="33" t="s">
        <v>613</v>
      </c>
      <c r="I582" t="s">
        <v>609</v>
      </c>
      <c r="J582" t="s">
        <v>610</v>
      </c>
      <c r="K582" t="s">
        <v>147</v>
      </c>
      <c r="M582" t="s">
        <v>396</v>
      </c>
      <c r="P582" t="s">
        <v>606</v>
      </c>
      <c r="Q582" t="s">
        <v>614</v>
      </c>
      <c r="S582" t="s">
        <v>504</v>
      </c>
      <c r="T582" t="s">
        <v>251</v>
      </c>
    </row>
    <row r="583" spans="1:20" hidden="1">
      <c r="A583" t="s">
        <v>602</v>
      </c>
      <c r="B583" t="s">
        <v>147</v>
      </c>
      <c r="C583" t="s">
        <v>39</v>
      </c>
      <c r="D583" t="s">
        <v>147</v>
      </c>
      <c r="E583" t="s">
        <v>154</v>
      </c>
      <c r="F583" t="s">
        <v>155</v>
      </c>
      <c r="G583" t="s">
        <v>156</v>
      </c>
      <c r="H583" s="33" t="s">
        <v>615</v>
      </c>
      <c r="I583" t="s">
        <v>611</v>
      </c>
      <c r="J583" t="s">
        <v>612</v>
      </c>
      <c r="K583" t="s">
        <v>147</v>
      </c>
      <c r="M583" t="s">
        <v>396</v>
      </c>
      <c r="P583" t="s">
        <v>606</v>
      </c>
      <c r="Q583" t="s">
        <v>581</v>
      </c>
      <c r="R583" t="s">
        <v>48</v>
      </c>
      <c r="S583" t="s">
        <v>504</v>
      </c>
      <c r="T583" t="s">
        <v>251</v>
      </c>
    </row>
    <row r="584" spans="1:20" hidden="1">
      <c r="A584" t="s">
        <v>602</v>
      </c>
      <c r="B584" t="s">
        <v>147</v>
      </c>
      <c r="C584" t="s">
        <v>57</v>
      </c>
      <c r="D584" t="s">
        <v>147</v>
      </c>
      <c r="E584" t="s">
        <v>154</v>
      </c>
      <c r="F584" t="s">
        <v>155</v>
      </c>
      <c r="G584" t="s">
        <v>156</v>
      </c>
      <c r="H584" s="33" t="s">
        <v>615</v>
      </c>
      <c r="I584" t="s">
        <v>611</v>
      </c>
      <c r="J584" t="s">
        <v>612</v>
      </c>
      <c r="K584" t="s">
        <v>147</v>
      </c>
      <c r="M584" t="s">
        <v>396</v>
      </c>
      <c r="P584" t="s">
        <v>606</v>
      </c>
      <c r="Q584" t="s">
        <v>581</v>
      </c>
      <c r="S584" t="s">
        <v>504</v>
      </c>
      <c r="T584" t="s">
        <v>251</v>
      </c>
    </row>
    <row r="585" spans="1:20" hidden="1">
      <c r="A585" t="s">
        <v>602</v>
      </c>
      <c r="B585" t="s">
        <v>147</v>
      </c>
      <c r="C585" t="s">
        <v>39</v>
      </c>
      <c r="D585" t="s">
        <v>147</v>
      </c>
      <c r="E585" t="s">
        <v>154</v>
      </c>
      <c r="F585" t="s">
        <v>155</v>
      </c>
      <c r="G585" t="s">
        <v>156</v>
      </c>
      <c r="H585" s="33" t="s">
        <v>600</v>
      </c>
      <c r="I585" t="s">
        <v>616</v>
      </c>
      <c r="J585" t="s">
        <v>617</v>
      </c>
      <c r="K585" t="s">
        <v>147</v>
      </c>
      <c r="M585" t="s">
        <v>396</v>
      </c>
      <c r="P585" t="s">
        <v>606</v>
      </c>
      <c r="Q585" t="s">
        <v>219</v>
      </c>
      <c r="R585" t="s">
        <v>48</v>
      </c>
      <c r="S585" t="s">
        <v>504</v>
      </c>
      <c r="T585" t="s">
        <v>251</v>
      </c>
    </row>
    <row r="586" spans="1:20" hidden="1">
      <c r="A586" t="s">
        <v>602</v>
      </c>
      <c r="B586" t="s">
        <v>147</v>
      </c>
      <c r="C586" t="s">
        <v>57</v>
      </c>
      <c r="D586" t="s">
        <v>147</v>
      </c>
      <c r="E586" t="s">
        <v>154</v>
      </c>
      <c r="F586" t="s">
        <v>155</v>
      </c>
      <c r="G586" t="s">
        <v>156</v>
      </c>
      <c r="H586" s="33" t="s">
        <v>600</v>
      </c>
      <c r="I586" t="s">
        <v>616</v>
      </c>
      <c r="J586" t="s">
        <v>617</v>
      </c>
      <c r="K586" t="s">
        <v>147</v>
      </c>
      <c r="M586" t="s">
        <v>396</v>
      </c>
      <c r="P586" t="s">
        <v>606</v>
      </c>
      <c r="Q586" t="s">
        <v>219</v>
      </c>
      <c r="S586" t="s">
        <v>504</v>
      </c>
      <c r="T586" t="s">
        <v>251</v>
      </c>
    </row>
    <row r="587" spans="1:20" hidden="1">
      <c r="A587" t="s">
        <v>602</v>
      </c>
      <c r="B587" t="s">
        <v>147</v>
      </c>
      <c r="C587" t="s">
        <v>39</v>
      </c>
      <c r="D587" t="s">
        <v>147</v>
      </c>
      <c r="E587" t="s">
        <v>154</v>
      </c>
      <c r="F587" t="s">
        <v>155</v>
      </c>
      <c r="G587" t="s">
        <v>156</v>
      </c>
      <c r="H587" s="33" t="s">
        <v>601</v>
      </c>
      <c r="K587" t="s">
        <v>147</v>
      </c>
      <c r="M587" t="s">
        <v>147</v>
      </c>
      <c r="P587" t="s">
        <v>606</v>
      </c>
      <c r="Q587" t="s">
        <v>221</v>
      </c>
      <c r="R587" t="s">
        <v>48</v>
      </c>
      <c r="S587" t="s">
        <v>504</v>
      </c>
      <c r="T587" t="s">
        <v>251</v>
      </c>
    </row>
    <row r="588" spans="1:20" hidden="1">
      <c r="A588" t="s">
        <v>602</v>
      </c>
      <c r="B588" t="s">
        <v>147</v>
      </c>
      <c r="C588" t="s">
        <v>57</v>
      </c>
      <c r="D588" t="s">
        <v>147</v>
      </c>
      <c r="E588" t="s">
        <v>154</v>
      </c>
      <c r="F588" t="s">
        <v>155</v>
      </c>
      <c r="G588" t="s">
        <v>156</v>
      </c>
      <c r="H588" s="33" t="s">
        <v>601</v>
      </c>
      <c r="K588" t="s">
        <v>147</v>
      </c>
      <c r="M588" t="s">
        <v>147</v>
      </c>
      <c r="P588" t="s">
        <v>606</v>
      </c>
      <c r="Q588" t="s">
        <v>221</v>
      </c>
      <c r="S588" t="s">
        <v>504</v>
      </c>
      <c r="T588" t="s">
        <v>251</v>
      </c>
    </row>
    <row r="589" spans="1:20" hidden="1">
      <c r="A589" t="s">
        <v>602</v>
      </c>
      <c r="B589" t="s">
        <v>147</v>
      </c>
      <c r="C589" t="s">
        <v>39</v>
      </c>
      <c r="D589" t="s">
        <v>147</v>
      </c>
      <c r="E589" t="s">
        <v>154</v>
      </c>
      <c r="F589" t="s">
        <v>155</v>
      </c>
      <c r="G589" t="s">
        <v>156</v>
      </c>
      <c r="H589" s="33" t="s">
        <v>598</v>
      </c>
      <c r="I589" t="s">
        <v>609</v>
      </c>
      <c r="J589" t="s">
        <v>610</v>
      </c>
      <c r="K589" t="s">
        <v>147</v>
      </c>
      <c r="M589" t="s">
        <v>396</v>
      </c>
      <c r="P589" t="s">
        <v>606</v>
      </c>
      <c r="Q589" t="s">
        <v>599</v>
      </c>
      <c r="S589" t="s">
        <v>251</v>
      </c>
      <c r="T589" t="s">
        <v>251</v>
      </c>
    </row>
    <row r="590" spans="1:20" hidden="1">
      <c r="A590" t="s">
        <v>602</v>
      </c>
      <c r="B590" t="s">
        <v>147</v>
      </c>
      <c r="C590" t="s">
        <v>57</v>
      </c>
      <c r="D590" t="s">
        <v>147</v>
      </c>
      <c r="E590" t="s">
        <v>154</v>
      </c>
      <c r="F590" t="s">
        <v>155</v>
      </c>
      <c r="G590" t="s">
        <v>156</v>
      </c>
      <c r="H590" s="33" t="s">
        <v>598</v>
      </c>
      <c r="I590" t="s">
        <v>609</v>
      </c>
      <c r="J590" t="s">
        <v>610</v>
      </c>
      <c r="K590" t="s">
        <v>147</v>
      </c>
      <c r="M590" t="s">
        <v>396</v>
      </c>
      <c r="P590" t="s">
        <v>606</v>
      </c>
      <c r="Q590" t="s">
        <v>599</v>
      </c>
      <c r="R590" t="s">
        <v>62</v>
      </c>
      <c r="S590" t="s">
        <v>251</v>
      </c>
      <c r="T590" t="s">
        <v>251</v>
      </c>
    </row>
    <row r="591" spans="1:20" hidden="1">
      <c r="A591" t="s">
        <v>618</v>
      </c>
      <c r="B591" t="s">
        <v>147</v>
      </c>
      <c r="C591" t="s">
        <v>39</v>
      </c>
      <c r="D591" t="s">
        <v>147</v>
      </c>
      <c r="E591" t="s">
        <v>154</v>
      </c>
      <c r="F591" t="s">
        <v>155</v>
      </c>
      <c r="G591" t="s">
        <v>156</v>
      </c>
      <c r="H591" s="33" t="s">
        <v>269</v>
      </c>
      <c r="K591" t="s">
        <v>147</v>
      </c>
      <c r="M591" t="s">
        <v>619</v>
      </c>
      <c r="P591" t="s">
        <v>620</v>
      </c>
      <c r="Q591" t="s">
        <v>273</v>
      </c>
      <c r="S591" t="s">
        <v>155</v>
      </c>
      <c r="T591" t="s">
        <v>162</v>
      </c>
    </row>
    <row r="592" spans="1:20" hidden="1">
      <c r="A592" t="s">
        <v>621</v>
      </c>
      <c r="B592" t="s">
        <v>147</v>
      </c>
      <c r="C592" t="s">
        <v>39</v>
      </c>
      <c r="D592" t="s">
        <v>147</v>
      </c>
      <c r="E592" t="s">
        <v>154</v>
      </c>
      <c r="F592" t="s">
        <v>155</v>
      </c>
      <c r="G592" t="s">
        <v>156</v>
      </c>
      <c r="H592" s="33" t="s">
        <v>167</v>
      </c>
      <c r="I592" t="s">
        <v>64</v>
      </c>
      <c r="J592" t="s">
        <v>65</v>
      </c>
      <c r="K592" t="s">
        <v>147</v>
      </c>
      <c r="M592" t="s">
        <v>320</v>
      </c>
      <c r="P592" t="s">
        <v>622</v>
      </c>
      <c r="Q592" t="s">
        <v>170</v>
      </c>
      <c r="R592" t="s">
        <v>48</v>
      </c>
      <c r="S592" t="s">
        <v>49</v>
      </c>
      <c r="T592" t="s">
        <v>50</v>
      </c>
    </row>
    <row r="593" spans="1:20" hidden="1">
      <c r="A593" t="s">
        <v>563</v>
      </c>
      <c r="B593" t="s">
        <v>147</v>
      </c>
      <c r="C593" t="s">
        <v>39</v>
      </c>
      <c r="D593" t="s">
        <v>147</v>
      </c>
      <c r="E593" t="s">
        <v>154</v>
      </c>
      <c r="F593" t="s">
        <v>155</v>
      </c>
      <c r="G593" t="s">
        <v>156</v>
      </c>
      <c r="H593" s="33" t="s">
        <v>623</v>
      </c>
      <c r="K593" t="s">
        <v>147</v>
      </c>
      <c r="M593" t="s">
        <v>115</v>
      </c>
      <c r="P593" t="s">
        <v>565</v>
      </c>
      <c r="Q593" t="s">
        <v>232</v>
      </c>
      <c r="S593" t="s">
        <v>155</v>
      </c>
      <c r="T593" t="s">
        <v>162</v>
      </c>
    </row>
    <row r="594" spans="1:20" hidden="1">
      <c r="A594" t="s">
        <v>624</v>
      </c>
      <c r="B594" t="s">
        <v>147</v>
      </c>
      <c r="C594" t="s">
        <v>39</v>
      </c>
      <c r="D594" t="s">
        <v>147</v>
      </c>
      <c r="E594" t="s">
        <v>154</v>
      </c>
      <c r="F594" t="s">
        <v>155</v>
      </c>
      <c r="G594" t="s">
        <v>156</v>
      </c>
      <c r="H594" s="33" t="s">
        <v>514</v>
      </c>
      <c r="K594" t="s">
        <v>147</v>
      </c>
      <c r="M594" t="s">
        <v>625</v>
      </c>
      <c r="P594" t="s">
        <v>626</v>
      </c>
      <c r="Q594" t="s">
        <v>114</v>
      </c>
      <c r="S594" t="s">
        <v>155</v>
      </c>
      <c r="T594" t="s">
        <v>162</v>
      </c>
    </row>
    <row r="595" spans="1:20" hidden="1">
      <c r="A595" t="s">
        <v>624</v>
      </c>
      <c r="B595" t="s">
        <v>147</v>
      </c>
      <c r="C595" t="s">
        <v>39</v>
      </c>
      <c r="D595" t="s">
        <v>147</v>
      </c>
      <c r="E595" t="s">
        <v>154</v>
      </c>
      <c r="F595" t="s">
        <v>155</v>
      </c>
      <c r="G595" t="s">
        <v>156</v>
      </c>
      <c r="H595" s="33" t="s">
        <v>269</v>
      </c>
      <c r="K595" t="s">
        <v>147</v>
      </c>
      <c r="M595" t="s">
        <v>625</v>
      </c>
      <c r="P595" t="s">
        <v>626</v>
      </c>
      <c r="Q595" t="s">
        <v>273</v>
      </c>
      <c r="S595" t="s">
        <v>155</v>
      </c>
      <c r="T595" t="s">
        <v>162</v>
      </c>
    </row>
    <row r="596" spans="1:20" hidden="1">
      <c r="A596" t="s">
        <v>627</v>
      </c>
      <c r="B596" t="s">
        <v>147</v>
      </c>
      <c r="C596" t="s">
        <v>39</v>
      </c>
      <c r="D596" t="s">
        <v>147</v>
      </c>
      <c r="E596" t="s">
        <v>154</v>
      </c>
      <c r="F596" t="s">
        <v>155</v>
      </c>
      <c r="G596" t="s">
        <v>156</v>
      </c>
      <c r="H596" s="33" t="s">
        <v>628</v>
      </c>
      <c r="K596" t="s">
        <v>147</v>
      </c>
      <c r="M596" t="s">
        <v>396</v>
      </c>
      <c r="P596" t="s">
        <v>629</v>
      </c>
      <c r="Q596" t="s">
        <v>328</v>
      </c>
      <c r="S596" t="s">
        <v>155</v>
      </c>
      <c r="T596" t="s">
        <v>162</v>
      </c>
    </row>
    <row r="597" spans="1:20" hidden="1">
      <c r="A597" t="s">
        <v>627</v>
      </c>
      <c r="B597" t="s">
        <v>147</v>
      </c>
      <c r="C597" t="s">
        <v>39</v>
      </c>
      <c r="D597" t="s">
        <v>147</v>
      </c>
      <c r="E597" t="s">
        <v>154</v>
      </c>
      <c r="F597" t="s">
        <v>155</v>
      </c>
      <c r="G597" t="s">
        <v>156</v>
      </c>
      <c r="H597" s="33" t="s">
        <v>630</v>
      </c>
      <c r="K597" t="s">
        <v>147</v>
      </c>
      <c r="M597" t="s">
        <v>396</v>
      </c>
      <c r="P597" t="s">
        <v>629</v>
      </c>
      <c r="Q597" t="s">
        <v>143</v>
      </c>
      <c r="S597" t="s">
        <v>155</v>
      </c>
      <c r="T597" t="s">
        <v>162</v>
      </c>
    </row>
    <row r="598" spans="1:20" hidden="1">
      <c r="A598" t="s">
        <v>627</v>
      </c>
      <c r="B598" t="s">
        <v>147</v>
      </c>
      <c r="C598" t="s">
        <v>39</v>
      </c>
      <c r="D598" t="s">
        <v>147</v>
      </c>
      <c r="E598" t="s">
        <v>154</v>
      </c>
      <c r="F598" t="s">
        <v>155</v>
      </c>
      <c r="G598" t="s">
        <v>156</v>
      </c>
      <c r="H598" s="33" t="s">
        <v>631</v>
      </c>
      <c r="K598" t="s">
        <v>147</v>
      </c>
      <c r="M598" t="s">
        <v>396</v>
      </c>
      <c r="P598" t="s">
        <v>629</v>
      </c>
      <c r="Q598" t="s">
        <v>120</v>
      </c>
      <c r="S598" t="s">
        <v>155</v>
      </c>
      <c r="T598" t="s">
        <v>162</v>
      </c>
    </row>
    <row r="599" spans="1:20" hidden="1">
      <c r="A599" t="s">
        <v>627</v>
      </c>
      <c r="B599" t="s">
        <v>147</v>
      </c>
      <c r="C599" t="s">
        <v>39</v>
      </c>
      <c r="D599" t="s">
        <v>147</v>
      </c>
      <c r="E599" t="s">
        <v>154</v>
      </c>
      <c r="F599" t="s">
        <v>155</v>
      </c>
      <c r="G599" t="s">
        <v>156</v>
      </c>
      <c r="H599" s="33" t="s">
        <v>632</v>
      </c>
      <c r="K599" t="s">
        <v>147</v>
      </c>
      <c r="M599" t="s">
        <v>396</v>
      </c>
      <c r="P599" t="s">
        <v>629</v>
      </c>
      <c r="Q599" t="s">
        <v>267</v>
      </c>
      <c r="S599" t="s">
        <v>155</v>
      </c>
      <c r="T599" t="s">
        <v>162</v>
      </c>
    </row>
    <row r="600" spans="1:20" hidden="1">
      <c r="A600" t="s">
        <v>633</v>
      </c>
      <c r="B600" t="s">
        <v>147</v>
      </c>
      <c r="C600" t="s">
        <v>39</v>
      </c>
      <c r="D600" t="s">
        <v>147</v>
      </c>
      <c r="E600" t="s">
        <v>154</v>
      </c>
      <c r="F600" t="s">
        <v>155</v>
      </c>
      <c r="G600" t="s">
        <v>156</v>
      </c>
      <c r="H600" s="33" t="s">
        <v>628</v>
      </c>
      <c r="I600" t="s">
        <v>634</v>
      </c>
      <c r="J600" t="s">
        <v>635</v>
      </c>
      <c r="K600" t="s">
        <v>147</v>
      </c>
      <c r="M600" t="s">
        <v>354</v>
      </c>
      <c r="P600" t="s">
        <v>636</v>
      </c>
      <c r="Q600" t="s">
        <v>328</v>
      </c>
      <c r="R600" t="s">
        <v>48</v>
      </c>
      <c r="S600" t="s">
        <v>530</v>
      </c>
      <c r="T600" t="s">
        <v>45</v>
      </c>
    </row>
    <row r="601" spans="1:20" hidden="1">
      <c r="A601" t="s">
        <v>633</v>
      </c>
      <c r="B601" t="s">
        <v>147</v>
      </c>
      <c r="C601" t="s">
        <v>57</v>
      </c>
      <c r="D601" t="s">
        <v>147</v>
      </c>
      <c r="E601" t="s">
        <v>154</v>
      </c>
      <c r="F601" t="s">
        <v>155</v>
      </c>
      <c r="G601" t="s">
        <v>156</v>
      </c>
      <c r="H601" s="33" t="s">
        <v>628</v>
      </c>
      <c r="I601" t="s">
        <v>634</v>
      </c>
      <c r="J601" t="s">
        <v>635</v>
      </c>
      <c r="K601" t="s">
        <v>147</v>
      </c>
      <c r="M601" t="s">
        <v>354</v>
      </c>
      <c r="P601" t="s">
        <v>636</v>
      </c>
      <c r="Q601" t="s">
        <v>328</v>
      </c>
      <c r="S601" t="s">
        <v>45</v>
      </c>
      <c r="T601" t="s">
        <v>45</v>
      </c>
    </row>
    <row r="602" spans="1:20" hidden="1">
      <c r="A602" t="s">
        <v>633</v>
      </c>
      <c r="B602" t="s">
        <v>147</v>
      </c>
      <c r="C602" t="s">
        <v>149</v>
      </c>
      <c r="D602" t="s">
        <v>147</v>
      </c>
      <c r="E602" t="s">
        <v>154</v>
      </c>
      <c r="F602" t="s">
        <v>155</v>
      </c>
      <c r="G602" t="s">
        <v>156</v>
      </c>
      <c r="H602" s="33" t="s">
        <v>628</v>
      </c>
      <c r="I602" t="s">
        <v>634</v>
      </c>
      <c r="J602" t="s">
        <v>635</v>
      </c>
      <c r="K602" t="s">
        <v>147</v>
      </c>
      <c r="M602" t="s">
        <v>354</v>
      </c>
      <c r="P602" t="s">
        <v>636</v>
      </c>
      <c r="Q602" t="s">
        <v>328</v>
      </c>
      <c r="S602" t="s">
        <v>45</v>
      </c>
      <c r="T602" t="s">
        <v>45</v>
      </c>
    </row>
    <row r="603" spans="1:20" hidden="1">
      <c r="A603" t="s">
        <v>633</v>
      </c>
      <c r="B603" t="s">
        <v>147</v>
      </c>
      <c r="C603" t="s">
        <v>39</v>
      </c>
      <c r="D603" t="s">
        <v>147</v>
      </c>
      <c r="E603" t="s">
        <v>154</v>
      </c>
      <c r="F603" t="s">
        <v>155</v>
      </c>
      <c r="G603" t="s">
        <v>156</v>
      </c>
      <c r="H603" s="33" t="s">
        <v>637</v>
      </c>
      <c r="I603" t="s">
        <v>372</v>
      </c>
      <c r="J603" t="s">
        <v>373</v>
      </c>
      <c r="K603" t="s">
        <v>147</v>
      </c>
      <c r="M603" t="s">
        <v>354</v>
      </c>
      <c r="P603" t="s">
        <v>636</v>
      </c>
      <c r="Q603" t="s">
        <v>638</v>
      </c>
      <c r="R603" t="s">
        <v>48</v>
      </c>
      <c r="S603" t="s">
        <v>45</v>
      </c>
      <c r="T603" t="s">
        <v>45</v>
      </c>
    </row>
    <row r="604" spans="1:20" hidden="1">
      <c r="A604" t="s">
        <v>633</v>
      </c>
      <c r="B604" t="s">
        <v>147</v>
      </c>
      <c r="C604" t="s">
        <v>57</v>
      </c>
      <c r="D604" t="s">
        <v>147</v>
      </c>
      <c r="E604" t="s">
        <v>154</v>
      </c>
      <c r="F604" t="s">
        <v>155</v>
      </c>
      <c r="G604" t="s">
        <v>156</v>
      </c>
      <c r="H604" s="33" t="s">
        <v>637</v>
      </c>
      <c r="I604" t="s">
        <v>372</v>
      </c>
      <c r="J604" t="s">
        <v>373</v>
      </c>
      <c r="K604" t="s">
        <v>147</v>
      </c>
      <c r="M604" t="s">
        <v>354</v>
      </c>
      <c r="P604" t="s">
        <v>636</v>
      </c>
      <c r="Q604" t="s">
        <v>638</v>
      </c>
      <c r="S604" t="s">
        <v>639</v>
      </c>
      <c r="T604" t="s">
        <v>45</v>
      </c>
    </row>
    <row r="605" spans="1:20" hidden="1">
      <c r="A605" t="s">
        <v>633</v>
      </c>
      <c r="B605" t="s">
        <v>147</v>
      </c>
      <c r="C605" t="s">
        <v>39</v>
      </c>
      <c r="D605" t="s">
        <v>147</v>
      </c>
      <c r="E605" t="s">
        <v>154</v>
      </c>
      <c r="F605" t="s">
        <v>155</v>
      </c>
      <c r="G605" t="s">
        <v>156</v>
      </c>
      <c r="H605" s="33" t="s">
        <v>640</v>
      </c>
      <c r="I605" t="s">
        <v>368</v>
      </c>
      <c r="J605" t="s">
        <v>369</v>
      </c>
      <c r="K605" t="s">
        <v>147</v>
      </c>
      <c r="M605" t="s">
        <v>354</v>
      </c>
      <c r="P605" t="s">
        <v>636</v>
      </c>
      <c r="Q605" t="s">
        <v>229</v>
      </c>
      <c r="S605" t="s">
        <v>45</v>
      </c>
      <c r="T605" t="s">
        <v>45</v>
      </c>
    </row>
    <row r="606" spans="1:20" hidden="1">
      <c r="A606" t="s">
        <v>633</v>
      </c>
      <c r="B606" t="s">
        <v>147</v>
      </c>
      <c r="C606" t="s">
        <v>57</v>
      </c>
      <c r="D606" t="s">
        <v>147</v>
      </c>
      <c r="E606" t="s">
        <v>154</v>
      </c>
      <c r="F606" t="s">
        <v>155</v>
      </c>
      <c r="G606" t="s">
        <v>156</v>
      </c>
      <c r="H606" s="33" t="s">
        <v>640</v>
      </c>
      <c r="I606" t="s">
        <v>368</v>
      </c>
      <c r="J606" t="s">
        <v>369</v>
      </c>
      <c r="K606" t="s">
        <v>147</v>
      </c>
      <c r="M606" t="s">
        <v>354</v>
      </c>
      <c r="P606" t="s">
        <v>636</v>
      </c>
      <c r="Q606" t="s">
        <v>229</v>
      </c>
      <c r="R606" t="s">
        <v>62</v>
      </c>
      <c r="S606" t="s">
        <v>45</v>
      </c>
      <c r="T606" t="s">
        <v>45</v>
      </c>
    </row>
    <row r="607" spans="1:20" hidden="1">
      <c r="A607" t="s">
        <v>633</v>
      </c>
      <c r="B607" t="s">
        <v>147</v>
      </c>
      <c r="C607" t="s">
        <v>39</v>
      </c>
      <c r="D607" t="s">
        <v>147</v>
      </c>
      <c r="E607" t="s">
        <v>154</v>
      </c>
      <c r="F607" t="s">
        <v>155</v>
      </c>
      <c r="G607" t="s">
        <v>156</v>
      </c>
      <c r="H607" s="33" t="s">
        <v>641</v>
      </c>
      <c r="I607" t="s">
        <v>372</v>
      </c>
      <c r="J607" t="s">
        <v>373</v>
      </c>
      <c r="K607" t="s">
        <v>147</v>
      </c>
      <c r="M607" t="s">
        <v>354</v>
      </c>
      <c r="P607" t="s">
        <v>636</v>
      </c>
      <c r="Q607" t="s">
        <v>642</v>
      </c>
      <c r="R607" t="s">
        <v>48</v>
      </c>
      <c r="S607" t="s">
        <v>45</v>
      </c>
      <c r="T607" t="s">
        <v>45</v>
      </c>
    </row>
    <row r="608" spans="1:20" hidden="1">
      <c r="A608" t="s">
        <v>633</v>
      </c>
      <c r="B608" t="s">
        <v>147</v>
      </c>
      <c r="C608" t="s">
        <v>57</v>
      </c>
      <c r="D608" t="s">
        <v>147</v>
      </c>
      <c r="E608" t="s">
        <v>154</v>
      </c>
      <c r="F608" t="s">
        <v>155</v>
      </c>
      <c r="G608" t="s">
        <v>156</v>
      </c>
      <c r="H608" s="33" t="s">
        <v>641</v>
      </c>
      <c r="I608" t="s">
        <v>372</v>
      </c>
      <c r="J608" t="s">
        <v>373</v>
      </c>
      <c r="K608" t="s">
        <v>147</v>
      </c>
      <c r="M608" t="s">
        <v>354</v>
      </c>
      <c r="P608" t="s">
        <v>636</v>
      </c>
      <c r="Q608" t="s">
        <v>642</v>
      </c>
      <c r="S608" t="s">
        <v>530</v>
      </c>
      <c r="T608" t="s">
        <v>45</v>
      </c>
    </row>
    <row r="609" spans="1:20" hidden="1">
      <c r="A609" t="s">
        <v>633</v>
      </c>
      <c r="B609" t="s">
        <v>147</v>
      </c>
      <c r="C609" t="s">
        <v>150</v>
      </c>
      <c r="D609" t="s">
        <v>147</v>
      </c>
      <c r="E609" t="s">
        <v>154</v>
      </c>
      <c r="F609" t="s">
        <v>155</v>
      </c>
      <c r="G609" t="s">
        <v>156</v>
      </c>
      <c r="H609" s="33" t="s">
        <v>641</v>
      </c>
      <c r="I609" t="s">
        <v>372</v>
      </c>
      <c r="J609" t="s">
        <v>373</v>
      </c>
      <c r="K609" t="s">
        <v>147</v>
      </c>
      <c r="M609" t="s">
        <v>354</v>
      </c>
      <c r="P609" t="s">
        <v>636</v>
      </c>
      <c r="Q609" t="s">
        <v>642</v>
      </c>
      <c r="S609" t="s">
        <v>155</v>
      </c>
      <c r="T609" t="s">
        <v>45</v>
      </c>
    </row>
    <row r="610" spans="1:20" hidden="1">
      <c r="A610" t="s">
        <v>633</v>
      </c>
      <c r="B610" t="s">
        <v>147</v>
      </c>
      <c r="C610" t="s">
        <v>39</v>
      </c>
      <c r="D610" t="s">
        <v>147</v>
      </c>
      <c r="E610" t="s">
        <v>154</v>
      </c>
      <c r="F610" t="s">
        <v>155</v>
      </c>
      <c r="G610" t="s">
        <v>156</v>
      </c>
      <c r="H610" s="33" t="s">
        <v>630</v>
      </c>
      <c r="I610" t="s">
        <v>184</v>
      </c>
      <c r="J610" t="s">
        <v>185</v>
      </c>
      <c r="K610" t="s">
        <v>147</v>
      </c>
      <c r="M610" t="s">
        <v>354</v>
      </c>
      <c r="P610" t="s">
        <v>636</v>
      </c>
      <c r="Q610" t="s">
        <v>143</v>
      </c>
      <c r="R610" t="s">
        <v>48</v>
      </c>
      <c r="S610" t="s">
        <v>530</v>
      </c>
      <c r="T610" t="s">
        <v>45</v>
      </c>
    </row>
    <row r="611" spans="1:20" hidden="1">
      <c r="A611" t="s">
        <v>633</v>
      </c>
      <c r="B611" t="s">
        <v>147</v>
      </c>
      <c r="C611" t="s">
        <v>57</v>
      </c>
      <c r="D611" t="s">
        <v>147</v>
      </c>
      <c r="E611" t="s">
        <v>154</v>
      </c>
      <c r="F611" t="s">
        <v>155</v>
      </c>
      <c r="G611" t="s">
        <v>156</v>
      </c>
      <c r="H611" s="33" t="s">
        <v>630</v>
      </c>
      <c r="I611" t="s">
        <v>184</v>
      </c>
      <c r="J611" t="s">
        <v>185</v>
      </c>
      <c r="K611" t="s">
        <v>147</v>
      </c>
      <c r="M611" t="s">
        <v>354</v>
      </c>
      <c r="P611" t="s">
        <v>636</v>
      </c>
      <c r="Q611" t="s">
        <v>143</v>
      </c>
      <c r="S611" t="s">
        <v>530</v>
      </c>
      <c r="T611" t="s">
        <v>45</v>
      </c>
    </row>
    <row r="612" spans="1:20" hidden="1">
      <c r="A612" t="s">
        <v>633</v>
      </c>
      <c r="B612" t="s">
        <v>147</v>
      </c>
      <c r="C612" t="s">
        <v>150</v>
      </c>
      <c r="D612" t="s">
        <v>147</v>
      </c>
      <c r="E612" t="s">
        <v>154</v>
      </c>
      <c r="F612" t="s">
        <v>155</v>
      </c>
      <c r="G612" t="s">
        <v>156</v>
      </c>
      <c r="H612" s="33" t="s">
        <v>630</v>
      </c>
      <c r="I612" t="s">
        <v>184</v>
      </c>
      <c r="J612" t="s">
        <v>185</v>
      </c>
      <c r="K612" t="s">
        <v>147</v>
      </c>
      <c r="M612" t="s">
        <v>354</v>
      </c>
      <c r="P612" t="s">
        <v>636</v>
      </c>
      <c r="Q612" t="s">
        <v>143</v>
      </c>
      <c r="S612" t="s">
        <v>155</v>
      </c>
      <c r="T612" t="s">
        <v>45</v>
      </c>
    </row>
    <row r="613" spans="1:20" hidden="1">
      <c r="A613" t="s">
        <v>633</v>
      </c>
      <c r="B613" t="s">
        <v>147</v>
      </c>
      <c r="C613" t="s">
        <v>39</v>
      </c>
      <c r="D613" t="s">
        <v>147</v>
      </c>
      <c r="E613" t="s">
        <v>154</v>
      </c>
      <c r="F613" t="s">
        <v>155</v>
      </c>
      <c r="G613" t="s">
        <v>156</v>
      </c>
      <c r="H613" s="33" t="s">
        <v>632</v>
      </c>
      <c r="I613" t="s">
        <v>643</v>
      </c>
      <c r="J613" t="s">
        <v>644</v>
      </c>
      <c r="K613" t="s">
        <v>147</v>
      </c>
      <c r="M613" t="s">
        <v>354</v>
      </c>
      <c r="P613" t="s">
        <v>636</v>
      </c>
      <c r="Q613" t="s">
        <v>267</v>
      </c>
      <c r="S613" t="s">
        <v>45</v>
      </c>
      <c r="T613" t="s">
        <v>45</v>
      </c>
    </row>
    <row r="614" spans="1:20" hidden="1">
      <c r="A614" t="s">
        <v>633</v>
      </c>
      <c r="B614" t="s">
        <v>147</v>
      </c>
      <c r="C614" t="s">
        <v>57</v>
      </c>
      <c r="D614" t="s">
        <v>147</v>
      </c>
      <c r="E614" t="s">
        <v>154</v>
      </c>
      <c r="F614" t="s">
        <v>155</v>
      </c>
      <c r="G614" t="s">
        <v>156</v>
      </c>
      <c r="H614" s="33" t="s">
        <v>632</v>
      </c>
      <c r="I614" t="s">
        <v>643</v>
      </c>
      <c r="J614" t="s">
        <v>644</v>
      </c>
      <c r="K614" t="s">
        <v>147</v>
      </c>
      <c r="M614" t="s">
        <v>354</v>
      </c>
      <c r="P614" t="s">
        <v>636</v>
      </c>
      <c r="Q614" t="s">
        <v>267</v>
      </c>
      <c r="R614" t="s">
        <v>62</v>
      </c>
      <c r="S614" t="s">
        <v>530</v>
      </c>
      <c r="T614" t="s">
        <v>45</v>
      </c>
    </row>
    <row r="615" spans="1:20" hidden="1">
      <c r="A615" t="s">
        <v>645</v>
      </c>
      <c r="B615" t="s">
        <v>147</v>
      </c>
      <c r="C615" t="s">
        <v>39</v>
      </c>
      <c r="D615" t="s">
        <v>147</v>
      </c>
      <c r="E615" t="s">
        <v>154</v>
      </c>
      <c r="F615" t="s">
        <v>155</v>
      </c>
      <c r="G615" t="s">
        <v>156</v>
      </c>
      <c r="H615" s="33" t="s">
        <v>646</v>
      </c>
      <c r="I615" t="s">
        <v>368</v>
      </c>
      <c r="J615" t="s">
        <v>369</v>
      </c>
      <c r="K615" t="s">
        <v>147</v>
      </c>
      <c r="M615" t="s">
        <v>45</v>
      </c>
      <c r="P615" t="s">
        <v>647</v>
      </c>
      <c r="Q615" t="s">
        <v>648</v>
      </c>
      <c r="R615" t="s">
        <v>48</v>
      </c>
      <c r="S615" t="s">
        <v>45</v>
      </c>
      <c r="T615" t="s">
        <v>45</v>
      </c>
    </row>
    <row r="616" spans="1:20" hidden="1">
      <c r="A616" t="s">
        <v>645</v>
      </c>
      <c r="B616" t="s">
        <v>147</v>
      </c>
      <c r="C616" t="s">
        <v>57</v>
      </c>
      <c r="D616" t="s">
        <v>147</v>
      </c>
      <c r="E616" t="s">
        <v>154</v>
      </c>
      <c r="F616" t="s">
        <v>155</v>
      </c>
      <c r="G616" t="s">
        <v>156</v>
      </c>
      <c r="H616" s="33" t="s">
        <v>646</v>
      </c>
      <c r="I616" t="s">
        <v>368</v>
      </c>
      <c r="J616" t="s">
        <v>369</v>
      </c>
      <c r="K616" t="s">
        <v>147</v>
      </c>
      <c r="M616" t="s">
        <v>45</v>
      </c>
      <c r="P616" t="s">
        <v>647</v>
      </c>
      <c r="Q616" t="s">
        <v>648</v>
      </c>
      <c r="S616" t="s">
        <v>45</v>
      </c>
      <c r="T616" t="s">
        <v>45</v>
      </c>
    </row>
    <row r="617" spans="1:20" hidden="1">
      <c r="A617" t="s">
        <v>645</v>
      </c>
      <c r="B617" t="s">
        <v>147</v>
      </c>
      <c r="C617" t="s">
        <v>39</v>
      </c>
      <c r="D617" t="s">
        <v>147</v>
      </c>
      <c r="E617" t="s">
        <v>154</v>
      </c>
      <c r="F617" t="s">
        <v>155</v>
      </c>
      <c r="G617" t="s">
        <v>156</v>
      </c>
      <c r="H617" s="33" t="s">
        <v>375</v>
      </c>
      <c r="I617" t="s">
        <v>368</v>
      </c>
      <c r="J617" t="s">
        <v>369</v>
      </c>
      <c r="K617" t="s">
        <v>147</v>
      </c>
      <c r="M617" t="s">
        <v>45</v>
      </c>
      <c r="P617" t="s">
        <v>647</v>
      </c>
      <c r="Q617" t="s">
        <v>376</v>
      </c>
      <c r="R617" t="s">
        <v>48</v>
      </c>
      <c r="S617" t="s">
        <v>45</v>
      </c>
      <c r="T617" t="s">
        <v>45</v>
      </c>
    </row>
    <row r="618" spans="1:20" hidden="1">
      <c r="A618" t="s">
        <v>645</v>
      </c>
      <c r="B618" t="s">
        <v>147</v>
      </c>
      <c r="C618" t="s">
        <v>57</v>
      </c>
      <c r="D618" t="s">
        <v>147</v>
      </c>
      <c r="E618" t="s">
        <v>154</v>
      </c>
      <c r="F618" t="s">
        <v>155</v>
      </c>
      <c r="G618" t="s">
        <v>156</v>
      </c>
      <c r="H618" s="33" t="s">
        <v>375</v>
      </c>
      <c r="I618" t="s">
        <v>368</v>
      </c>
      <c r="J618" t="s">
        <v>369</v>
      </c>
      <c r="K618" t="s">
        <v>147</v>
      </c>
      <c r="M618" t="s">
        <v>45</v>
      </c>
      <c r="P618" t="s">
        <v>647</v>
      </c>
      <c r="Q618" t="s">
        <v>376</v>
      </c>
      <c r="S618" t="s">
        <v>45</v>
      </c>
      <c r="T618" t="s">
        <v>45</v>
      </c>
    </row>
    <row r="619" spans="1:20" hidden="1">
      <c r="A619" t="s">
        <v>645</v>
      </c>
      <c r="B619" t="s">
        <v>147</v>
      </c>
      <c r="C619" t="s">
        <v>39</v>
      </c>
      <c r="D619" t="s">
        <v>147</v>
      </c>
      <c r="E619" t="s">
        <v>154</v>
      </c>
      <c r="F619" t="s">
        <v>155</v>
      </c>
      <c r="G619" t="s">
        <v>156</v>
      </c>
      <c r="H619" s="33" t="s">
        <v>377</v>
      </c>
      <c r="I619" t="s">
        <v>184</v>
      </c>
      <c r="J619" t="s">
        <v>185</v>
      </c>
      <c r="K619" t="s">
        <v>147</v>
      </c>
      <c r="M619" t="s">
        <v>45</v>
      </c>
      <c r="P619" t="s">
        <v>647</v>
      </c>
      <c r="Q619" t="s">
        <v>244</v>
      </c>
      <c r="R619" t="s">
        <v>48</v>
      </c>
      <c r="S619" t="s">
        <v>45</v>
      </c>
      <c r="T619" t="s">
        <v>45</v>
      </c>
    </row>
    <row r="620" spans="1:20" hidden="1">
      <c r="A620" t="s">
        <v>645</v>
      </c>
      <c r="B620" t="s">
        <v>147</v>
      </c>
      <c r="C620" t="s">
        <v>57</v>
      </c>
      <c r="D620" t="s">
        <v>147</v>
      </c>
      <c r="E620" t="s">
        <v>154</v>
      </c>
      <c r="F620" t="s">
        <v>155</v>
      </c>
      <c r="G620" t="s">
        <v>156</v>
      </c>
      <c r="H620" s="33" t="s">
        <v>377</v>
      </c>
      <c r="I620" t="s">
        <v>184</v>
      </c>
      <c r="J620" t="s">
        <v>185</v>
      </c>
      <c r="K620" t="s">
        <v>147</v>
      </c>
      <c r="M620" t="s">
        <v>45</v>
      </c>
      <c r="P620" t="s">
        <v>647</v>
      </c>
      <c r="Q620" t="s">
        <v>244</v>
      </c>
      <c r="S620" t="s">
        <v>530</v>
      </c>
      <c r="T620" t="s">
        <v>45</v>
      </c>
    </row>
    <row r="621" spans="1:20" hidden="1">
      <c r="A621" t="s">
        <v>645</v>
      </c>
      <c r="B621" t="s">
        <v>147</v>
      </c>
      <c r="C621" t="s">
        <v>150</v>
      </c>
      <c r="D621" t="s">
        <v>147</v>
      </c>
      <c r="E621" t="s">
        <v>154</v>
      </c>
      <c r="F621" t="s">
        <v>155</v>
      </c>
      <c r="G621" t="s">
        <v>156</v>
      </c>
      <c r="H621" s="33" t="s">
        <v>377</v>
      </c>
      <c r="I621" t="s">
        <v>184</v>
      </c>
      <c r="J621" t="s">
        <v>185</v>
      </c>
      <c r="K621" t="s">
        <v>147</v>
      </c>
      <c r="M621" t="s">
        <v>45</v>
      </c>
      <c r="P621" t="s">
        <v>647</v>
      </c>
      <c r="Q621" t="s">
        <v>244</v>
      </c>
      <c r="S621" t="s">
        <v>155</v>
      </c>
      <c r="T621" t="s">
        <v>45</v>
      </c>
    </row>
    <row r="622" spans="1:20" hidden="1">
      <c r="A622" t="s">
        <v>645</v>
      </c>
      <c r="B622" t="s">
        <v>147</v>
      </c>
      <c r="C622" t="s">
        <v>39</v>
      </c>
      <c r="D622" t="s">
        <v>147</v>
      </c>
      <c r="E622" t="s">
        <v>154</v>
      </c>
      <c r="F622" t="s">
        <v>155</v>
      </c>
      <c r="G622" t="s">
        <v>156</v>
      </c>
      <c r="H622" s="33" t="s">
        <v>378</v>
      </c>
      <c r="K622" t="s">
        <v>147</v>
      </c>
      <c r="M622" t="s">
        <v>45</v>
      </c>
      <c r="P622" t="s">
        <v>647</v>
      </c>
      <c r="Q622" t="s">
        <v>379</v>
      </c>
      <c r="S622" t="s">
        <v>156</v>
      </c>
      <c r="T622" t="s">
        <v>45</v>
      </c>
    </row>
    <row r="623" spans="1:20" hidden="1">
      <c r="A623" t="s">
        <v>645</v>
      </c>
      <c r="B623" t="s">
        <v>147</v>
      </c>
      <c r="C623" t="s">
        <v>57</v>
      </c>
      <c r="D623" t="s">
        <v>147</v>
      </c>
      <c r="E623" t="s">
        <v>154</v>
      </c>
      <c r="F623" t="s">
        <v>155</v>
      </c>
      <c r="G623" t="s">
        <v>156</v>
      </c>
      <c r="H623" s="33" t="s">
        <v>378</v>
      </c>
      <c r="K623" t="s">
        <v>147</v>
      </c>
      <c r="M623" t="s">
        <v>45</v>
      </c>
      <c r="P623" t="s">
        <v>647</v>
      </c>
      <c r="Q623" t="s">
        <v>379</v>
      </c>
      <c r="R623" t="s">
        <v>62</v>
      </c>
      <c r="S623" t="s">
        <v>475</v>
      </c>
      <c r="T623" t="s">
        <v>45</v>
      </c>
    </row>
    <row r="624" spans="1:20" hidden="1">
      <c r="A624" t="s">
        <v>645</v>
      </c>
      <c r="B624" t="s">
        <v>147</v>
      </c>
      <c r="C624" t="s">
        <v>39</v>
      </c>
      <c r="D624" t="s">
        <v>147</v>
      </c>
      <c r="E624" t="s">
        <v>154</v>
      </c>
      <c r="F624" t="s">
        <v>155</v>
      </c>
      <c r="G624" t="s">
        <v>156</v>
      </c>
      <c r="H624" s="33" t="s">
        <v>366</v>
      </c>
      <c r="I624" t="s">
        <v>173</v>
      </c>
      <c r="J624" t="s">
        <v>174</v>
      </c>
      <c r="K624" t="s">
        <v>147</v>
      </c>
      <c r="M624" t="s">
        <v>45</v>
      </c>
      <c r="P624" t="s">
        <v>647</v>
      </c>
      <c r="Q624" t="s">
        <v>138</v>
      </c>
      <c r="S624" t="s">
        <v>45</v>
      </c>
      <c r="T624" t="s">
        <v>45</v>
      </c>
    </row>
    <row r="625" spans="1:20" hidden="1">
      <c r="A625" t="s">
        <v>645</v>
      </c>
      <c r="B625" t="s">
        <v>147</v>
      </c>
      <c r="C625" t="s">
        <v>57</v>
      </c>
      <c r="D625" t="s">
        <v>147</v>
      </c>
      <c r="E625" t="s">
        <v>154</v>
      </c>
      <c r="F625" t="s">
        <v>155</v>
      </c>
      <c r="G625" t="s">
        <v>156</v>
      </c>
      <c r="H625" s="33" t="s">
        <v>366</v>
      </c>
      <c r="I625" t="s">
        <v>173</v>
      </c>
      <c r="J625" t="s">
        <v>174</v>
      </c>
      <c r="K625" t="s">
        <v>147</v>
      </c>
      <c r="M625" t="s">
        <v>45</v>
      </c>
      <c r="P625" t="s">
        <v>647</v>
      </c>
      <c r="Q625" t="s">
        <v>138</v>
      </c>
      <c r="R625" t="s">
        <v>62</v>
      </c>
      <c r="S625" t="s">
        <v>45</v>
      </c>
      <c r="T625" t="s">
        <v>45</v>
      </c>
    </row>
    <row r="626" spans="1:20" hidden="1">
      <c r="A626" t="s">
        <v>645</v>
      </c>
      <c r="B626" t="s">
        <v>147</v>
      </c>
      <c r="C626" t="s">
        <v>39</v>
      </c>
      <c r="D626" t="s">
        <v>147</v>
      </c>
      <c r="E626" t="s">
        <v>154</v>
      </c>
      <c r="F626" t="s">
        <v>155</v>
      </c>
      <c r="G626" t="s">
        <v>156</v>
      </c>
      <c r="H626" s="33" t="s">
        <v>649</v>
      </c>
      <c r="I626" t="s">
        <v>368</v>
      </c>
      <c r="J626" t="s">
        <v>369</v>
      </c>
      <c r="K626" t="s">
        <v>147</v>
      </c>
      <c r="M626" t="s">
        <v>45</v>
      </c>
      <c r="P626" t="s">
        <v>647</v>
      </c>
      <c r="Q626" t="s">
        <v>650</v>
      </c>
      <c r="R626" t="s">
        <v>48</v>
      </c>
      <c r="S626" t="s">
        <v>45</v>
      </c>
      <c r="T626" t="s">
        <v>45</v>
      </c>
    </row>
    <row r="627" spans="1:20" hidden="1">
      <c r="A627" t="s">
        <v>571</v>
      </c>
      <c r="B627" t="s">
        <v>147</v>
      </c>
      <c r="C627" t="s">
        <v>39</v>
      </c>
      <c r="D627" t="s">
        <v>147</v>
      </c>
      <c r="E627" t="s">
        <v>154</v>
      </c>
      <c r="F627" t="s">
        <v>155</v>
      </c>
      <c r="G627" t="s">
        <v>156</v>
      </c>
      <c r="H627" s="33" t="s">
        <v>171</v>
      </c>
      <c r="I627" t="s">
        <v>520</v>
      </c>
      <c r="J627" t="s">
        <v>521</v>
      </c>
      <c r="K627" t="s">
        <v>147</v>
      </c>
      <c r="M627" t="s">
        <v>236</v>
      </c>
      <c r="P627" t="s">
        <v>572</v>
      </c>
      <c r="Q627" t="s">
        <v>172</v>
      </c>
      <c r="S627" t="s">
        <v>115</v>
      </c>
      <c r="T627" t="s">
        <v>115</v>
      </c>
    </row>
    <row r="628" spans="1:20" hidden="1">
      <c r="A628" t="s">
        <v>571</v>
      </c>
      <c r="B628" t="s">
        <v>147</v>
      </c>
      <c r="C628" t="s">
        <v>57</v>
      </c>
      <c r="D628" t="s">
        <v>147</v>
      </c>
      <c r="E628" t="s">
        <v>154</v>
      </c>
      <c r="F628" t="s">
        <v>155</v>
      </c>
      <c r="G628" t="s">
        <v>156</v>
      </c>
      <c r="H628" s="33" t="s">
        <v>171</v>
      </c>
      <c r="I628" t="s">
        <v>520</v>
      </c>
      <c r="J628" t="s">
        <v>521</v>
      </c>
      <c r="K628" t="s">
        <v>147</v>
      </c>
      <c r="M628" t="s">
        <v>236</v>
      </c>
      <c r="P628" t="s">
        <v>572</v>
      </c>
      <c r="Q628" t="s">
        <v>172</v>
      </c>
      <c r="R628" t="s">
        <v>62</v>
      </c>
      <c r="S628" t="s">
        <v>125</v>
      </c>
      <c r="T628" t="s">
        <v>115</v>
      </c>
    </row>
    <row r="629" spans="1:20" hidden="1">
      <c r="A629" t="s">
        <v>571</v>
      </c>
      <c r="B629" t="s">
        <v>147</v>
      </c>
      <c r="C629" t="s">
        <v>57</v>
      </c>
      <c r="D629" t="s">
        <v>147</v>
      </c>
      <c r="E629" t="s">
        <v>154</v>
      </c>
      <c r="F629" t="s">
        <v>155</v>
      </c>
      <c r="G629" t="s">
        <v>156</v>
      </c>
      <c r="H629" s="33" t="s">
        <v>191</v>
      </c>
      <c r="I629" t="s">
        <v>87</v>
      </c>
      <c r="J629" t="s">
        <v>88</v>
      </c>
      <c r="K629" t="s">
        <v>147</v>
      </c>
      <c r="M629" t="s">
        <v>155</v>
      </c>
      <c r="P629" t="s">
        <v>572</v>
      </c>
      <c r="Q629" t="s">
        <v>192</v>
      </c>
      <c r="R629" t="s">
        <v>62</v>
      </c>
      <c r="S629" t="s">
        <v>121</v>
      </c>
      <c r="T629" t="s">
        <v>115</v>
      </c>
    </row>
    <row r="630" spans="1:20" hidden="1">
      <c r="A630" t="s">
        <v>571</v>
      </c>
      <c r="B630" t="s">
        <v>147</v>
      </c>
      <c r="C630" t="s">
        <v>57</v>
      </c>
      <c r="D630" t="s">
        <v>147</v>
      </c>
      <c r="E630" t="s">
        <v>154</v>
      </c>
      <c r="F630" t="s">
        <v>155</v>
      </c>
      <c r="G630" t="s">
        <v>156</v>
      </c>
      <c r="H630" s="33" t="s">
        <v>193</v>
      </c>
      <c r="I630" t="s">
        <v>87</v>
      </c>
      <c r="J630" t="s">
        <v>88</v>
      </c>
      <c r="K630" t="s">
        <v>147</v>
      </c>
      <c r="M630" t="s">
        <v>651</v>
      </c>
      <c r="P630" t="s">
        <v>572</v>
      </c>
      <c r="Q630" t="s">
        <v>196</v>
      </c>
      <c r="R630" t="s">
        <v>62</v>
      </c>
      <c r="S630" t="s">
        <v>121</v>
      </c>
      <c r="T630" t="s">
        <v>115</v>
      </c>
    </row>
    <row r="631" spans="1:20" hidden="1">
      <c r="A631" t="s">
        <v>571</v>
      </c>
      <c r="B631" t="s">
        <v>147</v>
      </c>
      <c r="C631" t="s">
        <v>57</v>
      </c>
      <c r="D631" t="s">
        <v>147</v>
      </c>
      <c r="E631" t="s">
        <v>154</v>
      </c>
      <c r="F631" t="s">
        <v>155</v>
      </c>
      <c r="G631" t="s">
        <v>156</v>
      </c>
      <c r="H631" s="33" t="s">
        <v>289</v>
      </c>
      <c r="K631" t="s">
        <v>147</v>
      </c>
      <c r="M631" t="s">
        <v>147</v>
      </c>
      <c r="P631" t="s">
        <v>572</v>
      </c>
      <c r="Q631" t="s">
        <v>292</v>
      </c>
      <c r="R631" t="s">
        <v>62</v>
      </c>
      <c r="S631" t="s">
        <v>121</v>
      </c>
      <c r="T631" t="s">
        <v>115</v>
      </c>
    </row>
    <row r="632" spans="1:20" hidden="1">
      <c r="A632" t="s">
        <v>652</v>
      </c>
      <c r="B632" t="s">
        <v>147</v>
      </c>
      <c r="C632" t="s">
        <v>57</v>
      </c>
      <c r="D632" t="s">
        <v>147</v>
      </c>
      <c r="E632" t="s">
        <v>154</v>
      </c>
      <c r="F632" t="s">
        <v>155</v>
      </c>
      <c r="G632" t="s">
        <v>156</v>
      </c>
      <c r="H632" s="33" t="s">
        <v>58</v>
      </c>
      <c r="I632" t="s">
        <v>109</v>
      </c>
      <c r="J632" t="s">
        <v>110</v>
      </c>
      <c r="K632" t="s">
        <v>147</v>
      </c>
      <c r="M632" t="s">
        <v>112</v>
      </c>
      <c r="P632" t="s">
        <v>653</v>
      </c>
      <c r="Q632" t="s">
        <v>61</v>
      </c>
      <c r="R632" t="s">
        <v>48</v>
      </c>
      <c r="S632" t="s">
        <v>258</v>
      </c>
      <c r="T632" t="s">
        <v>115</v>
      </c>
    </row>
    <row r="633" spans="1:20" hidden="1">
      <c r="A633" t="s">
        <v>652</v>
      </c>
      <c r="B633" t="s">
        <v>147</v>
      </c>
      <c r="C633" t="s">
        <v>39</v>
      </c>
      <c r="D633" t="s">
        <v>147</v>
      </c>
      <c r="E633" t="s">
        <v>154</v>
      </c>
      <c r="F633" t="s">
        <v>155</v>
      </c>
      <c r="G633" t="s">
        <v>156</v>
      </c>
      <c r="H633" s="33" t="s">
        <v>305</v>
      </c>
      <c r="I633" t="s">
        <v>117</v>
      </c>
      <c r="J633" t="s">
        <v>118</v>
      </c>
      <c r="K633" t="s">
        <v>147</v>
      </c>
      <c r="M633" t="s">
        <v>112</v>
      </c>
      <c r="P633" t="s">
        <v>653</v>
      </c>
      <c r="Q633" t="s">
        <v>308</v>
      </c>
      <c r="S633" t="s">
        <v>115</v>
      </c>
      <c r="T633" t="s">
        <v>115</v>
      </c>
    </row>
    <row r="634" spans="1:20" hidden="1">
      <c r="A634" t="s">
        <v>652</v>
      </c>
      <c r="B634" t="s">
        <v>147</v>
      </c>
      <c r="C634" t="s">
        <v>57</v>
      </c>
      <c r="D634" t="s">
        <v>147</v>
      </c>
      <c r="E634" t="s">
        <v>154</v>
      </c>
      <c r="F634" t="s">
        <v>155</v>
      </c>
      <c r="G634" t="s">
        <v>156</v>
      </c>
      <c r="H634" s="33" t="s">
        <v>305</v>
      </c>
      <c r="I634" t="s">
        <v>117</v>
      </c>
      <c r="J634" t="s">
        <v>118</v>
      </c>
      <c r="K634" t="s">
        <v>147</v>
      </c>
      <c r="M634" t="s">
        <v>112</v>
      </c>
      <c r="P634" t="s">
        <v>653</v>
      </c>
      <c r="Q634" t="s">
        <v>308</v>
      </c>
      <c r="R634" t="s">
        <v>62</v>
      </c>
      <c r="S634" t="s">
        <v>125</v>
      </c>
      <c r="T634" t="s">
        <v>115</v>
      </c>
    </row>
    <row r="635" spans="1:20" hidden="1">
      <c r="A635" t="s">
        <v>652</v>
      </c>
      <c r="B635" t="s">
        <v>147</v>
      </c>
      <c r="C635" t="s">
        <v>39</v>
      </c>
      <c r="D635" t="s">
        <v>147</v>
      </c>
      <c r="E635" t="s">
        <v>154</v>
      </c>
      <c r="F635" t="s">
        <v>155</v>
      </c>
      <c r="G635" t="s">
        <v>156</v>
      </c>
      <c r="H635" s="33" t="s">
        <v>573</v>
      </c>
      <c r="I635" t="s">
        <v>100</v>
      </c>
      <c r="J635" t="s">
        <v>101</v>
      </c>
      <c r="K635" t="s">
        <v>147</v>
      </c>
      <c r="M635" t="s">
        <v>112</v>
      </c>
      <c r="P635" t="s">
        <v>653</v>
      </c>
      <c r="Q635" t="s">
        <v>257</v>
      </c>
      <c r="S635" t="s">
        <v>115</v>
      </c>
      <c r="T635" t="s">
        <v>115</v>
      </c>
    </row>
    <row r="636" spans="1:20" hidden="1">
      <c r="A636" t="s">
        <v>652</v>
      </c>
      <c r="B636" t="s">
        <v>147</v>
      </c>
      <c r="C636" t="s">
        <v>57</v>
      </c>
      <c r="D636" t="s">
        <v>147</v>
      </c>
      <c r="E636" t="s">
        <v>154</v>
      </c>
      <c r="F636" t="s">
        <v>155</v>
      </c>
      <c r="G636" t="s">
        <v>156</v>
      </c>
      <c r="H636" s="33" t="s">
        <v>573</v>
      </c>
      <c r="I636" t="s">
        <v>100</v>
      </c>
      <c r="J636" t="s">
        <v>101</v>
      </c>
      <c r="K636" t="s">
        <v>147</v>
      </c>
      <c r="M636" t="s">
        <v>112</v>
      </c>
      <c r="P636" t="s">
        <v>653</v>
      </c>
      <c r="Q636" t="s">
        <v>257</v>
      </c>
      <c r="R636" t="s">
        <v>62</v>
      </c>
      <c r="S636" t="s">
        <v>125</v>
      </c>
      <c r="T636" t="s">
        <v>115</v>
      </c>
    </row>
    <row r="637" spans="1:20" hidden="1">
      <c r="A637" t="s">
        <v>652</v>
      </c>
      <c r="B637" t="s">
        <v>147</v>
      </c>
      <c r="C637" t="s">
        <v>39</v>
      </c>
      <c r="D637" t="s">
        <v>147</v>
      </c>
      <c r="E637" t="s">
        <v>154</v>
      </c>
      <c r="F637" t="s">
        <v>155</v>
      </c>
      <c r="G637" t="s">
        <v>156</v>
      </c>
      <c r="H637" s="33" t="s">
        <v>128</v>
      </c>
      <c r="I637" t="s">
        <v>520</v>
      </c>
      <c r="J637" t="s">
        <v>521</v>
      </c>
      <c r="K637" t="s">
        <v>147</v>
      </c>
      <c r="M637" t="s">
        <v>112</v>
      </c>
      <c r="P637" t="s">
        <v>653</v>
      </c>
      <c r="Q637" t="s">
        <v>129</v>
      </c>
      <c r="R637" t="s">
        <v>48</v>
      </c>
      <c r="S637" t="s">
        <v>115</v>
      </c>
      <c r="T637" t="s">
        <v>115</v>
      </c>
    </row>
    <row r="638" spans="1:20" hidden="1">
      <c r="A638" t="s">
        <v>652</v>
      </c>
      <c r="B638" t="s">
        <v>147</v>
      </c>
      <c r="C638" t="s">
        <v>57</v>
      </c>
      <c r="D638" t="s">
        <v>147</v>
      </c>
      <c r="E638" t="s">
        <v>154</v>
      </c>
      <c r="F638" t="s">
        <v>155</v>
      </c>
      <c r="G638" t="s">
        <v>156</v>
      </c>
      <c r="H638" s="33" t="s">
        <v>128</v>
      </c>
      <c r="I638" t="s">
        <v>520</v>
      </c>
      <c r="J638" t="s">
        <v>521</v>
      </c>
      <c r="K638" t="s">
        <v>147</v>
      </c>
      <c r="M638" t="s">
        <v>112</v>
      </c>
      <c r="P638" t="s">
        <v>653</v>
      </c>
      <c r="Q638" t="s">
        <v>129</v>
      </c>
      <c r="S638" t="s">
        <v>125</v>
      </c>
      <c r="T638" t="s">
        <v>115</v>
      </c>
    </row>
    <row r="639" spans="1:20" hidden="1">
      <c r="A639" t="s">
        <v>652</v>
      </c>
      <c r="B639" t="s">
        <v>147</v>
      </c>
      <c r="C639" t="s">
        <v>39</v>
      </c>
      <c r="D639" t="s">
        <v>147</v>
      </c>
      <c r="E639" t="s">
        <v>154</v>
      </c>
      <c r="F639" t="s">
        <v>155</v>
      </c>
      <c r="G639" t="s">
        <v>156</v>
      </c>
      <c r="H639" s="33" t="s">
        <v>139</v>
      </c>
      <c r="I639" t="s">
        <v>537</v>
      </c>
      <c r="J639" t="s">
        <v>538</v>
      </c>
      <c r="K639" t="s">
        <v>147</v>
      </c>
      <c r="M639" t="s">
        <v>112</v>
      </c>
      <c r="P639" t="s">
        <v>653</v>
      </c>
      <c r="Q639" t="s">
        <v>370</v>
      </c>
      <c r="S639" t="s">
        <v>115</v>
      </c>
      <c r="T639" t="s">
        <v>115</v>
      </c>
    </row>
    <row r="640" spans="1:20" hidden="1">
      <c r="A640" t="s">
        <v>652</v>
      </c>
      <c r="B640" t="s">
        <v>147</v>
      </c>
      <c r="C640" t="s">
        <v>57</v>
      </c>
      <c r="D640" t="s">
        <v>147</v>
      </c>
      <c r="E640" t="s">
        <v>154</v>
      </c>
      <c r="F640" t="s">
        <v>155</v>
      </c>
      <c r="G640" t="s">
        <v>156</v>
      </c>
      <c r="H640" s="33" t="s">
        <v>139</v>
      </c>
      <c r="I640" t="s">
        <v>537</v>
      </c>
      <c r="J640" t="s">
        <v>538</v>
      </c>
      <c r="K640" t="s">
        <v>147</v>
      </c>
      <c r="M640" t="s">
        <v>112</v>
      </c>
      <c r="P640" t="s">
        <v>653</v>
      </c>
      <c r="Q640" t="s">
        <v>370</v>
      </c>
      <c r="R640" t="s">
        <v>62</v>
      </c>
      <c r="S640" t="s">
        <v>115</v>
      </c>
      <c r="T640" t="s">
        <v>115</v>
      </c>
    </row>
    <row r="641" spans="1:20" hidden="1">
      <c r="A641" t="s">
        <v>652</v>
      </c>
      <c r="B641" t="s">
        <v>147</v>
      </c>
      <c r="C641" t="s">
        <v>39</v>
      </c>
      <c r="D641" t="s">
        <v>147</v>
      </c>
      <c r="E641" t="s">
        <v>154</v>
      </c>
      <c r="F641" t="s">
        <v>155</v>
      </c>
      <c r="G641" t="s">
        <v>156</v>
      </c>
      <c r="H641" s="33" t="s">
        <v>654</v>
      </c>
      <c r="I641" t="s">
        <v>537</v>
      </c>
      <c r="J641" t="s">
        <v>538</v>
      </c>
      <c r="K641" t="s">
        <v>147</v>
      </c>
      <c r="M641" t="s">
        <v>112</v>
      </c>
      <c r="P641" t="s">
        <v>653</v>
      </c>
      <c r="Q641" t="s">
        <v>143</v>
      </c>
      <c r="S641" t="s">
        <v>115</v>
      </c>
      <c r="T641" t="s">
        <v>115</v>
      </c>
    </row>
    <row r="642" spans="1:20" hidden="1">
      <c r="A642" t="s">
        <v>652</v>
      </c>
      <c r="B642" t="s">
        <v>147</v>
      </c>
      <c r="C642" t="s">
        <v>57</v>
      </c>
      <c r="D642" t="s">
        <v>147</v>
      </c>
      <c r="E642" t="s">
        <v>154</v>
      </c>
      <c r="F642" t="s">
        <v>155</v>
      </c>
      <c r="G642" t="s">
        <v>156</v>
      </c>
      <c r="H642" s="33" t="s">
        <v>654</v>
      </c>
      <c r="I642" t="s">
        <v>537</v>
      </c>
      <c r="J642" t="s">
        <v>538</v>
      </c>
      <c r="K642" t="s">
        <v>147</v>
      </c>
      <c r="M642" t="s">
        <v>112</v>
      </c>
      <c r="P642" t="s">
        <v>653</v>
      </c>
      <c r="Q642" t="s">
        <v>143</v>
      </c>
      <c r="R642" t="s">
        <v>62</v>
      </c>
      <c r="S642" t="s">
        <v>115</v>
      </c>
      <c r="T642" t="s">
        <v>115</v>
      </c>
    </row>
    <row r="643" spans="1:20" hidden="1">
      <c r="A643" t="s">
        <v>652</v>
      </c>
      <c r="B643" t="s">
        <v>147</v>
      </c>
      <c r="C643" t="s">
        <v>39</v>
      </c>
      <c r="D643" t="s">
        <v>147</v>
      </c>
      <c r="E643" t="s">
        <v>154</v>
      </c>
      <c r="F643" t="s">
        <v>155</v>
      </c>
      <c r="G643" t="s">
        <v>156</v>
      </c>
      <c r="H643" s="33" t="s">
        <v>568</v>
      </c>
      <c r="I643" t="s">
        <v>135</v>
      </c>
      <c r="J643" t="s">
        <v>136</v>
      </c>
      <c r="K643" t="s">
        <v>147</v>
      </c>
      <c r="M643" t="s">
        <v>112</v>
      </c>
      <c r="P643" t="s">
        <v>653</v>
      </c>
      <c r="Q643" t="s">
        <v>204</v>
      </c>
      <c r="R643" t="s">
        <v>48</v>
      </c>
      <c r="S643" t="s">
        <v>115</v>
      </c>
      <c r="T643" t="s">
        <v>115</v>
      </c>
    </row>
    <row r="644" spans="1:20" hidden="1">
      <c r="A644" t="s">
        <v>652</v>
      </c>
      <c r="B644" t="s">
        <v>147</v>
      </c>
      <c r="C644" t="s">
        <v>57</v>
      </c>
      <c r="D644" t="s">
        <v>147</v>
      </c>
      <c r="E644" t="s">
        <v>154</v>
      </c>
      <c r="F644" t="s">
        <v>155</v>
      </c>
      <c r="G644" t="s">
        <v>156</v>
      </c>
      <c r="H644" s="33" t="s">
        <v>568</v>
      </c>
      <c r="I644" t="s">
        <v>135</v>
      </c>
      <c r="J644" t="s">
        <v>136</v>
      </c>
      <c r="K644" t="s">
        <v>147</v>
      </c>
      <c r="M644" t="s">
        <v>112</v>
      </c>
      <c r="P644" t="s">
        <v>653</v>
      </c>
      <c r="Q644" t="s">
        <v>204</v>
      </c>
      <c r="S644" t="s">
        <v>115</v>
      </c>
      <c r="T644" t="s">
        <v>115</v>
      </c>
    </row>
    <row r="645" spans="1:20" hidden="1">
      <c r="A645" t="s">
        <v>652</v>
      </c>
      <c r="B645" t="s">
        <v>147</v>
      </c>
      <c r="C645" t="s">
        <v>57</v>
      </c>
      <c r="D645" t="s">
        <v>147</v>
      </c>
      <c r="E645" t="s">
        <v>154</v>
      </c>
      <c r="F645" t="s">
        <v>155</v>
      </c>
      <c r="G645" t="s">
        <v>156</v>
      </c>
      <c r="H645" s="33" t="s">
        <v>655</v>
      </c>
      <c r="I645" t="s">
        <v>117</v>
      </c>
      <c r="J645" t="s">
        <v>118</v>
      </c>
      <c r="K645" t="s">
        <v>147</v>
      </c>
      <c r="M645" t="s">
        <v>112</v>
      </c>
      <c r="P645" t="s">
        <v>653</v>
      </c>
      <c r="Q645" t="s">
        <v>457</v>
      </c>
      <c r="R645" t="s">
        <v>62</v>
      </c>
      <c r="S645" t="s">
        <v>258</v>
      </c>
      <c r="T645" t="s">
        <v>115</v>
      </c>
    </row>
    <row r="646" spans="1:20" hidden="1">
      <c r="A646" t="s">
        <v>652</v>
      </c>
      <c r="B646" t="s">
        <v>147</v>
      </c>
      <c r="C646" t="s">
        <v>39</v>
      </c>
      <c r="D646" t="s">
        <v>147</v>
      </c>
      <c r="E646" t="s">
        <v>154</v>
      </c>
      <c r="F646" t="s">
        <v>155</v>
      </c>
      <c r="G646" t="s">
        <v>156</v>
      </c>
      <c r="H646" s="33" t="s">
        <v>269</v>
      </c>
      <c r="I646" t="s">
        <v>100</v>
      </c>
      <c r="J646" t="s">
        <v>101</v>
      </c>
      <c r="K646" t="s">
        <v>147</v>
      </c>
      <c r="M646" t="s">
        <v>112</v>
      </c>
      <c r="P646" t="s">
        <v>653</v>
      </c>
      <c r="Q646" t="s">
        <v>273</v>
      </c>
      <c r="S646" t="s">
        <v>115</v>
      </c>
      <c r="T646" t="s">
        <v>115</v>
      </c>
    </row>
    <row r="647" spans="1:20" hidden="1">
      <c r="A647" t="s">
        <v>652</v>
      </c>
      <c r="B647" t="s">
        <v>147</v>
      </c>
      <c r="C647" t="s">
        <v>57</v>
      </c>
      <c r="D647" t="s">
        <v>147</v>
      </c>
      <c r="E647" t="s">
        <v>154</v>
      </c>
      <c r="F647" t="s">
        <v>155</v>
      </c>
      <c r="G647" t="s">
        <v>156</v>
      </c>
      <c r="H647" s="33" t="s">
        <v>269</v>
      </c>
      <c r="I647" t="s">
        <v>100</v>
      </c>
      <c r="J647" t="s">
        <v>101</v>
      </c>
      <c r="K647" t="s">
        <v>147</v>
      </c>
      <c r="M647" t="s">
        <v>112</v>
      </c>
      <c r="P647" t="s">
        <v>653</v>
      </c>
      <c r="Q647" t="s">
        <v>273</v>
      </c>
      <c r="R647" t="s">
        <v>62</v>
      </c>
      <c r="S647" t="s">
        <v>125</v>
      </c>
      <c r="T647" t="s">
        <v>115</v>
      </c>
    </row>
    <row r="648" spans="1:20" hidden="1">
      <c r="A648" t="s">
        <v>652</v>
      </c>
      <c r="B648" t="s">
        <v>147</v>
      </c>
      <c r="C648" t="s">
        <v>39</v>
      </c>
      <c r="D648" t="s">
        <v>147</v>
      </c>
      <c r="E648" t="s">
        <v>154</v>
      </c>
      <c r="F648" t="s">
        <v>155</v>
      </c>
      <c r="G648" t="s">
        <v>156</v>
      </c>
      <c r="H648" s="33" t="s">
        <v>656</v>
      </c>
      <c r="I648" t="s">
        <v>520</v>
      </c>
      <c r="J648" t="s">
        <v>521</v>
      </c>
      <c r="K648" t="s">
        <v>147</v>
      </c>
      <c r="M648" t="s">
        <v>112</v>
      </c>
      <c r="P648" t="s">
        <v>653</v>
      </c>
      <c r="Q648" t="s">
        <v>545</v>
      </c>
      <c r="S648" t="s">
        <v>115</v>
      </c>
      <c r="T648" t="s">
        <v>115</v>
      </c>
    </row>
    <row r="649" spans="1:20" hidden="1">
      <c r="A649" t="s">
        <v>652</v>
      </c>
      <c r="B649" t="s">
        <v>147</v>
      </c>
      <c r="C649" t="s">
        <v>57</v>
      </c>
      <c r="D649" t="s">
        <v>147</v>
      </c>
      <c r="E649" t="s">
        <v>154</v>
      </c>
      <c r="F649" t="s">
        <v>155</v>
      </c>
      <c r="G649" t="s">
        <v>156</v>
      </c>
      <c r="H649" s="33" t="s">
        <v>656</v>
      </c>
      <c r="I649" t="s">
        <v>520</v>
      </c>
      <c r="J649" t="s">
        <v>521</v>
      </c>
      <c r="K649" t="s">
        <v>147</v>
      </c>
      <c r="M649" t="s">
        <v>112</v>
      </c>
      <c r="P649" t="s">
        <v>653</v>
      </c>
      <c r="Q649" t="s">
        <v>545</v>
      </c>
      <c r="R649" t="s">
        <v>62</v>
      </c>
      <c r="S649" t="s">
        <v>125</v>
      </c>
      <c r="T649" t="s">
        <v>115</v>
      </c>
    </row>
    <row r="650" spans="1:20" hidden="1">
      <c r="A650" t="s">
        <v>652</v>
      </c>
      <c r="B650" t="s">
        <v>147</v>
      </c>
      <c r="C650" t="s">
        <v>39</v>
      </c>
      <c r="D650" t="s">
        <v>147</v>
      </c>
      <c r="E650" t="s">
        <v>154</v>
      </c>
      <c r="F650" t="s">
        <v>155</v>
      </c>
      <c r="G650" t="s">
        <v>156</v>
      </c>
      <c r="H650" s="33" t="s">
        <v>657</v>
      </c>
      <c r="K650" t="s">
        <v>147</v>
      </c>
      <c r="M650" t="s">
        <v>147</v>
      </c>
      <c r="P650" t="s">
        <v>653</v>
      </c>
      <c r="Q650" t="s">
        <v>358</v>
      </c>
      <c r="S650" t="s">
        <v>115</v>
      </c>
      <c r="T650" t="s">
        <v>115</v>
      </c>
    </row>
    <row r="651" spans="1:20" hidden="1">
      <c r="A651" t="s">
        <v>652</v>
      </c>
      <c r="B651" t="s">
        <v>147</v>
      </c>
      <c r="C651" t="s">
        <v>57</v>
      </c>
      <c r="D651" t="s">
        <v>147</v>
      </c>
      <c r="E651" t="s">
        <v>154</v>
      </c>
      <c r="F651" t="s">
        <v>155</v>
      </c>
      <c r="G651" t="s">
        <v>156</v>
      </c>
      <c r="H651" s="33" t="s">
        <v>657</v>
      </c>
      <c r="K651" t="s">
        <v>147</v>
      </c>
      <c r="M651" t="s">
        <v>147</v>
      </c>
      <c r="P651" t="s">
        <v>653</v>
      </c>
      <c r="Q651" t="s">
        <v>358</v>
      </c>
      <c r="R651" t="s">
        <v>62</v>
      </c>
      <c r="S651" t="s">
        <v>125</v>
      </c>
      <c r="T651" t="s">
        <v>115</v>
      </c>
    </row>
    <row r="652" spans="1:20" hidden="1">
      <c r="A652" t="s">
        <v>652</v>
      </c>
      <c r="B652" t="s">
        <v>147</v>
      </c>
      <c r="C652" t="s">
        <v>57</v>
      </c>
      <c r="D652" t="s">
        <v>147</v>
      </c>
      <c r="E652" t="s">
        <v>154</v>
      </c>
      <c r="F652" t="s">
        <v>155</v>
      </c>
      <c r="G652" t="s">
        <v>156</v>
      </c>
      <c r="H652" s="33" t="s">
        <v>191</v>
      </c>
      <c r="I652" t="s">
        <v>87</v>
      </c>
      <c r="J652" t="s">
        <v>88</v>
      </c>
      <c r="K652" t="s">
        <v>147</v>
      </c>
      <c r="M652" t="s">
        <v>162</v>
      </c>
      <c r="P652" t="s">
        <v>653</v>
      </c>
      <c r="Q652" t="s">
        <v>192</v>
      </c>
      <c r="R652" t="s">
        <v>62</v>
      </c>
      <c r="S652" t="s">
        <v>121</v>
      </c>
      <c r="T652" t="s">
        <v>115</v>
      </c>
    </row>
    <row r="653" spans="1:20" hidden="1">
      <c r="A653" t="s">
        <v>652</v>
      </c>
      <c r="B653" t="s">
        <v>147</v>
      </c>
      <c r="C653" t="s">
        <v>57</v>
      </c>
      <c r="D653" t="s">
        <v>147</v>
      </c>
      <c r="E653" t="s">
        <v>154</v>
      </c>
      <c r="F653" t="s">
        <v>155</v>
      </c>
      <c r="G653" t="s">
        <v>156</v>
      </c>
      <c r="H653" s="33" t="s">
        <v>193</v>
      </c>
      <c r="I653" t="s">
        <v>87</v>
      </c>
      <c r="J653" t="s">
        <v>88</v>
      </c>
      <c r="K653" t="s">
        <v>147</v>
      </c>
      <c r="M653" t="s">
        <v>387</v>
      </c>
      <c r="P653" t="s">
        <v>653</v>
      </c>
      <c r="Q653" t="s">
        <v>196</v>
      </c>
      <c r="R653" t="s">
        <v>62</v>
      </c>
      <c r="S653" t="s">
        <v>121</v>
      </c>
      <c r="T653" t="s">
        <v>115</v>
      </c>
    </row>
    <row r="654" spans="1:20" hidden="1">
      <c r="A654" t="s">
        <v>652</v>
      </c>
      <c r="B654" t="s">
        <v>147</v>
      </c>
      <c r="C654" t="s">
        <v>57</v>
      </c>
      <c r="D654" t="s">
        <v>147</v>
      </c>
      <c r="E654" t="s">
        <v>154</v>
      </c>
      <c r="F654" t="s">
        <v>155</v>
      </c>
      <c r="G654" t="s">
        <v>156</v>
      </c>
      <c r="H654" s="33" t="s">
        <v>289</v>
      </c>
      <c r="K654" t="s">
        <v>147</v>
      </c>
      <c r="M654" t="s">
        <v>147</v>
      </c>
      <c r="P654" t="s">
        <v>653</v>
      </c>
      <c r="Q654" t="s">
        <v>292</v>
      </c>
      <c r="R654" t="s">
        <v>62</v>
      </c>
      <c r="S654" t="s">
        <v>121</v>
      </c>
      <c r="T654" t="s">
        <v>115</v>
      </c>
    </row>
    <row r="655" spans="1:20" hidden="1">
      <c r="A655" t="s">
        <v>652</v>
      </c>
      <c r="B655" t="s">
        <v>147</v>
      </c>
      <c r="C655" t="s">
        <v>39</v>
      </c>
      <c r="D655" t="s">
        <v>147</v>
      </c>
      <c r="E655" t="s">
        <v>154</v>
      </c>
      <c r="F655" t="s">
        <v>155</v>
      </c>
      <c r="G655" t="s">
        <v>156</v>
      </c>
      <c r="H655" s="33" t="s">
        <v>658</v>
      </c>
      <c r="I655" t="s">
        <v>59</v>
      </c>
      <c r="J655" t="s">
        <v>60</v>
      </c>
      <c r="K655" t="s">
        <v>147</v>
      </c>
      <c r="M655" t="s">
        <v>112</v>
      </c>
      <c r="P655" t="s">
        <v>653</v>
      </c>
      <c r="Q655" t="s">
        <v>459</v>
      </c>
      <c r="S655" t="s">
        <v>115</v>
      </c>
      <c r="T655" t="s">
        <v>115</v>
      </c>
    </row>
    <row r="656" spans="1:20" hidden="1">
      <c r="A656" t="s">
        <v>652</v>
      </c>
      <c r="B656" t="s">
        <v>147</v>
      </c>
      <c r="C656" t="s">
        <v>57</v>
      </c>
      <c r="D656" t="s">
        <v>147</v>
      </c>
      <c r="E656" t="s">
        <v>154</v>
      </c>
      <c r="F656" t="s">
        <v>155</v>
      </c>
      <c r="G656" t="s">
        <v>156</v>
      </c>
      <c r="H656" s="33" t="s">
        <v>658</v>
      </c>
      <c r="I656" t="s">
        <v>59</v>
      </c>
      <c r="J656" t="s">
        <v>60</v>
      </c>
      <c r="K656" t="s">
        <v>147</v>
      </c>
      <c r="M656" t="s">
        <v>112</v>
      </c>
      <c r="P656" t="s">
        <v>653</v>
      </c>
      <c r="Q656" t="s">
        <v>459</v>
      </c>
      <c r="R656" t="s">
        <v>62</v>
      </c>
      <c r="S656" t="s">
        <v>115</v>
      </c>
      <c r="T656" t="s">
        <v>115</v>
      </c>
    </row>
    <row r="657" spans="1:20" hidden="1">
      <c r="A657" t="s">
        <v>652</v>
      </c>
      <c r="B657" t="s">
        <v>147</v>
      </c>
      <c r="C657" t="s">
        <v>39</v>
      </c>
      <c r="D657" t="s">
        <v>147</v>
      </c>
      <c r="E657" t="s">
        <v>154</v>
      </c>
      <c r="F657" t="s">
        <v>155</v>
      </c>
      <c r="G657" t="s">
        <v>156</v>
      </c>
      <c r="H657" s="33" t="s">
        <v>293</v>
      </c>
      <c r="I657" t="s">
        <v>123</v>
      </c>
      <c r="J657" t="s">
        <v>124</v>
      </c>
      <c r="K657" t="s">
        <v>147</v>
      </c>
      <c r="M657" t="s">
        <v>112</v>
      </c>
      <c r="P657" t="s">
        <v>653</v>
      </c>
      <c r="Q657" t="s">
        <v>294</v>
      </c>
      <c r="S657" t="s">
        <v>115</v>
      </c>
      <c r="T657" t="s">
        <v>115</v>
      </c>
    </row>
    <row r="658" spans="1:20" hidden="1">
      <c r="A658" t="s">
        <v>652</v>
      </c>
      <c r="B658" t="s">
        <v>147</v>
      </c>
      <c r="C658" t="s">
        <v>57</v>
      </c>
      <c r="D658" t="s">
        <v>147</v>
      </c>
      <c r="E658" t="s">
        <v>154</v>
      </c>
      <c r="F658" t="s">
        <v>155</v>
      </c>
      <c r="G658" t="s">
        <v>156</v>
      </c>
      <c r="H658" s="33" t="s">
        <v>293</v>
      </c>
      <c r="I658" t="s">
        <v>123</v>
      </c>
      <c r="J658" t="s">
        <v>124</v>
      </c>
      <c r="K658" t="s">
        <v>147</v>
      </c>
      <c r="M658" t="s">
        <v>112</v>
      </c>
      <c r="P658" t="s">
        <v>653</v>
      </c>
      <c r="Q658" t="s">
        <v>294</v>
      </c>
      <c r="R658" t="s">
        <v>62</v>
      </c>
      <c r="S658" t="s">
        <v>115</v>
      </c>
      <c r="T658" t="s">
        <v>115</v>
      </c>
    </row>
    <row r="659" spans="1:20">
      <c r="A659" t="s">
        <v>107</v>
      </c>
      <c r="B659" t="s">
        <v>147</v>
      </c>
      <c r="C659" t="s">
        <v>57</v>
      </c>
      <c r="D659" t="s">
        <v>147</v>
      </c>
      <c r="E659" t="s">
        <v>154</v>
      </c>
      <c r="F659" t="s">
        <v>155</v>
      </c>
      <c r="G659" t="s">
        <v>156</v>
      </c>
      <c r="H659" s="33" t="s">
        <v>141</v>
      </c>
      <c r="I659" t="s">
        <v>109</v>
      </c>
      <c r="J659" t="s">
        <v>110</v>
      </c>
      <c r="K659" t="s">
        <v>147</v>
      </c>
      <c r="M659" t="s">
        <v>112</v>
      </c>
      <c r="P659" t="s">
        <v>113</v>
      </c>
      <c r="Q659" t="s">
        <v>61</v>
      </c>
      <c r="R659" t="s">
        <v>62</v>
      </c>
      <c r="S659" t="s">
        <v>125</v>
      </c>
      <c r="T659" t="s">
        <v>115</v>
      </c>
    </row>
    <row r="660" spans="1:20">
      <c r="A660" t="s">
        <v>107</v>
      </c>
      <c r="B660" t="s">
        <v>147</v>
      </c>
      <c r="C660" t="s">
        <v>39</v>
      </c>
      <c r="D660" t="s">
        <v>147</v>
      </c>
      <c r="E660" t="s">
        <v>154</v>
      </c>
      <c r="F660" t="s">
        <v>155</v>
      </c>
      <c r="G660" t="s">
        <v>156</v>
      </c>
      <c r="H660" s="33" t="s">
        <v>86</v>
      </c>
      <c r="I660" t="s">
        <v>123</v>
      </c>
      <c r="J660" t="s">
        <v>124</v>
      </c>
      <c r="K660" t="s">
        <v>147</v>
      </c>
      <c r="M660" t="s">
        <v>112</v>
      </c>
      <c r="P660" t="s">
        <v>113</v>
      </c>
      <c r="Q660" t="s">
        <v>90</v>
      </c>
      <c r="S660" t="s">
        <v>125</v>
      </c>
      <c r="T660" t="s">
        <v>115</v>
      </c>
    </row>
    <row r="661" spans="1:20" hidden="1">
      <c r="A661" t="s">
        <v>621</v>
      </c>
      <c r="B661" t="s">
        <v>147</v>
      </c>
      <c r="C661" t="s">
        <v>57</v>
      </c>
      <c r="D661" t="s">
        <v>147</v>
      </c>
      <c r="E661" t="s">
        <v>154</v>
      </c>
      <c r="F661" t="s">
        <v>155</v>
      </c>
      <c r="G661" t="s">
        <v>156</v>
      </c>
      <c r="H661" s="33" t="s">
        <v>167</v>
      </c>
      <c r="I661" t="s">
        <v>64</v>
      </c>
      <c r="J661" t="s">
        <v>65</v>
      </c>
      <c r="K661" t="s">
        <v>147</v>
      </c>
      <c r="M661" t="s">
        <v>320</v>
      </c>
      <c r="P661" t="s">
        <v>622</v>
      </c>
      <c r="Q661" t="s">
        <v>170</v>
      </c>
      <c r="S661" t="s">
        <v>49</v>
      </c>
      <c r="T661" t="s">
        <v>50</v>
      </c>
    </row>
    <row r="662" spans="1:20" hidden="1">
      <c r="A662" t="s">
        <v>621</v>
      </c>
      <c r="B662" t="s">
        <v>147</v>
      </c>
      <c r="C662" t="s">
        <v>39</v>
      </c>
      <c r="D662" t="s">
        <v>147</v>
      </c>
      <c r="E662" t="s">
        <v>154</v>
      </c>
      <c r="F662" t="s">
        <v>155</v>
      </c>
      <c r="G662" t="s">
        <v>156</v>
      </c>
      <c r="H662" s="33" t="s">
        <v>171</v>
      </c>
      <c r="I662" t="s">
        <v>611</v>
      </c>
      <c r="J662" t="s">
        <v>612</v>
      </c>
      <c r="K662" t="s">
        <v>147</v>
      </c>
      <c r="M662" t="s">
        <v>320</v>
      </c>
      <c r="P662" t="s">
        <v>622</v>
      </c>
      <c r="Q662" t="s">
        <v>172</v>
      </c>
      <c r="S662" t="s">
        <v>50</v>
      </c>
      <c r="T662" t="s">
        <v>50</v>
      </c>
    </row>
    <row r="663" spans="1:20" hidden="1">
      <c r="A663" t="s">
        <v>621</v>
      </c>
      <c r="B663" t="s">
        <v>147</v>
      </c>
      <c r="C663" t="s">
        <v>57</v>
      </c>
      <c r="D663" t="s">
        <v>147</v>
      </c>
      <c r="E663" t="s">
        <v>154</v>
      </c>
      <c r="F663" t="s">
        <v>155</v>
      </c>
      <c r="G663" t="s">
        <v>156</v>
      </c>
      <c r="H663" s="33" t="s">
        <v>171</v>
      </c>
      <c r="I663" t="s">
        <v>611</v>
      </c>
      <c r="J663" t="s">
        <v>612</v>
      </c>
      <c r="K663" t="s">
        <v>147</v>
      </c>
      <c r="M663" t="s">
        <v>320</v>
      </c>
      <c r="P663" t="s">
        <v>622</v>
      </c>
      <c r="Q663" t="s">
        <v>172</v>
      </c>
      <c r="R663" t="s">
        <v>62</v>
      </c>
      <c r="S663" t="s">
        <v>49</v>
      </c>
      <c r="T663" t="s">
        <v>50</v>
      </c>
    </row>
    <row r="664" spans="1:20" hidden="1">
      <c r="A664" t="s">
        <v>621</v>
      </c>
      <c r="B664" t="s">
        <v>147</v>
      </c>
      <c r="C664" t="s">
        <v>57</v>
      </c>
      <c r="D664" t="s">
        <v>147</v>
      </c>
      <c r="E664" t="s">
        <v>154</v>
      </c>
      <c r="F664" t="s">
        <v>155</v>
      </c>
      <c r="G664" t="s">
        <v>156</v>
      </c>
      <c r="H664" s="33" t="s">
        <v>191</v>
      </c>
      <c r="I664" t="s">
        <v>87</v>
      </c>
      <c r="J664" t="s">
        <v>88</v>
      </c>
      <c r="K664" t="s">
        <v>147</v>
      </c>
      <c r="M664" t="s">
        <v>155</v>
      </c>
      <c r="P664" t="s">
        <v>622</v>
      </c>
      <c r="Q664" t="s">
        <v>192</v>
      </c>
      <c r="R664" t="s">
        <v>62</v>
      </c>
      <c r="S664" t="s">
        <v>524</v>
      </c>
      <c r="T664" t="s">
        <v>50</v>
      </c>
    </row>
    <row r="665" spans="1:20" hidden="1">
      <c r="A665" t="s">
        <v>621</v>
      </c>
      <c r="B665" t="s">
        <v>147</v>
      </c>
      <c r="C665" t="s">
        <v>57</v>
      </c>
      <c r="D665" t="s">
        <v>147</v>
      </c>
      <c r="E665" t="s">
        <v>154</v>
      </c>
      <c r="F665" t="s">
        <v>155</v>
      </c>
      <c r="G665" t="s">
        <v>156</v>
      </c>
      <c r="H665" s="33" t="s">
        <v>193</v>
      </c>
      <c r="I665" t="s">
        <v>194</v>
      </c>
      <c r="J665" t="s">
        <v>195</v>
      </c>
      <c r="K665" t="s">
        <v>147</v>
      </c>
      <c r="M665" t="s">
        <v>354</v>
      </c>
      <c r="P665" t="s">
        <v>622</v>
      </c>
      <c r="Q665" t="s">
        <v>196</v>
      </c>
      <c r="R665" t="s">
        <v>62</v>
      </c>
      <c r="S665" t="s">
        <v>524</v>
      </c>
      <c r="T665" t="s">
        <v>50</v>
      </c>
    </row>
    <row r="666" spans="1:20" hidden="1">
      <c r="A666" t="s">
        <v>621</v>
      </c>
      <c r="B666" t="s">
        <v>147</v>
      </c>
      <c r="C666" t="s">
        <v>57</v>
      </c>
      <c r="D666" t="s">
        <v>147</v>
      </c>
      <c r="E666" t="s">
        <v>154</v>
      </c>
      <c r="F666" t="s">
        <v>155</v>
      </c>
      <c r="G666" t="s">
        <v>156</v>
      </c>
      <c r="H666" s="33" t="s">
        <v>289</v>
      </c>
      <c r="I666" t="s">
        <v>290</v>
      </c>
      <c r="J666" t="s">
        <v>291</v>
      </c>
      <c r="K666" t="s">
        <v>147</v>
      </c>
      <c r="M666" t="s">
        <v>198</v>
      </c>
      <c r="P666" t="s">
        <v>622</v>
      </c>
      <c r="Q666" t="s">
        <v>292</v>
      </c>
      <c r="R666" t="s">
        <v>62</v>
      </c>
      <c r="S666" t="s">
        <v>524</v>
      </c>
      <c r="T666" t="s">
        <v>50</v>
      </c>
    </row>
    <row r="667" spans="1:20" hidden="1">
      <c r="A667" t="s">
        <v>621</v>
      </c>
      <c r="B667" t="s">
        <v>147</v>
      </c>
      <c r="C667" t="s">
        <v>39</v>
      </c>
      <c r="D667" t="s">
        <v>147</v>
      </c>
      <c r="E667" t="s">
        <v>154</v>
      </c>
      <c r="F667" t="s">
        <v>155</v>
      </c>
      <c r="G667" t="s">
        <v>156</v>
      </c>
      <c r="H667" s="33" t="s">
        <v>659</v>
      </c>
      <c r="I667" t="s">
        <v>604</v>
      </c>
      <c r="J667" t="s">
        <v>605</v>
      </c>
      <c r="K667" t="s">
        <v>147</v>
      </c>
      <c r="M667" t="s">
        <v>320</v>
      </c>
      <c r="P667" t="s">
        <v>622</v>
      </c>
      <c r="Q667" t="s">
        <v>343</v>
      </c>
      <c r="R667" t="s">
        <v>48</v>
      </c>
      <c r="S667" t="s">
        <v>50</v>
      </c>
      <c r="T667" t="s">
        <v>50</v>
      </c>
    </row>
    <row r="668" spans="1:20" hidden="1">
      <c r="A668" t="s">
        <v>621</v>
      </c>
      <c r="B668" t="s">
        <v>147</v>
      </c>
      <c r="C668" t="s">
        <v>57</v>
      </c>
      <c r="D668" t="s">
        <v>147</v>
      </c>
      <c r="E668" t="s">
        <v>154</v>
      </c>
      <c r="F668" t="s">
        <v>155</v>
      </c>
      <c r="G668" t="s">
        <v>156</v>
      </c>
      <c r="H668" s="33" t="s">
        <v>659</v>
      </c>
      <c r="I668" t="s">
        <v>604</v>
      </c>
      <c r="J668" t="s">
        <v>605</v>
      </c>
      <c r="K668" t="s">
        <v>147</v>
      </c>
      <c r="M668" t="s">
        <v>320</v>
      </c>
      <c r="P668" t="s">
        <v>622</v>
      </c>
      <c r="Q668" t="s">
        <v>343</v>
      </c>
      <c r="S668" t="s">
        <v>50</v>
      </c>
      <c r="T668" t="s">
        <v>50</v>
      </c>
    </row>
    <row r="669" spans="1:20" hidden="1">
      <c r="A669" t="s">
        <v>621</v>
      </c>
      <c r="B669" t="s">
        <v>147</v>
      </c>
      <c r="C669" t="s">
        <v>149</v>
      </c>
      <c r="D669" t="s">
        <v>147</v>
      </c>
      <c r="E669" t="s">
        <v>154</v>
      </c>
      <c r="F669" t="s">
        <v>155</v>
      </c>
      <c r="G669" t="s">
        <v>156</v>
      </c>
      <c r="H669" s="33" t="s">
        <v>659</v>
      </c>
      <c r="I669" t="s">
        <v>604</v>
      </c>
      <c r="J669" t="s">
        <v>605</v>
      </c>
      <c r="K669" t="s">
        <v>147</v>
      </c>
      <c r="M669" t="s">
        <v>320</v>
      </c>
      <c r="P669" t="s">
        <v>622</v>
      </c>
      <c r="Q669" t="s">
        <v>343</v>
      </c>
      <c r="S669" t="s">
        <v>50</v>
      </c>
      <c r="T669" t="s">
        <v>50</v>
      </c>
    </row>
    <row r="670" spans="1:20" hidden="1">
      <c r="A670" t="s">
        <v>621</v>
      </c>
      <c r="B670" t="s">
        <v>147</v>
      </c>
      <c r="C670" t="s">
        <v>39</v>
      </c>
      <c r="D670" t="s">
        <v>147</v>
      </c>
      <c r="E670" t="s">
        <v>154</v>
      </c>
      <c r="F670" t="s">
        <v>155</v>
      </c>
      <c r="G670" t="s">
        <v>156</v>
      </c>
      <c r="H670" s="33" t="s">
        <v>592</v>
      </c>
      <c r="I670" t="s">
        <v>611</v>
      </c>
      <c r="J670" t="s">
        <v>612</v>
      </c>
      <c r="K670" t="s">
        <v>147</v>
      </c>
      <c r="M670" t="s">
        <v>320</v>
      </c>
      <c r="P670" t="s">
        <v>622</v>
      </c>
      <c r="Q670" t="s">
        <v>138</v>
      </c>
      <c r="R670" t="s">
        <v>48</v>
      </c>
      <c r="S670" t="s">
        <v>49</v>
      </c>
      <c r="T670" t="s">
        <v>50</v>
      </c>
    </row>
    <row r="671" spans="1:20" hidden="1">
      <c r="A671" t="s">
        <v>621</v>
      </c>
      <c r="B671" t="s">
        <v>147</v>
      </c>
      <c r="C671" t="s">
        <v>57</v>
      </c>
      <c r="D671" t="s">
        <v>147</v>
      </c>
      <c r="E671" t="s">
        <v>154</v>
      </c>
      <c r="F671" t="s">
        <v>155</v>
      </c>
      <c r="G671" t="s">
        <v>156</v>
      </c>
      <c r="H671" s="33" t="s">
        <v>592</v>
      </c>
      <c r="I671" t="s">
        <v>611</v>
      </c>
      <c r="J671" t="s">
        <v>612</v>
      </c>
      <c r="K671" t="s">
        <v>147</v>
      </c>
      <c r="M671" t="s">
        <v>320</v>
      </c>
      <c r="P671" t="s">
        <v>622</v>
      </c>
      <c r="Q671" t="s">
        <v>138</v>
      </c>
      <c r="S671" t="s">
        <v>50</v>
      </c>
      <c r="T671" t="s">
        <v>50</v>
      </c>
    </row>
    <row r="672" spans="1:20" hidden="1">
      <c r="A672" t="s">
        <v>621</v>
      </c>
      <c r="B672" t="s">
        <v>147</v>
      </c>
      <c r="C672" t="s">
        <v>149</v>
      </c>
      <c r="D672" t="s">
        <v>147</v>
      </c>
      <c r="E672" t="s">
        <v>154</v>
      </c>
      <c r="F672" t="s">
        <v>155</v>
      </c>
      <c r="G672" t="s">
        <v>156</v>
      </c>
      <c r="H672" s="33" t="s">
        <v>592</v>
      </c>
      <c r="I672" t="s">
        <v>611</v>
      </c>
      <c r="J672" t="s">
        <v>612</v>
      </c>
      <c r="K672" t="s">
        <v>147</v>
      </c>
      <c r="M672" t="s">
        <v>320</v>
      </c>
      <c r="P672" t="s">
        <v>622</v>
      </c>
      <c r="Q672" t="s">
        <v>138</v>
      </c>
      <c r="S672" t="s">
        <v>49</v>
      </c>
      <c r="T672" t="s">
        <v>50</v>
      </c>
    </row>
    <row r="673" spans="1:20" hidden="1">
      <c r="A673" t="s">
        <v>621</v>
      </c>
      <c r="B673" t="s">
        <v>147</v>
      </c>
      <c r="C673" t="s">
        <v>39</v>
      </c>
      <c r="D673" t="s">
        <v>147</v>
      </c>
      <c r="E673" t="s">
        <v>154</v>
      </c>
      <c r="F673" t="s">
        <v>155</v>
      </c>
      <c r="G673" t="s">
        <v>156</v>
      </c>
      <c r="H673" s="33" t="s">
        <v>660</v>
      </c>
      <c r="I673" t="s">
        <v>173</v>
      </c>
      <c r="J673" t="s">
        <v>174</v>
      </c>
      <c r="K673" t="s">
        <v>147</v>
      </c>
      <c r="M673" t="s">
        <v>320</v>
      </c>
      <c r="P673" t="s">
        <v>622</v>
      </c>
      <c r="Q673" t="s">
        <v>370</v>
      </c>
      <c r="R673" t="s">
        <v>48</v>
      </c>
      <c r="S673" t="s">
        <v>49</v>
      </c>
      <c r="T673" t="s">
        <v>50</v>
      </c>
    </row>
    <row r="674" spans="1:20" hidden="1">
      <c r="A674" t="s">
        <v>621</v>
      </c>
      <c r="B674" t="s">
        <v>147</v>
      </c>
      <c r="C674" t="s">
        <v>57</v>
      </c>
      <c r="D674" t="s">
        <v>147</v>
      </c>
      <c r="E674" t="s">
        <v>154</v>
      </c>
      <c r="F674" t="s">
        <v>155</v>
      </c>
      <c r="G674" t="s">
        <v>156</v>
      </c>
      <c r="H674" s="33" t="s">
        <v>660</v>
      </c>
      <c r="I674" t="s">
        <v>173</v>
      </c>
      <c r="J674" t="s">
        <v>174</v>
      </c>
      <c r="K674" t="s">
        <v>147</v>
      </c>
      <c r="M674" t="s">
        <v>320</v>
      </c>
      <c r="P674" t="s">
        <v>622</v>
      </c>
      <c r="Q674" t="s">
        <v>370</v>
      </c>
      <c r="S674" t="s">
        <v>50</v>
      </c>
      <c r="T674" t="s">
        <v>50</v>
      </c>
    </row>
    <row r="675" spans="1:20" hidden="1">
      <c r="A675" t="s">
        <v>621</v>
      </c>
      <c r="B675" t="s">
        <v>147</v>
      </c>
      <c r="C675" t="s">
        <v>39</v>
      </c>
      <c r="D675" t="s">
        <v>147</v>
      </c>
      <c r="E675" t="s">
        <v>154</v>
      </c>
      <c r="F675" t="s">
        <v>155</v>
      </c>
      <c r="G675" t="s">
        <v>156</v>
      </c>
      <c r="H675" s="33" t="s">
        <v>661</v>
      </c>
      <c r="I675" t="s">
        <v>611</v>
      </c>
      <c r="J675" t="s">
        <v>612</v>
      </c>
      <c r="K675" t="s">
        <v>147</v>
      </c>
      <c r="M675" t="s">
        <v>320</v>
      </c>
      <c r="P675" t="s">
        <v>622</v>
      </c>
      <c r="Q675" t="s">
        <v>102</v>
      </c>
      <c r="R675" t="s">
        <v>48</v>
      </c>
      <c r="S675" t="s">
        <v>49</v>
      </c>
      <c r="T675" t="s">
        <v>50</v>
      </c>
    </row>
    <row r="676" spans="1:20" hidden="1">
      <c r="A676" t="s">
        <v>621</v>
      </c>
      <c r="B676" t="s">
        <v>147</v>
      </c>
      <c r="C676" t="s">
        <v>57</v>
      </c>
      <c r="D676" t="s">
        <v>147</v>
      </c>
      <c r="E676" t="s">
        <v>154</v>
      </c>
      <c r="F676" t="s">
        <v>155</v>
      </c>
      <c r="G676" t="s">
        <v>156</v>
      </c>
      <c r="H676" s="33" t="s">
        <v>661</v>
      </c>
      <c r="I676" t="s">
        <v>611</v>
      </c>
      <c r="J676" t="s">
        <v>612</v>
      </c>
      <c r="K676" t="s">
        <v>147</v>
      </c>
      <c r="M676" t="s">
        <v>320</v>
      </c>
      <c r="P676" t="s">
        <v>622</v>
      </c>
      <c r="Q676" t="s">
        <v>102</v>
      </c>
      <c r="S676" t="s">
        <v>49</v>
      </c>
      <c r="T676" t="s">
        <v>50</v>
      </c>
    </row>
    <row r="677" spans="1:20" hidden="1">
      <c r="A677" t="s">
        <v>621</v>
      </c>
      <c r="B677" t="s">
        <v>147</v>
      </c>
      <c r="C677" t="s">
        <v>149</v>
      </c>
      <c r="D677" t="s">
        <v>147</v>
      </c>
      <c r="E677" t="s">
        <v>154</v>
      </c>
      <c r="F677" t="s">
        <v>155</v>
      </c>
      <c r="G677" t="s">
        <v>156</v>
      </c>
      <c r="H677" s="33" t="s">
        <v>661</v>
      </c>
      <c r="I677" t="s">
        <v>611</v>
      </c>
      <c r="J677" t="s">
        <v>612</v>
      </c>
      <c r="K677" t="s">
        <v>147</v>
      </c>
      <c r="M677" t="s">
        <v>320</v>
      </c>
      <c r="P677" t="s">
        <v>622</v>
      </c>
      <c r="Q677" t="s">
        <v>102</v>
      </c>
      <c r="S677" t="s">
        <v>50</v>
      </c>
      <c r="T677" t="s">
        <v>50</v>
      </c>
    </row>
    <row r="678" spans="1:20" hidden="1">
      <c r="A678" t="s">
        <v>621</v>
      </c>
      <c r="B678" t="s">
        <v>147</v>
      </c>
      <c r="C678" t="s">
        <v>39</v>
      </c>
      <c r="D678" t="s">
        <v>147</v>
      </c>
      <c r="E678" t="s">
        <v>154</v>
      </c>
      <c r="F678" t="s">
        <v>155</v>
      </c>
      <c r="G678" t="s">
        <v>156</v>
      </c>
      <c r="H678" s="33" t="s">
        <v>662</v>
      </c>
      <c r="I678" t="s">
        <v>611</v>
      </c>
      <c r="J678" t="s">
        <v>612</v>
      </c>
      <c r="K678" t="s">
        <v>147</v>
      </c>
      <c r="M678" t="s">
        <v>320</v>
      </c>
      <c r="P678" t="s">
        <v>622</v>
      </c>
      <c r="Q678" t="s">
        <v>374</v>
      </c>
      <c r="S678" t="s">
        <v>50</v>
      </c>
      <c r="T678" t="s">
        <v>50</v>
      </c>
    </row>
    <row r="679" spans="1:20" hidden="1">
      <c r="A679" t="s">
        <v>621</v>
      </c>
      <c r="B679" t="s">
        <v>147</v>
      </c>
      <c r="C679" t="s">
        <v>57</v>
      </c>
      <c r="D679" t="s">
        <v>147</v>
      </c>
      <c r="E679" t="s">
        <v>154</v>
      </c>
      <c r="F679" t="s">
        <v>155</v>
      </c>
      <c r="G679" t="s">
        <v>156</v>
      </c>
      <c r="H679" s="33" t="s">
        <v>662</v>
      </c>
      <c r="I679" t="s">
        <v>611</v>
      </c>
      <c r="J679" t="s">
        <v>612</v>
      </c>
      <c r="K679" t="s">
        <v>147</v>
      </c>
      <c r="M679" t="s">
        <v>320</v>
      </c>
      <c r="P679" t="s">
        <v>622</v>
      </c>
      <c r="Q679" t="s">
        <v>374</v>
      </c>
      <c r="R679" t="s">
        <v>62</v>
      </c>
      <c r="S679" t="s">
        <v>50</v>
      </c>
      <c r="T679" t="s">
        <v>50</v>
      </c>
    </row>
    <row r="680" spans="1:20" hidden="1">
      <c r="A680" t="s">
        <v>621</v>
      </c>
      <c r="B680" t="s">
        <v>147</v>
      </c>
      <c r="C680" t="s">
        <v>149</v>
      </c>
      <c r="D680" t="s">
        <v>147</v>
      </c>
      <c r="E680" t="s">
        <v>154</v>
      </c>
      <c r="F680" t="s">
        <v>155</v>
      </c>
      <c r="G680" t="s">
        <v>156</v>
      </c>
      <c r="H680" s="33" t="s">
        <v>662</v>
      </c>
      <c r="I680" t="s">
        <v>611</v>
      </c>
      <c r="J680" t="s">
        <v>612</v>
      </c>
      <c r="K680" t="s">
        <v>147</v>
      </c>
      <c r="M680" t="s">
        <v>320</v>
      </c>
      <c r="P680" t="s">
        <v>622</v>
      </c>
      <c r="Q680" t="s">
        <v>374</v>
      </c>
      <c r="S680" t="s">
        <v>50</v>
      </c>
      <c r="T680" t="s">
        <v>50</v>
      </c>
    </row>
    <row r="681" spans="1:20" hidden="1">
      <c r="A681" t="s">
        <v>621</v>
      </c>
      <c r="B681" t="s">
        <v>147</v>
      </c>
      <c r="C681" t="s">
        <v>39</v>
      </c>
      <c r="D681" t="s">
        <v>147</v>
      </c>
      <c r="E681" t="s">
        <v>154</v>
      </c>
      <c r="F681" t="s">
        <v>155</v>
      </c>
      <c r="G681" t="s">
        <v>156</v>
      </c>
      <c r="H681" s="33" t="s">
        <v>663</v>
      </c>
      <c r="I681" t="s">
        <v>664</v>
      </c>
      <c r="J681" t="s">
        <v>665</v>
      </c>
      <c r="K681" t="s">
        <v>147</v>
      </c>
      <c r="M681" t="s">
        <v>320</v>
      </c>
      <c r="P681" t="s">
        <v>622</v>
      </c>
      <c r="Q681" t="s">
        <v>638</v>
      </c>
      <c r="S681" t="s">
        <v>50</v>
      </c>
      <c r="T681" t="s">
        <v>50</v>
      </c>
    </row>
    <row r="682" spans="1:20" hidden="1">
      <c r="A682" t="s">
        <v>621</v>
      </c>
      <c r="B682" t="s">
        <v>147</v>
      </c>
      <c r="C682" t="s">
        <v>57</v>
      </c>
      <c r="D682" t="s">
        <v>147</v>
      </c>
      <c r="E682" t="s">
        <v>154</v>
      </c>
      <c r="F682" t="s">
        <v>155</v>
      </c>
      <c r="G682" t="s">
        <v>156</v>
      </c>
      <c r="H682" s="33" t="s">
        <v>663</v>
      </c>
      <c r="I682" t="s">
        <v>664</v>
      </c>
      <c r="J682" t="s">
        <v>665</v>
      </c>
      <c r="K682" t="s">
        <v>147</v>
      </c>
      <c r="M682" t="s">
        <v>320</v>
      </c>
      <c r="P682" t="s">
        <v>622</v>
      </c>
      <c r="Q682" t="s">
        <v>638</v>
      </c>
      <c r="R682" t="s">
        <v>62</v>
      </c>
      <c r="S682" t="s">
        <v>49</v>
      </c>
      <c r="T682" t="s">
        <v>50</v>
      </c>
    </row>
    <row r="683" spans="1:20" hidden="1">
      <c r="A683" t="s">
        <v>666</v>
      </c>
      <c r="B683" t="s">
        <v>147</v>
      </c>
      <c r="C683" t="s">
        <v>39</v>
      </c>
      <c r="D683" t="s">
        <v>147</v>
      </c>
      <c r="E683" t="s">
        <v>154</v>
      </c>
      <c r="F683" t="s">
        <v>155</v>
      </c>
      <c r="G683" t="s">
        <v>156</v>
      </c>
      <c r="H683" s="33" t="s">
        <v>667</v>
      </c>
      <c r="K683" t="s">
        <v>147</v>
      </c>
      <c r="M683" t="s">
        <v>668</v>
      </c>
      <c r="P683" t="s">
        <v>669</v>
      </c>
      <c r="Q683" t="s">
        <v>267</v>
      </c>
      <c r="S683" t="s">
        <v>155</v>
      </c>
      <c r="T683" t="s">
        <v>162</v>
      </c>
    </row>
    <row r="684" spans="1:20" hidden="1">
      <c r="A684" t="s">
        <v>666</v>
      </c>
      <c r="B684" t="s">
        <v>147</v>
      </c>
      <c r="C684" t="s">
        <v>39</v>
      </c>
      <c r="D684" t="s">
        <v>147</v>
      </c>
      <c r="E684" t="s">
        <v>154</v>
      </c>
      <c r="F684" t="s">
        <v>155</v>
      </c>
      <c r="G684" t="s">
        <v>156</v>
      </c>
      <c r="H684" s="33" t="s">
        <v>663</v>
      </c>
      <c r="K684" t="s">
        <v>147</v>
      </c>
      <c r="M684" t="s">
        <v>668</v>
      </c>
      <c r="P684" t="s">
        <v>669</v>
      </c>
      <c r="Q684" t="s">
        <v>638</v>
      </c>
      <c r="S684" t="s">
        <v>155</v>
      </c>
      <c r="T684" t="s">
        <v>162</v>
      </c>
    </row>
    <row r="685" spans="1:20" hidden="1">
      <c r="A685" t="s">
        <v>670</v>
      </c>
      <c r="B685" t="s">
        <v>147</v>
      </c>
      <c r="C685" t="s">
        <v>57</v>
      </c>
      <c r="D685" t="s">
        <v>147</v>
      </c>
      <c r="E685" t="s">
        <v>154</v>
      </c>
      <c r="F685" t="s">
        <v>155</v>
      </c>
      <c r="G685" t="s">
        <v>156</v>
      </c>
      <c r="H685" s="33" t="s">
        <v>58</v>
      </c>
      <c r="I685" t="s">
        <v>59</v>
      </c>
      <c r="J685" t="s">
        <v>60</v>
      </c>
      <c r="K685" t="s">
        <v>147</v>
      </c>
      <c r="M685" t="s">
        <v>45</v>
      </c>
      <c r="P685" t="s">
        <v>671</v>
      </c>
      <c r="Q685" t="s">
        <v>61</v>
      </c>
      <c r="R685" t="s">
        <v>48</v>
      </c>
      <c r="S685" t="s">
        <v>258</v>
      </c>
      <c r="T685" t="s">
        <v>115</v>
      </c>
    </row>
    <row r="686" spans="1:20" hidden="1">
      <c r="A686" t="s">
        <v>670</v>
      </c>
      <c r="B686" t="s">
        <v>147</v>
      </c>
      <c r="C686" t="s">
        <v>39</v>
      </c>
      <c r="D686" t="s">
        <v>147</v>
      </c>
      <c r="E686" t="s">
        <v>154</v>
      </c>
      <c r="F686" t="s">
        <v>155</v>
      </c>
      <c r="G686" t="s">
        <v>156</v>
      </c>
      <c r="H686" s="33" t="s">
        <v>305</v>
      </c>
      <c r="I686" t="s">
        <v>64</v>
      </c>
      <c r="J686" t="s">
        <v>65</v>
      </c>
      <c r="K686" t="s">
        <v>147</v>
      </c>
      <c r="M686" t="s">
        <v>45</v>
      </c>
      <c r="P686" t="s">
        <v>671</v>
      </c>
      <c r="Q686" t="s">
        <v>308</v>
      </c>
      <c r="S686" t="s">
        <v>115</v>
      </c>
      <c r="T686" t="s">
        <v>115</v>
      </c>
    </row>
    <row r="687" spans="1:20" hidden="1">
      <c r="A687" t="s">
        <v>670</v>
      </c>
      <c r="B687" t="s">
        <v>147</v>
      </c>
      <c r="C687" t="s">
        <v>57</v>
      </c>
      <c r="D687" t="s">
        <v>147</v>
      </c>
      <c r="E687" t="s">
        <v>154</v>
      </c>
      <c r="F687" t="s">
        <v>155</v>
      </c>
      <c r="G687" t="s">
        <v>156</v>
      </c>
      <c r="H687" s="33" t="s">
        <v>305</v>
      </c>
      <c r="I687" t="s">
        <v>64</v>
      </c>
      <c r="J687" t="s">
        <v>65</v>
      </c>
      <c r="K687" t="s">
        <v>147</v>
      </c>
      <c r="M687" t="s">
        <v>45</v>
      </c>
      <c r="P687" t="s">
        <v>671</v>
      </c>
      <c r="Q687" t="s">
        <v>308</v>
      </c>
      <c r="R687" t="s">
        <v>62</v>
      </c>
      <c r="S687" t="s">
        <v>125</v>
      </c>
      <c r="T687" t="s">
        <v>115</v>
      </c>
    </row>
    <row r="688" spans="1:20" hidden="1">
      <c r="A688" t="s">
        <v>670</v>
      </c>
      <c r="B688" t="s">
        <v>147</v>
      </c>
      <c r="C688" t="s">
        <v>39</v>
      </c>
      <c r="D688" t="s">
        <v>147</v>
      </c>
      <c r="E688" t="s">
        <v>154</v>
      </c>
      <c r="F688" t="s">
        <v>155</v>
      </c>
      <c r="G688" t="s">
        <v>156</v>
      </c>
      <c r="H688" s="33" t="s">
        <v>276</v>
      </c>
      <c r="I688" t="s">
        <v>277</v>
      </c>
      <c r="J688" t="s">
        <v>278</v>
      </c>
      <c r="K688" t="s">
        <v>147</v>
      </c>
      <c r="M688" t="s">
        <v>45</v>
      </c>
      <c r="P688" t="s">
        <v>671</v>
      </c>
      <c r="Q688" t="s">
        <v>253</v>
      </c>
      <c r="R688" t="s">
        <v>48</v>
      </c>
      <c r="S688" t="s">
        <v>115</v>
      </c>
      <c r="T688" t="s">
        <v>115</v>
      </c>
    </row>
    <row r="689" spans="1:20" hidden="1">
      <c r="A689" t="s">
        <v>670</v>
      </c>
      <c r="B689" t="s">
        <v>147</v>
      </c>
      <c r="C689" t="s">
        <v>57</v>
      </c>
      <c r="D689" t="s">
        <v>147</v>
      </c>
      <c r="E689" t="s">
        <v>154</v>
      </c>
      <c r="F689" t="s">
        <v>155</v>
      </c>
      <c r="G689" t="s">
        <v>156</v>
      </c>
      <c r="H689" s="33" t="s">
        <v>276</v>
      </c>
      <c r="I689" t="s">
        <v>277</v>
      </c>
      <c r="J689" t="s">
        <v>278</v>
      </c>
      <c r="K689" t="s">
        <v>147</v>
      </c>
      <c r="M689" t="s">
        <v>45</v>
      </c>
      <c r="P689" t="s">
        <v>671</v>
      </c>
      <c r="Q689" t="s">
        <v>253</v>
      </c>
      <c r="S689" t="s">
        <v>115</v>
      </c>
      <c r="T689" t="s">
        <v>115</v>
      </c>
    </row>
    <row r="690" spans="1:20" hidden="1">
      <c r="A690" t="s">
        <v>670</v>
      </c>
      <c r="B690" t="s">
        <v>147</v>
      </c>
      <c r="C690" t="s">
        <v>149</v>
      </c>
      <c r="D690" t="s">
        <v>147</v>
      </c>
      <c r="E690" t="s">
        <v>154</v>
      </c>
      <c r="F690" t="s">
        <v>155</v>
      </c>
      <c r="G690" t="s">
        <v>156</v>
      </c>
      <c r="H690" s="33" t="s">
        <v>276</v>
      </c>
      <c r="I690" t="s">
        <v>277</v>
      </c>
      <c r="J690" t="s">
        <v>278</v>
      </c>
      <c r="K690" t="s">
        <v>147</v>
      </c>
      <c r="M690" t="s">
        <v>45</v>
      </c>
      <c r="P690" t="s">
        <v>671</v>
      </c>
      <c r="Q690" t="s">
        <v>253</v>
      </c>
      <c r="S690" t="s">
        <v>115</v>
      </c>
      <c r="T690" t="s">
        <v>115</v>
      </c>
    </row>
    <row r="691" spans="1:20" hidden="1">
      <c r="A691" t="s">
        <v>670</v>
      </c>
      <c r="B691" t="s">
        <v>147</v>
      </c>
      <c r="C691" t="s">
        <v>39</v>
      </c>
      <c r="D691" t="s">
        <v>147</v>
      </c>
      <c r="E691" t="s">
        <v>154</v>
      </c>
      <c r="F691" t="s">
        <v>155</v>
      </c>
      <c r="G691" t="s">
        <v>156</v>
      </c>
      <c r="H691" s="33" t="s">
        <v>254</v>
      </c>
      <c r="I691" t="s">
        <v>249</v>
      </c>
      <c r="J691" t="s">
        <v>250</v>
      </c>
      <c r="K691" t="s">
        <v>147</v>
      </c>
      <c r="M691" t="s">
        <v>45</v>
      </c>
      <c r="P691" t="s">
        <v>671</v>
      </c>
      <c r="Q691" t="s">
        <v>257</v>
      </c>
      <c r="R691" t="s">
        <v>48</v>
      </c>
      <c r="S691" t="s">
        <v>125</v>
      </c>
      <c r="T691" t="s">
        <v>115</v>
      </c>
    </row>
    <row r="692" spans="1:20" hidden="1">
      <c r="A692" t="s">
        <v>670</v>
      </c>
      <c r="B692" t="s">
        <v>147</v>
      </c>
      <c r="C692" t="s">
        <v>57</v>
      </c>
      <c r="D692" t="s">
        <v>147</v>
      </c>
      <c r="E692" t="s">
        <v>154</v>
      </c>
      <c r="F692" t="s">
        <v>155</v>
      </c>
      <c r="G692" t="s">
        <v>156</v>
      </c>
      <c r="H692" s="33" t="s">
        <v>254</v>
      </c>
      <c r="I692" t="s">
        <v>249</v>
      </c>
      <c r="J692" t="s">
        <v>250</v>
      </c>
      <c r="K692" t="s">
        <v>147</v>
      </c>
      <c r="M692" t="s">
        <v>45</v>
      </c>
      <c r="P692" t="s">
        <v>671</v>
      </c>
      <c r="Q692" t="s">
        <v>257</v>
      </c>
      <c r="S692" t="s">
        <v>125</v>
      </c>
      <c r="T692" t="s">
        <v>115</v>
      </c>
    </row>
    <row r="693" spans="1:20" hidden="1">
      <c r="A693" t="s">
        <v>670</v>
      </c>
      <c r="B693" t="s">
        <v>147</v>
      </c>
      <c r="C693" t="s">
        <v>39</v>
      </c>
      <c r="D693" t="s">
        <v>147</v>
      </c>
      <c r="E693" t="s">
        <v>154</v>
      </c>
      <c r="F693" t="s">
        <v>155</v>
      </c>
      <c r="G693" t="s">
        <v>156</v>
      </c>
      <c r="H693" s="33" t="s">
        <v>269</v>
      </c>
      <c r="I693" t="s">
        <v>100</v>
      </c>
      <c r="J693" t="s">
        <v>101</v>
      </c>
      <c r="K693" t="s">
        <v>147</v>
      </c>
      <c r="M693" t="s">
        <v>45</v>
      </c>
      <c r="P693" t="s">
        <v>671</v>
      </c>
      <c r="Q693" t="s">
        <v>273</v>
      </c>
      <c r="S693" t="s">
        <v>115</v>
      </c>
      <c r="T693" t="s">
        <v>115</v>
      </c>
    </row>
    <row r="694" spans="1:20" hidden="1">
      <c r="A694" t="s">
        <v>670</v>
      </c>
      <c r="B694" t="s">
        <v>147</v>
      </c>
      <c r="C694" t="s">
        <v>57</v>
      </c>
      <c r="D694" t="s">
        <v>147</v>
      </c>
      <c r="E694" t="s">
        <v>154</v>
      </c>
      <c r="F694" t="s">
        <v>155</v>
      </c>
      <c r="G694" t="s">
        <v>156</v>
      </c>
      <c r="H694" s="33" t="s">
        <v>269</v>
      </c>
      <c r="I694" t="s">
        <v>100</v>
      </c>
      <c r="J694" t="s">
        <v>101</v>
      </c>
      <c r="K694" t="s">
        <v>147</v>
      </c>
      <c r="M694" t="s">
        <v>45</v>
      </c>
      <c r="P694" t="s">
        <v>671</v>
      </c>
      <c r="Q694" t="s">
        <v>273</v>
      </c>
      <c r="R694" t="s">
        <v>62</v>
      </c>
      <c r="S694" t="s">
        <v>125</v>
      </c>
      <c r="T694" t="s">
        <v>115</v>
      </c>
    </row>
    <row r="695" spans="1:20" hidden="1">
      <c r="A695" t="s">
        <v>670</v>
      </c>
      <c r="B695" t="s">
        <v>147</v>
      </c>
      <c r="C695" t="s">
        <v>57</v>
      </c>
      <c r="D695" t="s">
        <v>147</v>
      </c>
      <c r="E695" t="s">
        <v>154</v>
      </c>
      <c r="F695" t="s">
        <v>155</v>
      </c>
      <c r="G695" t="s">
        <v>156</v>
      </c>
      <c r="H695" s="33" t="s">
        <v>191</v>
      </c>
      <c r="J695" t="s">
        <v>88</v>
      </c>
      <c r="K695" t="s">
        <v>147</v>
      </c>
      <c r="M695" t="s">
        <v>147</v>
      </c>
      <c r="P695" t="s">
        <v>671</v>
      </c>
      <c r="Q695" t="s">
        <v>192</v>
      </c>
      <c r="R695" t="s">
        <v>62</v>
      </c>
      <c r="S695" t="s">
        <v>121</v>
      </c>
      <c r="T695" t="s">
        <v>115</v>
      </c>
    </row>
    <row r="696" spans="1:20" hidden="1">
      <c r="A696" t="s">
        <v>670</v>
      </c>
      <c r="B696" t="s">
        <v>147</v>
      </c>
      <c r="C696" t="s">
        <v>57</v>
      </c>
      <c r="D696" t="s">
        <v>147</v>
      </c>
      <c r="E696" t="s">
        <v>154</v>
      </c>
      <c r="F696" t="s">
        <v>155</v>
      </c>
      <c r="G696" t="s">
        <v>156</v>
      </c>
      <c r="H696" s="33" t="s">
        <v>193</v>
      </c>
      <c r="I696" t="s">
        <v>87</v>
      </c>
      <c r="J696" t="s">
        <v>88</v>
      </c>
      <c r="K696" t="s">
        <v>147</v>
      </c>
      <c r="M696" t="s">
        <v>112</v>
      </c>
      <c r="P696" t="s">
        <v>671</v>
      </c>
      <c r="Q696" t="s">
        <v>196</v>
      </c>
      <c r="R696" t="s">
        <v>62</v>
      </c>
      <c r="S696" t="s">
        <v>121</v>
      </c>
      <c r="T696" t="s">
        <v>115</v>
      </c>
    </row>
    <row r="697" spans="1:20" hidden="1">
      <c r="A697" t="s">
        <v>670</v>
      </c>
      <c r="B697" t="s">
        <v>147</v>
      </c>
      <c r="C697" t="s">
        <v>57</v>
      </c>
      <c r="D697" t="s">
        <v>147</v>
      </c>
      <c r="E697" t="s">
        <v>154</v>
      </c>
      <c r="F697" t="s">
        <v>155</v>
      </c>
      <c r="G697" t="s">
        <v>156</v>
      </c>
      <c r="H697" s="33" t="s">
        <v>289</v>
      </c>
      <c r="I697" t="s">
        <v>290</v>
      </c>
      <c r="J697" t="s">
        <v>291</v>
      </c>
      <c r="K697" t="s">
        <v>147</v>
      </c>
      <c r="M697" t="s">
        <v>162</v>
      </c>
      <c r="P697" t="s">
        <v>671</v>
      </c>
      <c r="Q697" t="s">
        <v>292</v>
      </c>
      <c r="R697" t="s">
        <v>62</v>
      </c>
      <c r="S697" t="s">
        <v>121</v>
      </c>
      <c r="T697" t="s">
        <v>115</v>
      </c>
    </row>
    <row r="698" spans="1:20">
      <c r="A698" t="s">
        <v>107</v>
      </c>
      <c r="B698" t="s">
        <v>147</v>
      </c>
      <c r="C698" t="s">
        <v>57</v>
      </c>
      <c r="D698" t="s">
        <v>147</v>
      </c>
      <c r="E698" t="s">
        <v>154</v>
      </c>
      <c r="F698" t="s">
        <v>155</v>
      </c>
      <c r="G698" t="s">
        <v>156</v>
      </c>
      <c r="H698" s="33" t="s">
        <v>86</v>
      </c>
      <c r="I698" t="s">
        <v>123</v>
      </c>
      <c r="J698" t="s">
        <v>124</v>
      </c>
      <c r="K698" t="s">
        <v>147</v>
      </c>
      <c r="M698" t="s">
        <v>112</v>
      </c>
      <c r="P698" t="s">
        <v>113</v>
      </c>
      <c r="Q698" t="s">
        <v>90</v>
      </c>
      <c r="R698" t="s">
        <v>62</v>
      </c>
      <c r="S698" t="s">
        <v>115</v>
      </c>
      <c r="T698" t="s">
        <v>115</v>
      </c>
    </row>
    <row r="699" spans="1:20">
      <c r="A699" t="s">
        <v>107</v>
      </c>
      <c r="B699" t="s">
        <v>147</v>
      </c>
      <c r="C699" t="s">
        <v>39</v>
      </c>
      <c r="D699" t="s">
        <v>147</v>
      </c>
      <c r="E699" t="s">
        <v>154</v>
      </c>
      <c r="F699" t="s">
        <v>155</v>
      </c>
      <c r="G699" t="s">
        <v>156</v>
      </c>
      <c r="H699" s="33" t="s">
        <v>108</v>
      </c>
      <c r="I699" t="s">
        <v>109</v>
      </c>
      <c r="J699" t="s">
        <v>110</v>
      </c>
      <c r="K699" t="s">
        <v>147</v>
      </c>
      <c r="M699" t="s">
        <v>112</v>
      </c>
      <c r="P699" t="s">
        <v>113</v>
      </c>
      <c r="Q699" t="s">
        <v>114</v>
      </c>
      <c r="R699" t="s">
        <v>48</v>
      </c>
      <c r="S699" t="s">
        <v>115</v>
      </c>
      <c r="T699" t="s">
        <v>115</v>
      </c>
    </row>
    <row r="700" spans="1:20">
      <c r="A700" t="s">
        <v>107</v>
      </c>
      <c r="B700" t="s">
        <v>147</v>
      </c>
      <c r="C700" t="s">
        <v>57</v>
      </c>
      <c r="D700" t="s">
        <v>147</v>
      </c>
      <c r="E700" t="s">
        <v>154</v>
      </c>
      <c r="F700" t="s">
        <v>155</v>
      </c>
      <c r="G700" t="s">
        <v>156</v>
      </c>
      <c r="H700" s="33" t="s">
        <v>108</v>
      </c>
      <c r="I700" t="s">
        <v>109</v>
      </c>
      <c r="J700" t="s">
        <v>110</v>
      </c>
      <c r="K700" t="s">
        <v>147</v>
      </c>
      <c r="M700" t="s">
        <v>112</v>
      </c>
      <c r="P700" t="s">
        <v>113</v>
      </c>
      <c r="Q700" t="s">
        <v>114</v>
      </c>
      <c r="S700" t="s">
        <v>115</v>
      </c>
      <c r="T700" t="s">
        <v>115</v>
      </c>
    </row>
    <row r="701" spans="1:20">
      <c r="A701" t="s">
        <v>107</v>
      </c>
      <c r="B701" t="s">
        <v>147</v>
      </c>
      <c r="C701" t="s">
        <v>39</v>
      </c>
      <c r="D701" t="s">
        <v>147</v>
      </c>
      <c r="E701" t="s">
        <v>154</v>
      </c>
      <c r="F701" t="s">
        <v>155</v>
      </c>
      <c r="G701" t="s">
        <v>156</v>
      </c>
      <c r="H701" s="33" t="s">
        <v>128</v>
      </c>
      <c r="I701" t="s">
        <v>109</v>
      </c>
      <c r="J701" t="s">
        <v>110</v>
      </c>
      <c r="K701" t="s">
        <v>147</v>
      </c>
      <c r="M701" t="s">
        <v>112</v>
      </c>
      <c r="P701" t="s">
        <v>113</v>
      </c>
      <c r="Q701" t="s">
        <v>129</v>
      </c>
      <c r="R701" t="s">
        <v>48</v>
      </c>
      <c r="S701" t="s">
        <v>115</v>
      </c>
      <c r="T701" t="s">
        <v>115</v>
      </c>
    </row>
    <row r="702" spans="1:20">
      <c r="A702" t="s">
        <v>107</v>
      </c>
      <c r="B702" t="s">
        <v>147</v>
      </c>
      <c r="C702" t="s">
        <v>57</v>
      </c>
      <c r="D702" t="s">
        <v>147</v>
      </c>
      <c r="E702" t="s">
        <v>154</v>
      </c>
      <c r="F702" t="s">
        <v>155</v>
      </c>
      <c r="G702" t="s">
        <v>156</v>
      </c>
      <c r="H702" s="33" t="s">
        <v>128</v>
      </c>
      <c r="I702" t="s">
        <v>109</v>
      </c>
      <c r="J702" t="s">
        <v>110</v>
      </c>
      <c r="K702" t="s">
        <v>147</v>
      </c>
      <c r="M702" t="s">
        <v>112</v>
      </c>
      <c r="P702" t="s">
        <v>113</v>
      </c>
      <c r="Q702" t="s">
        <v>129</v>
      </c>
      <c r="S702" t="s">
        <v>125</v>
      </c>
      <c r="T702" t="s">
        <v>115</v>
      </c>
    </row>
    <row r="703" spans="1:20">
      <c r="A703" t="s">
        <v>107</v>
      </c>
      <c r="B703" t="s">
        <v>147</v>
      </c>
      <c r="C703" t="s">
        <v>39</v>
      </c>
      <c r="D703" t="s">
        <v>147</v>
      </c>
      <c r="E703" t="s">
        <v>154</v>
      </c>
      <c r="F703" t="s">
        <v>155</v>
      </c>
      <c r="G703" t="s">
        <v>156</v>
      </c>
      <c r="H703" s="33" t="s">
        <v>134</v>
      </c>
      <c r="I703" t="s">
        <v>135</v>
      </c>
      <c r="J703" t="s">
        <v>136</v>
      </c>
      <c r="K703" t="s">
        <v>147</v>
      </c>
      <c r="M703" t="s">
        <v>112</v>
      </c>
      <c r="P703" t="s">
        <v>113</v>
      </c>
      <c r="Q703" t="s">
        <v>138</v>
      </c>
      <c r="R703" t="s">
        <v>48</v>
      </c>
      <c r="S703" t="s">
        <v>115</v>
      </c>
      <c r="T703" t="s">
        <v>115</v>
      </c>
    </row>
    <row r="704" spans="1:20">
      <c r="A704" t="s">
        <v>107</v>
      </c>
      <c r="B704" t="s">
        <v>147</v>
      </c>
      <c r="C704" t="s">
        <v>57</v>
      </c>
      <c r="D704" t="s">
        <v>147</v>
      </c>
      <c r="E704" t="s">
        <v>154</v>
      </c>
      <c r="F704" t="s">
        <v>155</v>
      </c>
      <c r="G704" t="s">
        <v>156</v>
      </c>
      <c r="H704" s="33" t="s">
        <v>134</v>
      </c>
      <c r="I704" t="s">
        <v>135</v>
      </c>
      <c r="J704" t="s">
        <v>136</v>
      </c>
      <c r="K704" t="s">
        <v>147</v>
      </c>
      <c r="M704" t="s">
        <v>112</v>
      </c>
      <c r="P704" t="s">
        <v>113</v>
      </c>
      <c r="Q704" t="s">
        <v>138</v>
      </c>
      <c r="S704" t="s">
        <v>115</v>
      </c>
      <c r="T704" t="s">
        <v>115</v>
      </c>
    </row>
    <row r="705" spans="1:20">
      <c r="A705" t="s">
        <v>107</v>
      </c>
      <c r="B705" t="s">
        <v>147</v>
      </c>
      <c r="C705" t="s">
        <v>39</v>
      </c>
      <c r="D705" t="s">
        <v>147</v>
      </c>
      <c r="E705" t="s">
        <v>154</v>
      </c>
      <c r="F705" t="s">
        <v>155</v>
      </c>
      <c r="G705" t="s">
        <v>156</v>
      </c>
      <c r="H705" s="33" t="s">
        <v>139</v>
      </c>
      <c r="I705" t="s">
        <v>135</v>
      </c>
      <c r="J705" t="s">
        <v>136</v>
      </c>
      <c r="K705" t="s">
        <v>147</v>
      </c>
      <c r="M705" t="s">
        <v>112</v>
      </c>
      <c r="P705" t="s">
        <v>113</v>
      </c>
      <c r="Q705" t="s">
        <v>140</v>
      </c>
      <c r="S705" t="s">
        <v>115</v>
      </c>
      <c r="T705" t="s">
        <v>115</v>
      </c>
    </row>
    <row r="706" spans="1:20">
      <c r="A706" t="s">
        <v>107</v>
      </c>
      <c r="B706" t="s">
        <v>147</v>
      </c>
      <c r="C706" t="s">
        <v>57</v>
      </c>
      <c r="D706" t="s">
        <v>147</v>
      </c>
      <c r="E706" t="s">
        <v>154</v>
      </c>
      <c r="F706" t="s">
        <v>155</v>
      </c>
      <c r="G706" t="s">
        <v>156</v>
      </c>
      <c r="H706" s="33" t="s">
        <v>139</v>
      </c>
      <c r="I706" t="s">
        <v>135</v>
      </c>
      <c r="J706" t="s">
        <v>136</v>
      </c>
      <c r="K706" t="s">
        <v>147</v>
      </c>
      <c r="M706" t="s">
        <v>112</v>
      </c>
      <c r="P706" t="s">
        <v>113</v>
      </c>
      <c r="Q706" t="s">
        <v>140</v>
      </c>
      <c r="R706" t="s">
        <v>62</v>
      </c>
      <c r="S706" t="s">
        <v>115</v>
      </c>
      <c r="T706" t="s">
        <v>115</v>
      </c>
    </row>
    <row r="707" spans="1:20">
      <c r="A707" t="s">
        <v>107</v>
      </c>
      <c r="B707" t="s">
        <v>147</v>
      </c>
      <c r="C707" t="s">
        <v>57</v>
      </c>
      <c r="D707" t="s">
        <v>147</v>
      </c>
      <c r="E707" t="s">
        <v>154</v>
      </c>
      <c r="F707" t="s">
        <v>155</v>
      </c>
      <c r="G707" t="s">
        <v>156</v>
      </c>
      <c r="H707" s="33" t="s">
        <v>116</v>
      </c>
      <c r="I707" t="s">
        <v>117</v>
      </c>
      <c r="J707" t="s">
        <v>118</v>
      </c>
      <c r="K707" t="s">
        <v>147</v>
      </c>
      <c r="M707" t="s">
        <v>112</v>
      </c>
      <c r="P707" t="s">
        <v>113</v>
      </c>
      <c r="Q707" t="s">
        <v>120</v>
      </c>
      <c r="R707" t="s">
        <v>48</v>
      </c>
      <c r="S707" t="s">
        <v>121</v>
      </c>
      <c r="T707" t="s">
        <v>115</v>
      </c>
    </row>
    <row r="708" spans="1:20">
      <c r="A708" t="s">
        <v>107</v>
      </c>
      <c r="B708" t="s">
        <v>147</v>
      </c>
      <c r="C708" t="s">
        <v>57</v>
      </c>
      <c r="D708" t="s">
        <v>147</v>
      </c>
      <c r="E708" t="s">
        <v>154</v>
      </c>
      <c r="F708" t="s">
        <v>155</v>
      </c>
      <c r="G708" t="s">
        <v>156</v>
      </c>
      <c r="H708" s="33" t="s">
        <v>142</v>
      </c>
      <c r="I708" t="s">
        <v>117</v>
      </c>
      <c r="J708" t="s">
        <v>118</v>
      </c>
      <c r="K708" t="s">
        <v>147</v>
      </c>
      <c r="M708" t="s">
        <v>112</v>
      </c>
      <c r="P708" t="s">
        <v>113</v>
      </c>
      <c r="Q708" t="s">
        <v>143</v>
      </c>
      <c r="R708" t="s">
        <v>62</v>
      </c>
      <c r="S708" t="s">
        <v>125</v>
      </c>
      <c r="T708" t="s">
        <v>115</v>
      </c>
    </row>
    <row r="709" spans="1:20">
      <c r="A709" t="s">
        <v>107</v>
      </c>
      <c r="B709" t="s">
        <v>147</v>
      </c>
      <c r="C709" t="s">
        <v>39</v>
      </c>
      <c r="D709" t="s">
        <v>147</v>
      </c>
      <c r="E709" t="s">
        <v>154</v>
      </c>
      <c r="F709" t="s">
        <v>155</v>
      </c>
      <c r="G709" t="s">
        <v>156</v>
      </c>
      <c r="H709" s="33" t="s">
        <v>51</v>
      </c>
      <c r="I709" t="s">
        <v>52</v>
      </c>
      <c r="J709" t="s">
        <v>53</v>
      </c>
      <c r="K709" t="s">
        <v>147</v>
      </c>
      <c r="M709" t="s">
        <v>112</v>
      </c>
      <c r="P709" t="s">
        <v>113</v>
      </c>
      <c r="Q709" t="s">
        <v>55</v>
      </c>
      <c r="S709" t="s">
        <v>127</v>
      </c>
      <c r="T709" t="s">
        <v>115</v>
      </c>
    </row>
    <row r="710" spans="1:20">
      <c r="A710" t="s">
        <v>107</v>
      </c>
      <c r="B710" t="s">
        <v>147</v>
      </c>
      <c r="C710" t="s">
        <v>57</v>
      </c>
      <c r="D710" t="s">
        <v>147</v>
      </c>
      <c r="E710" t="s">
        <v>154</v>
      </c>
      <c r="F710" t="s">
        <v>155</v>
      </c>
      <c r="G710" t="s">
        <v>156</v>
      </c>
      <c r="H710" s="33" t="s">
        <v>51</v>
      </c>
      <c r="I710" t="s">
        <v>52</v>
      </c>
      <c r="J710" t="s">
        <v>53</v>
      </c>
      <c r="K710" t="s">
        <v>147</v>
      </c>
      <c r="M710" t="s">
        <v>112</v>
      </c>
      <c r="P710" t="s">
        <v>113</v>
      </c>
      <c r="Q710" t="s">
        <v>55</v>
      </c>
      <c r="R710" t="s">
        <v>62</v>
      </c>
      <c r="S710" t="s">
        <v>115</v>
      </c>
      <c r="T710" t="s">
        <v>115</v>
      </c>
    </row>
    <row r="711" spans="1:20">
      <c r="A711" t="s">
        <v>107</v>
      </c>
      <c r="B711" t="s">
        <v>147</v>
      </c>
      <c r="C711" t="s">
        <v>39</v>
      </c>
      <c r="D711" t="s">
        <v>147</v>
      </c>
      <c r="E711" t="s">
        <v>154</v>
      </c>
      <c r="F711" t="s">
        <v>155</v>
      </c>
      <c r="G711" t="s">
        <v>156</v>
      </c>
      <c r="H711" s="33" t="s">
        <v>63</v>
      </c>
      <c r="I711" t="s">
        <v>64</v>
      </c>
      <c r="J711" t="s">
        <v>65</v>
      </c>
      <c r="K711" t="s">
        <v>147</v>
      </c>
      <c r="M711" t="s">
        <v>112</v>
      </c>
      <c r="P711" t="s">
        <v>113</v>
      </c>
      <c r="Q711" t="s">
        <v>102</v>
      </c>
      <c r="S711" t="s">
        <v>115</v>
      </c>
      <c r="T711" t="s">
        <v>115</v>
      </c>
    </row>
    <row r="712" spans="1:20">
      <c r="A712" t="s">
        <v>107</v>
      </c>
      <c r="B712" t="s">
        <v>147</v>
      </c>
      <c r="C712" t="s">
        <v>57</v>
      </c>
      <c r="D712" t="s">
        <v>147</v>
      </c>
      <c r="E712" t="s">
        <v>154</v>
      </c>
      <c r="F712" t="s">
        <v>155</v>
      </c>
      <c r="G712" t="s">
        <v>156</v>
      </c>
      <c r="H712" s="33" t="s">
        <v>63</v>
      </c>
      <c r="I712" t="s">
        <v>64</v>
      </c>
      <c r="J712" t="s">
        <v>65</v>
      </c>
      <c r="K712" t="s">
        <v>147</v>
      </c>
      <c r="M712" t="s">
        <v>112</v>
      </c>
      <c r="P712" t="s">
        <v>113</v>
      </c>
      <c r="Q712" t="s">
        <v>102</v>
      </c>
      <c r="R712" t="s">
        <v>62</v>
      </c>
      <c r="S712" t="s">
        <v>115</v>
      </c>
      <c r="T712" t="s">
        <v>115</v>
      </c>
    </row>
    <row r="713" spans="1:20">
      <c r="A713" t="s">
        <v>107</v>
      </c>
      <c r="B713" t="s">
        <v>147</v>
      </c>
      <c r="C713" t="s">
        <v>57</v>
      </c>
      <c r="D713" t="s">
        <v>147</v>
      </c>
      <c r="E713" t="s">
        <v>154</v>
      </c>
      <c r="F713" t="s">
        <v>155</v>
      </c>
      <c r="G713" t="s">
        <v>156</v>
      </c>
      <c r="H713" s="33" t="s">
        <v>316</v>
      </c>
      <c r="K713" t="s">
        <v>147</v>
      </c>
      <c r="M713" t="s">
        <v>112</v>
      </c>
      <c r="P713" t="s">
        <v>113</v>
      </c>
      <c r="Q713" t="s">
        <v>264</v>
      </c>
      <c r="R713" t="s">
        <v>62</v>
      </c>
      <c r="S713" t="s">
        <v>125</v>
      </c>
      <c r="T713" t="s">
        <v>115</v>
      </c>
    </row>
    <row r="714" spans="1:20" hidden="1">
      <c r="A714" t="s">
        <v>672</v>
      </c>
      <c r="B714" t="s">
        <v>147</v>
      </c>
      <c r="C714" t="s">
        <v>39</v>
      </c>
      <c r="D714" t="s">
        <v>147</v>
      </c>
      <c r="E714" t="s">
        <v>154</v>
      </c>
      <c r="F714" t="s">
        <v>155</v>
      </c>
      <c r="G714" t="s">
        <v>156</v>
      </c>
      <c r="H714" s="33" t="s">
        <v>167</v>
      </c>
      <c r="I714" t="s">
        <v>64</v>
      </c>
      <c r="J714" t="s">
        <v>65</v>
      </c>
      <c r="K714" t="s">
        <v>147</v>
      </c>
      <c r="M714" t="s">
        <v>241</v>
      </c>
      <c r="P714" t="s">
        <v>673</v>
      </c>
      <c r="Q714" t="s">
        <v>170</v>
      </c>
      <c r="R714" t="s">
        <v>48</v>
      </c>
      <c r="S714" t="s">
        <v>125</v>
      </c>
      <c r="T714" t="s">
        <v>115</v>
      </c>
    </row>
    <row r="715" spans="1:20" hidden="1">
      <c r="A715" t="s">
        <v>672</v>
      </c>
      <c r="B715" t="s">
        <v>147</v>
      </c>
      <c r="C715" t="s">
        <v>57</v>
      </c>
      <c r="D715" t="s">
        <v>147</v>
      </c>
      <c r="E715" t="s">
        <v>154</v>
      </c>
      <c r="F715" t="s">
        <v>155</v>
      </c>
      <c r="G715" t="s">
        <v>156</v>
      </c>
      <c r="H715" s="33" t="s">
        <v>167</v>
      </c>
      <c r="I715" t="s">
        <v>64</v>
      </c>
      <c r="J715" t="s">
        <v>65</v>
      </c>
      <c r="K715" t="s">
        <v>147</v>
      </c>
      <c r="M715" t="s">
        <v>241</v>
      </c>
      <c r="P715" t="s">
        <v>673</v>
      </c>
      <c r="Q715" t="s">
        <v>170</v>
      </c>
      <c r="S715" t="s">
        <v>125</v>
      </c>
      <c r="T715" t="s">
        <v>115</v>
      </c>
    </row>
    <row r="716" spans="1:20" hidden="1">
      <c r="A716" t="s">
        <v>672</v>
      </c>
      <c r="B716" t="s">
        <v>147</v>
      </c>
      <c r="C716" t="s">
        <v>39</v>
      </c>
      <c r="D716" t="s">
        <v>147</v>
      </c>
      <c r="E716" t="s">
        <v>154</v>
      </c>
      <c r="F716" t="s">
        <v>155</v>
      </c>
      <c r="G716" t="s">
        <v>156</v>
      </c>
      <c r="H716" s="33" t="s">
        <v>128</v>
      </c>
      <c r="I716" t="s">
        <v>109</v>
      </c>
      <c r="J716" t="s">
        <v>110</v>
      </c>
      <c r="K716" t="s">
        <v>147</v>
      </c>
      <c r="M716" t="s">
        <v>241</v>
      </c>
      <c r="P716" t="s">
        <v>673</v>
      </c>
      <c r="Q716" t="s">
        <v>262</v>
      </c>
      <c r="R716" t="s">
        <v>48</v>
      </c>
      <c r="S716" t="s">
        <v>125</v>
      </c>
      <c r="T716" t="s">
        <v>115</v>
      </c>
    </row>
    <row r="717" spans="1:20" hidden="1">
      <c r="A717" t="s">
        <v>672</v>
      </c>
      <c r="B717" t="s">
        <v>147</v>
      </c>
      <c r="C717" t="s">
        <v>57</v>
      </c>
      <c r="D717" t="s">
        <v>147</v>
      </c>
      <c r="E717" t="s">
        <v>154</v>
      </c>
      <c r="F717" t="s">
        <v>155</v>
      </c>
      <c r="G717" t="s">
        <v>156</v>
      </c>
      <c r="H717" s="33" t="s">
        <v>128</v>
      </c>
      <c r="I717" t="s">
        <v>109</v>
      </c>
      <c r="J717" t="s">
        <v>110</v>
      </c>
      <c r="K717" t="s">
        <v>147</v>
      </c>
      <c r="M717" t="s">
        <v>241</v>
      </c>
      <c r="P717" t="s">
        <v>673</v>
      </c>
      <c r="Q717" t="s">
        <v>262</v>
      </c>
      <c r="S717" t="s">
        <v>125</v>
      </c>
      <c r="T717" t="s">
        <v>115</v>
      </c>
    </row>
    <row r="718" spans="1:20" hidden="1">
      <c r="A718" t="s">
        <v>672</v>
      </c>
      <c r="B718" t="s">
        <v>147</v>
      </c>
      <c r="C718" t="s">
        <v>39</v>
      </c>
      <c r="D718" t="s">
        <v>147</v>
      </c>
      <c r="E718" t="s">
        <v>154</v>
      </c>
      <c r="F718" t="s">
        <v>155</v>
      </c>
      <c r="G718" t="s">
        <v>156</v>
      </c>
      <c r="H718" s="33" t="s">
        <v>574</v>
      </c>
      <c r="I718" t="s">
        <v>109</v>
      </c>
      <c r="J718" t="s">
        <v>110</v>
      </c>
      <c r="K718" t="s">
        <v>147</v>
      </c>
      <c r="M718" t="s">
        <v>241</v>
      </c>
      <c r="P718" t="s">
        <v>673</v>
      </c>
      <c r="Q718" t="s">
        <v>393</v>
      </c>
      <c r="R718" t="s">
        <v>48</v>
      </c>
      <c r="S718" t="s">
        <v>115</v>
      </c>
      <c r="T718" t="s">
        <v>115</v>
      </c>
    </row>
    <row r="719" spans="1:20" hidden="1">
      <c r="A719" t="s">
        <v>672</v>
      </c>
      <c r="B719" t="s">
        <v>147</v>
      </c>
      <c r="C719" t="s">
        <v>57</v>
      </c>
      <c r="D719" t="s">
        <v>147</v>
      </c>
      <c r="E719" t="s">
        <v>154</v>
      </c>
      <c r="F719" t="s">
        <v>155</v>
      </c>
      <c r="G719" t="s">
        <v>156</v>
      </c>
      <c r="H719" s="33" t="s">
        <v>574</v>
      </c>
      <c r="I719" t="s">
        <v>109</v>
      </c>
      <c r="J719" t="s">
        <v>110</v>
      </c>
      <c r="K719" t="s">
        <v>147</v>
      </c>
      <c r="M719" t="s">
        <v>241</v>
      </c>
      <c r="P719" t="s">
        <v>673</v>
      </c>
      <c r="Q719" t="s">
        <v>393</v>
      </c>
      <c r="S719" t="s">
        <v>115</v>
      </c>
      <c r="T719" t="s">
        <v>115</v>
      </c>
    </row>
    <row r="720" spans="1:20" hidden="1">
      <c r="A720" t="s">
        <v>672</v>
      </c>
      <c r="B720" t="s">
        <v>147</v>
      </c>
      <c r="C720" t="s">
        <v>39</v>
      </c>
      <c r="D720" t="s">
        <v>147</v>
      </c>
      <c r="E720" t="s">
        <v>154</v>
      </c>
      <c r="F720" t="s">
        <v>155</v>
      </c>
      <c r="G720" t="s">
        <v>156</v>
      </c>
      <c r="H720" s="33" t="s">
        <v>575</v>
      </c>
      <c r="I720" t="s">
        <v>674</v>
      </c>
      <c r="J720" t="s">
        <v>675</v>
      </c>
      <c r="K720" t="s">
        <v>147</v>
      </c>
      <c r="M720" t="s">
        <v>241</v>
      </c>
      <c r="P720" t="s">
        <v>673</v>
      </c>
      <c r="Q720" t="s">
        <v>330</v>
      </c>
      <c r="S720" t="s">
        <v>125</v>
      </c>
      <c r="T720" t="s">
        <v>115</v>
      </c>
    </row>
    <row r="721" spans="1:20" hidden="1">
      <c r="A721" t="s">
        <v>672</v>
      </c>
      <c r="B721" t="s">
        <v>147</v>
      </c>
      <c r="C721" t="s">
        <v>57</v>
      </c>
      <c r="D721" t="s">
        <v>147</v>
      </c>
      <c r="E721" t="s">
        <v>154</v>
      </c>
      <c r="F721" t="s">
        <v>155</v>
      </c>
      <c r="G721" t="s">
        <v>156</v>
      </c>
      <c r="H721" s="33" t="s">
        <v>575</v>
      </c>
      <c r="I721" t="s">
        <v>674</v>
      </c>
      <c r="J721" t="s">
        <v>675</v>
      </c>
      <c r="K721" t="s">
        <v>147</v>
      </c>
      <c r="M721" t="s">
        <v>241</v>
      </c>
      <c r="P721" t="s">
        <v>673</v>
      </c>
      <c r="Q721" t="s">
        <v>330</v>
      </c>
      <c r="R721" t="s">
        <v>62</v>
      </c>
      <c r="S721" t="s">
        <v>125</v>
      </c>
      <c r="T721" t="s">
        <v>115</v>
      </c>
    </row>
    <row r="722" spans="1:20" hidden="1">
      <c r="A722" t="s">
        <v>672</v>
      </c>
      <c r="B722" t="s">
        <v>147</v>
      </c>
      <c r="C722" t="s">
        <v>39</v>
      </c>
      <c r="D722" t="s">
        <v>147</v>
      </c>
      <c r="E722" t="s">
        <v>154</v>
      </c>
      <c r="F722" t="s">
        <v>155</v>
      </c>
      <c r="G722" t="s">
        <v>156</v>
      </c>
      <c r="H722" s="33" t="s">
        <v>566</v>
      </c>
      <c r="I722" t="s">
        <v>59</v>
      </c>
      <c r="J722" t="s">
        <v>60</v>
      </c>
      <c r="K722" t="s">
        <v>147</v>
      </c>
      <c r="M722" t="s">
        <v>241</v>
      </c>
      <c r="P722" t="s">
        <v>673</v>
      </c>
      <c r="Q722" t="s">
        <v>140</v>
      </c>
      <c r="R722" t="s">
        <v>48</v>
      </c>
      <c r="S722" t="s">
        <v>115</v>
      </c>
      <c r="T722" t="s">
        <v>115</v>
      </c>
    </row>
    <row r="723" spans="1:20" hidden="1">
      <c r="A723" t="s">
        <v>672</v>
      </c>
      <c r="B723" t="s">
        <v>147</v>
      </c>
      <c r="C723" t="s">
        <v>57</v>
      </c>
      <c r="D723" t="s">
        <v>147</v>
      </c>
      <c r="E723" t="s">
        <v>154</v>
      </c>
      <c r="F723" t="s">
        <v>155</v>
      </c>
      <c r="G723" t="s">
        <v>156</v>
      </c>
      <c r="H723" s="33" t="s">
        <v>566</v>
      </c>
      <c r="I723" t="s">
        <v>59</v>
      </c>
      <c r="J723" t="s">
        <v>60</v>
      </c>
      <c r="K723" t="s">
        <v>147</v>
      </c>
      <c r="M723" t="s">
        <v>241</v>
      </c>
      <c r="P723" t="s">
        <v>673</v>
      </c>
      <c r="Q723" t="s">
        <v>140</v>
      </c>
      <c r="S723" t="s">
        <v>115</v>
      </c>
      <c r="T723" t="s">
        <v>115</v>
      </c>
    </row>
    <row r="724" spans="1:20" hidden="1">
      <c r="A724" t="s">
        <v>672</v>
      </c>
      <c r="B724" t="s">
        <v>147</v>
      </c>
      <c r="C724" t="s">
        <v>39</v>
      </c>
      <c r="D724" t="s">
        <v>147</v>
      </c>
      <c r="E724" t="s">
        <v>154</v>
      </c>
      <c r="F724" t="s">
        <v>155</v>
      </c>
      <c r="G724" t="s">
        <v>156</v>
      </c>
      <c r="H724" s="33" t="s">
        <v>139</v>
      </c>
      <c r="I724" t="s">
        <v>135</v>
      </c>
      <c r="J724" t="s">
        <v>136</v>
      </c>
      <c r="K724" t="s">
        <v>147</v>
      </c>
      <c r="M724" t="s">
        <v>241</v>
      </c>
      <c r="P724" t="s">
        <v>673</v>
      </c>
      <c r="Q724" t="s">
        <v>102</v>
      </c>
      <c r="S724" t="s">
        <v>115</v>
      </c>
      <c r="T724" t="s">
        <v>115</v>
      </c>
    </row>
    <row r="725" spans="1:20" hidden="1">
      <c r="A725" t="s">
        <v>672</v>
      </c>
      <c r="B725" t="s">
        <v>147</v>
      </c>
      <c r="C725" t="s">
        <v>57</v>
      </c>
      <c r="D725" t="s">
        <v>147</v>
      </c>
      <c r="E725" t="s">
        <v>154</v>
      </c>
      <c r="F725" t="s">
        <v>155</v>
      </c>
      <c r="G725" t="s">
        <v>156</v>
      </c>
      <c r="H725" s="33" t="s">
        <v>139</v>
      </c>
      <c r="I725" t="s">
        <v>135</v>
      </c>
      <c r="J725" t="s">
        <v>136</v>
      </c>
      <c r="K725" t="s">
        <v>147</v>
      </c>
      <c r="M725" t="s">
        <v>241</v>
      </c>
      <c r="P725" t="s">
        <v>673</v>
      </c>
      <c r="Q725" t="s">
        <v>102</v>
      </c>
      <c r="R725" t="s">
        <v>62</v>
      </c>
      <c r="S725" t="s">
        <v>115</v>
      </c>
      <c r="T725" t="s">
        <v>115</v>
      </c>
    </row>
    <row r="726" spans="1:20" hidden="1">
      <c r="A726" t="s">
        <v>672</v>
      </c>
      <c r="B726" t="s">
        <v>147</v>
      </c>
      <c r="C726" t="s">
        <v>57</v>
      </c>
      <c r="D726" t="s">
        <v>147</v>
      </c>
      <c r="E726" t="s">
        <v>154</v>
      </c>
      <c r="F726" t="s">
        <v>155</v>
      </c>
      <c r="G726" t="s">
        <v>156</v>
      </c>
      <c r="H726" s="33" t="s">
        <v>541</v>
      </c>
      <c r="I726" t="s">
        <v>109</v>
      </c>
      <c r="J726" t="s">
        <v>110</v>
      </c>
      <c r="K726" t="s">
        <v>147</v>
      </c>
      <c r="M726" t="s">
        <v>241</v>
      </c>
      <c r="P726" t="s">
        <v>673</v>
      </c>
      <c r="Q726" t="s">
        <v>143</v>
      </c>
      <c r="R726" t="s">
        <v>62</v>
      </c>
      <c r="S726" t="s">
        <v>125</v>
      </c>
      <c r="T726" t="s">
        <v>115</v>
      </c>
    </row>
    <row r="727" spans="1:20" hidden="1">
      <c r="A727" t="s">
        <v>672</v>
      </c>
      <c r="B727" t="s">
        <v>147</v>
      </c>
      <c r="C727" t="s">
        <v>57</v>
      </c>
      <c r="D727" t="s">
        <v>147</v>
      </c>
      <c r="E727" t="s">
        <v>154</v>
      </c>
      <c r="F727" t="s">
        <v>155</v>
      </c>
      <c r="G727" t="s">
        <v>156</v>
      </c>
      <c r="H727" s="33" t="s">
        <v>116</v>
      </c>
      <c r="I727" t="s">
        <v>117</v>
      </c>
      <c r="J727" t="s">
        <v>118</v>
      </c>
      <c r="K727" t="s">
        <v>147</v>
      </c>
      <c r="M727" t="s">
        <v>241</v>
      </c>
      <c r="P727" t="s">
        <v>673</v>
      </c>
      <c r="Q727" t="s">
        <v>204</v>
      </c>
      <c r="R727" t="s">
        <v>275</v>
      </c>
      <c r="S727" t="s">
        <v>125</v>
      </c>
      <c r="T727" t="s">
        <v>115</v>
      </c>
    </row>
    <row r="728" spans="1:20" hidden="1">
      <c r="A728" t="s">
        <v>672</v>
      </c>
      <c r="B728" t="s">
        <v>147</v>
      </c>
      <c r="C728" t="s">
        <v>57</v>
      </c>
      <c r="D728" t="s">
        <v>147</v>
      </c>
      <c r="E728" t="s">
        <v>154</v>
      </c>
      <c r="F728" t="s">
        <v>155</v>
      </c>
      <c r="G728" t="s">
        <v>156</v>
      </c>
      <c r="H728" s="33" t="s">
        <v>676</v>
      </c>
      <c r="I728" t="s">
        <v>117</v>
      </c>
      <c r="J728" t="s">
        <v>118</v>
      </c>
      <c r="K728" t="s">
        <v>147</v>
      </c>
      <c r="M728" t="s">
        <v>241</v>
      </c>
      <c r="P728" t="s">
        <v>673</v>
      </c>
      <c r="Q728" t="s">
        <v>219</v>
      </c>
      <c r="R728" t="s">
        <v>62</v>
      </c>
      <c r="S728" t="s">
        <v>125</v>
      </c>
      <c r="T728" t="s">
        <v>115</v>
      </c>
    </row>
    <row r="729" spans="1:20" hidden="1">
      <c r="A729" t="s">
        <v>672</v>
      </c>
      <c r="B729" t="s">
        <v>147</v>
      </c>
      <c r="C729" t="s">
        <v>57</v>
      </c>
      <c r="D729" t="s">
        <v>147</v>
      </c>
      <c r="E729" t="s">
        <v>154</v>
      </c>
      <c r="F729" t="s">
        <v>155</v>
      </c>
      <c r="G729" t="s">
        <v>156</v>
      </c>
      <c r="H729" s="33" t="s">
        <v>677</v>
      </c>
      <c r="K729" t="s">
        <v>147</v>
      </c>
      <c r="M729" t="s">
        <v>147</v>
      </c>
      <c r="P729" t="s">
        <v>673</v>
      </c>
      <c r="Q729" t="s">
        <v>221</v>
      </c>
      <c r="R729" t="s">
        <v>62</v>
      </c>
      <c r="S729" t="s">
        <v>125</v>
      </c>
      <c r="T729" t="s">
        <v>115</v>
      </c>
    </row>
    <row r="730" spans="1:20" hidden="1">
      <c r="A730" t="s">
        <v>672</v>
      </c>
      <c r="B730" t="s">
        <v>147</v>
      </c>
      <c r="C730" t="s">
        <v>39</v>
      </c>
      <c r="D730" t="s">
        <v>147</v>
      </c>
      <c r="E730" t="s">
        <v>154</v>
      </c>
      <c r="F730" t="s">
        <v>155</v>
      </c>
      <c r="G730" t="s">
        <v>156</v>
      </c>
      <c r="H730" s="33" t="s">
        <v>171</v>
      </c>
      <c r="I730" t="s">
        <v>520</v>
      </c>
      <c r="J730" t="s">
        <v>521</v>
      </c>
      <c r="K730" t="s">
        <v>147</v>
      </c>
      <c r="M730" t="s">
        <v>241</v>
      </c>
      <c r="P730" t="s">
        <v>673</v>
      </c>
      <c r="Q730" t="s">
        <v>172</v>
      </c>
      <c r="S730" t="s">
        <v>115</v>
      </c>
      <c r="T730" t="s">
        <v>115</v>
      </c>
    </row>
    <row r="731" spans="1:20" hidden="1">
      <c r="A731" t="s">
        <v>672</v>
      </c>
      <c r="B731" t="s">
        <v>147</v>
      </c>
      <c r="C731" t="s">
        <v>57</v>
      </c>
      <c r="D731" t="s">
        <v>147</v>
      </c>
      <c r="E731" t="s">
        <v>154</v>
      </c>
      <c r="F731" t="s">
        <v>155</v>
      </c>
      <c r="G731" t="s">
        <v>156</v>
      </c>
      <c r="H731" s="33" t="s">
        <v>171</v>
      </c>
      <c r="I731" t="s">
        <v>520</v>
      </c>
      <c r="J731" t="s">
        <v>521</v>
      </c>
      <c r="K731" t="s">
        <v>147</v>
      </c>
      <c r="M731" t="s">
        <v>241</v>
      </c>
      <c r="P731" t="s">
        <v>673</v>
      </c>
      <c r="Q731" t="s">
        <v>172</v>
      </c>
      <c r="R731" t="s">
        <v>62</v>
      </c>
      <c r="S731" t="s">
        <v>125</v>
      </c>
      <c r="T731" t="s">
        <v>115</v>
      </c>
    </row>
    <row r="732" spans="1:20" hidden="1">
      <c r="A732" t="s">
        <v>672</v>
      </c>
      <c r="B732" t="s">
        <v>147</v>
      </c>
      <c r="C732" t="s">
        <v>57</v>
      </c>
      <c r="D732" t="s">
        <v>147</v>
      </c>
      <c r="E732" t="s">
        <v>154</v>
      </c>
      <c r="F732" t="s">
        <v>155</v>
      </c>
      <c r="G732" t="s">
        <v>156</v>
      </c>
      <c r="H732" s="33" t="s">
        <v>191</v>
      </c>
      <c r="I732" t="s">
        <v>87</v>
      </c>
      <c r="J732" t="s">
        <v>88</v>
      </c>
      <c r="K732" t="s">
        <v>147</v>
      </c>
      <c r="M732" t="s">
        <v>162</v>
      </c>
      <c r="P732" t="s">
        <v>673</v>
      </c>
      <c r="Q732" t="s">
        <v>192</v>
      </c>
      <c r="R732" t="s">
        <v>62</v>
      </c>
      <c r="S732" t="s">
        <v>121</v>
      </c>
      <c r="T732" t="s">
        <v>115</v>
      </c>
    </row>
    <row r="733" spans="1:20" hidden="1">
      <c r="A733" t="s">
        <v>645</v>
      </c>
      <c r="B733" t="s">
        <v>147</v>
      </c>
      <c r="C733" t="s">
        <v>57</v>
      </c>
      <c r="D733" t="s">
        <v>147</v>
      </c>
      <c r="E733" t="s">
        <v>154</v>
      </c>
      <c r="F733" t="s">
        <v>155</v>
      </c>
      <c r="G733" t="s">
        <v>156</v>
      </c>
      <c r="H733" s="33" t="s">
        <v>649</v>
      </c>
      <c r="I733" t="s">
        <v>368</v>
      </c>
      <c r="J733" t="s">
        <v>369</v>
      </c>
      <c r="K733" t="s">
        <v>147</v>
      </c>
      <c r="M733" t="s">
        <v>45</v>
      </c>
      <c r="P733" t="s">
        <v>647</v>
      </c>
      <c r="Q733" t="s">
        <v>650</v>
      </c>
      <c r="S733" t="s">
        <v>530</v>
      </c>
      <c r="T733" t="s">
        <v>45</v>
      </c>
    </row>
    <row r="734" spans="1:20" hidden="1">
      <c r="A734" t="s">
        <v>645</v>
      </c>
      <c r="B734" t="s">
        <v>147</v>
      </c>
      <c r="C734" t="s">
        <v>150</v>
      </c>
      <c r="D734" t="s">
        <v>147</v>
      </c>
      <c r="E734" t="s">
        <v>154</v>
      </c>
      <c r="F734" t="s">
        <v>155</v>
      </c>
      <c r="G734" t="s">
        <v>156</v>
      </c>
      <c r="H734" s="33" t="s">
        <v>649</v>
      </c>
      <c r="I734" t="s">
        <v>368</v>
      </c>
      <c r="J734" t="s">
        <v>369</v>
      </c>
      <c r="K734" t="s">
        <v>147</v>
      </c>
      <c r="M734" t="s">
        <v>45</v>
      </c>
      <c r="P734" t="s">
        <v>647</v>
      </c>
      <c r="Q734" t="s">
        <v>650</v>
      </c>
      <c r="S734" t="s">
        <v>155</v>
      </c>
      <c r="T734" t="s">
        <v>45</v>
      </c>
    </row>
    <row r="735" spans="1:20" hidden="1">
      <c r="A735" t="s">
        <v>362</v>
      </c>
      <c r="B735" t="s">
        <v>147</v>
      </c>
      <c r="C735" t="s">
        <v>39</v>
      </c>
      <c r="D735" t="s">
        <v>147</v>
      </c>
      <c r="E735" t="s">
        <v>154</v>
      </c>
      <c r="F735" t="s">
        <v>155</v>
      </c>
      <c r="G735" t="s">
        <v>156</v>
      </c>
      <c r="H735" s="33" t="s">
        <v>167</v>
      </c>
      <c r="I735" t="s">
        <v>64</v>
      </c>
      <c r="J735" t="s">
        <v>65</v>
      </c>
      <c r="K735" t="s">
        <v>147</v>
      </c>
      <c r="M735" t="s">
        <v>241</v>
      </c>
      <c r="P735" t="s">
        <v>364</v>
      </c>
      <c r="Q735" t="s">
        <v>170</v>
      </c>
      <c r="R735" t="s">
        <v>48</v>
      </c>
      <c r="S735" t="s">
        <v>125</v>
      </c>
      <c r="T735" t="s">
        <v>115</v>
      </c>
    </row>
    <row r="736" spans="1:20" hidden="1">
      <c r="A736" t="s">
        <v>362</v>
      </c>
      <c r="B736" t="s">
        <v>147</v>
      </c>
      <c r="C736" t="s">
        <v>57</v>
      </c>
      <c r="D736" t="s">
        <v>147</v>
      </c>
      <c r="E736" t="s">
        <v>154</v>
      </c>
      <c r="F736" t="s">
        <v>155</v>
      </c>
      <c r="G736" t="s">
        <v>156</v>
      </c>
      <c r="H736" s="33" t="s">
        <v>167</v>
      </c>
      <c r="I736" t="s">
        <v>64</v>
      </c>
      <c r="J736" t="s">
        <v>65</v>
      </c>
      <c r="K736" t="s">
        <v>147</v>
      </c>
      <c r="M736" t="s">
        <v>241</v>
      </c>
      <c r="P736" t="s">
        <v>364</v>
      </c>
      <c r="Q736" t="s">
        <v>170</v>
      </c>
      <c r="S736" t="s">
        <v>125</v>
      </c>
      <c r="T736" t="s">
        <v>115</v>
      </c>
    </row>
    <row r="737" spans="1:20" hidden="1">
      <c r="A737" t="s">
        <v>670</v>
      </c>
      <c r="B737" t="s">
        <v>147</v>
      </c>
      <c r="C737" t="s">
        <v>149</v>
      </c>
      <c r="D737" t="s">
        <v>147</v>
      </c>
      <c r="E737" t="s">
        <v>154</v>
      </c>
      <c r="F737" t="s">
        <v>155</v>
      </c>
      <c r="G737" t="s">
        <v>156</v>
      </c>
      <c r="H737" s="33" t="s">
        <v>678</v>
      </c>
      <c r="K737" t="s">
        <v>147</v>
      </c>
      <c r="M737" t="s">
        <v>147</v>
      </c>
      <c r="P737" t="s">
        <v>671</v>
      </c>
      <c r="Q737" t="s">
        <v>221</v>
      </c>
      <c r="S737" t="s">
        <v>115</v>
      </c>
      <c r="T737" t="s">
        <v>115</v>
      </c>
    </row>
    <row r="738" spans="1:20" hidden="1">
      <c r="A738" t="s">
        <v>670</v>
      </c>
      <c r="B738" t="s">
        <v>147</v>
      </c>
      <c r="C738" t="s">
        <v>39</v>
      </c>
      <c r="D738" t="s">
        <v>147</v>
      </c>
      <c r="E738" t="s">
        <v>154</v>
      </c>
      <c r="F738" t="s">
        <v>155</v>
      </c>
      <c r="G738" t="s">
        <v>156</v>
      </c>
      <c r="H738" s="33" t="s">
        <v>293</v>
      </c>
      <c r="I738" t="s">
        <v>634</v>
      </c>
      <c r="J738" t="s">
        <v>635</v>
      </c>
      <c r="K738" t="s">
        <v>147</v>
      </c>
      <c r="M738" t="s">
        <v>45</v>
      </c>
      <c r="P738" t="s">
        <v>671</v>
      </c>
      <c r="Q738" t="s">
        <v>294</v>
      </c>
      <c r="S738" t="s">
        <v>115</v>
      </c>
      <c r="T738" t="s">
        <v>115</v>
      </c>
    </row>
    <row r="739" spans="1:20" hidden="1">
      <c r="A739" t="s">
        <v>670</v>
      </c>
      <c r="B739" t="s">
        <v>147</v>
      </c>
      <c r="C739" t="s">
        <v>57</v>
      </c>
      <c r="D739" t="s">
        <v>147</v>
      </c>
      <c r="E739" t="s">
        <v>154</v>
      </c>
      <c r="F739" t="s">
        <v>155</v>
      </c>
      <c r="G739" t="s">
        <v>156</v>
      </c>
      <c r="H739" s="33" t="s">
        <v>293</v>
      </c>
      <c r="I739" t="s">
        <v>634</v>
      </c>
      <c r="J739" t="s">
        <v>635</v>
      </c>
      <c r="K739" t="s">
        <v>147</v>
      </c>
      <c r="M739" t="s">
        <v>45</v>
      </c>
      <c r="P739" t="s">
        <v>671</v>
      </c>
      <c r="Q739" t="s">
        <v>294</v>
      </c>
      <c r="R739" t="s">
        <v>62</v>
      </c>
      <c r="S739" t="s">
        <v>115</v>
      </c>
      <c r="T739" t="s">
        <v>115</v>
      </c>
    </row>
    <row r="740" spans="1:20" hidden="1">
      <c r="A740" t="s">
        <v>679</v>
      </c>
      <c r="B740" t="s">
        <v>147</v>
      </c>
      <c r="C740" t="s">
        <v>57</v>
      </c>
      <c r="D740" t="s">
        <v>147</v>
      </c>
      <c r="E740" t="s">
        <v>154</v>
      </c>
      <c r="F740" t="s">
        <v>155</v>
      </c>
      <c r="G740" t="s">
        <v>156</v>
      </c>
      <c r="H740" s="33" t="s">
        <v>58</v>
      </c>
      <c r="I740" t="s">
        <v>506</v>
      </c>
      <c r="J740" t="s">
        <v>507</v>
      </c>
      <c r="K740" t="s">
        <v>147</v>
      </c>
      <c r="M740" t="s">
        <v>156</v>
      </c>
      <c r="P740" t="s">
        <v>680</v>
      </c>
      <c r="Q740" t="s">
        <v>61</v>
      </c>
      <c r="R740" t="s">
        <v>62</v>
      </c>
      <c r="S740" t="s">
        <v>125</v>
      </c>
      <c r="T740" t="s">
        <v>115</v>
      </c>
    </row>
    <row r="741" spans="1:20" hidden="1">
      <c r="A741" t="s">
        <v>679</v>
      </c>
      <c r="B741" t="s">
        <v>147</v>
      </c>
      <c r="C741" t="s">
        <v>39</v>
      </c>
      <c r="D741" t="s">
        <v>147</v>
      </c>
      <c r="E741" t="s">
        <v>154</v>
      </c>
      <c r="F741" t="s">
        <v>155</v>
      </c>
      <c r="G741" t="s">
        <v>156</v>
      </c>
      <c r="H741" s="33" t="s">
        <v>86</v>
      </c>
      <c r="I741" t="s">
        <v>123</v>
      </c>
      <c r="J741" t="s">
        <v>124</v>
      </c>
      <c r="K741" t="s">
        <v>147</v>
      </c>
      <c r="M741" t="s">
        <v>156</v>
      </c>
      <c r="P741" t="s">
        <v>680</v>
      </c>
      <c r="Q741" t="s">
        <v>90</v>
      </c>
      <c r="S741" t="s">
        <v>125</v>
      </c>
      <c r="T741" t="s">
        <v>115</v>
      </c>
    </row>
    <row r="742" spans="1:20" hidden="1">
      <c r="A742" t="s">
        <v>679</v>
      </c>
      <c r="B742" t="s">
        <v>147</v>
      </c>
      <c r="C742" t="s">
        <v>57</v>
      </c>
      <c r="D742" t="s">
        <v>147</v>
      </c>
      <c r="E742" t="s">
        <v>154</v>
      </c>
      <c r="F742" t="s">
        <v>155</v>
      </c>
      <c r="G742" t="s">
        <v>156</v>
      </c>
      <c r="H742" s="33" t="s">
        <v>86</v>
      </c>
      <c r="I742" t="s">
        <v>123</v>
      </c>
      <c r="J742" t="s">
        <v>124</v>
      </c>
      <c r="K742" t="s">
        <v>147</v>
      </c>
      <c r="M742" t="s">
        <v>156</v>
      </c>
      <c r="P742" t="s">
        <v>680</v>
      </c>
      <c r="Q742" t="s">
        <v>90</v>
      </c>
      <c r="R742" t="s">
        <v>62</v>
      </c>
      <c r="S742" t="s">
        <v>115</v>
      </c>
      <c r="T742" t="s">
        <v>115</v>
      </c>
    </row>
    <row r="743" spans="1:20" hidden="1">
      <c r="A743" t="s">
        <v>679</v>
      </c>
      <c r="B743" t="s">
        <v>147</v>
      </c>
      <c r="C743" t="s">
        <v>39</v>
      </c>
      <c r="D743" t="s">
        <v>147</v>
      </c>
      <c r="E743" t="s">
        <v>154</v>
      </c>
      <c r="F743" t="s">
        <v>155</v>
      </c>
      <c r="G743" t="s">
        <v>156</v>
      </c>
      <c r="H743" s="33" t="s">
        <v>51</v>
      </c>
      <c r="I743" t="s">
        <v>52</v>
      </c>
      <c r="J743" t="s">
        <v>53</v>
      </c>
      <c r="K743" t="s">
        <v>147</v>
      </c>
      <c r="M743" t="s">
        <v>156</v>
      </c>
      <c r="P743" t="s">
        <v>680</v>
      </c>
      <c r="Q743" t="s">
        <v>55</v>
      </c>
      <c r="S743" t="s">
        <v>127</v>
      </c>
      <c r="T743" t="s">
        <v>115</v>
      </c>
    </row>
    <row r="744" spans="1:20" hidden="1">
      <c r="A744" t="s">
        <v>679</v>
      </c>
      <c r="B744" t="s">
        <v>147</v>
      </c>
      <c r="C744" t="s">
        <v>57</v>
      </c>
      <c r="D744" t="s">
        <v>147</v>
      </c>
      <c r="E744" t="s">
        <v>154</v>
      </c>
      <c r="F744" t="s">
        <v>155</v>
      </c>
      <c r="G744" t="s">
        <v>156</v>
      </c>
      <c r="H744" s="33" t="s">
        <v>51</v>
      </c>
      <c r="I744" t="s">
        <v>52</v>
      </c>
      <c r="J744" t="s">
        <v>53</v>
      </c>
      <c r="K744" t="s">
        <v>147</v>
      </c>
      <c r="M744" t="s">
        <v>156</v>
      </c>
      <c r="P744" t="s">
        <v>680</v>
      </c>
      <c r="Q744" t="s">
        <v>55</v>
      </c>
      <c r="R744" t="s">
        <v>62</v>
      </c>
      <c r="S744" t="s">
        <v>115</v>
      </c>
      <c r="T744" t="s">
        <v>115</v>
      </c>
    </row>
    <row r="745" spans="1:20" hidden="1">
      <c r="A745" t="s">
        <v>679</v>
      </c>
      <c r="B745" t="s">
        <v>147</v>
      </c>
      <c r="C745" t="s">
        <v>39</v>
      </c>
      <c r="D745" t="s">
        <v>147</v>
      </c>
      <c r="E745" t="s">
        <v>154</v>
      </c>
      <c r="F745" t="s">
        <v>155</v>
      </c>
      <c r="G745" t="s">
        <v>156</v>
      </c>
      <c r="H745" s="33" t="s">
        <v>276</v>
      </c>
      <c r="I745" t="s">
        <v>277</v>
      </c>
      <c r="J745" t="s">
        <v>278</v>
      </c>
      <c r="K745" t="s">
        <v>147</v>
      </c>
      <c r="M745" t="s">
        <v>156</v>
      </c>
      <c r="P745" t="s">
        <v>680</v>
      </c>
      <c r="Q745" t="s">
        <v>253</v>
      </c>
      <c r="S745" t="s">
        <v>115</v>
      </c>
      <c r="T745" t="s">
        <v>115</v>
      </c>
    </row>
    <row r="746" spans="1:20" hidden="1">
      <c r="A746" t="s">
        <v>679</v>
      </c>
      <c r="B746" t="s">
        <v>147</v>
      </c>
      <c r="C746" t="s">
        <v>57</v>
      </c>
      <c r="D746" t="s">
        <v>147</v>
      </c>
      <c r="E746" t="s">
        <v>154</v>
      </c>
      <c r="F746" t="s">
        <v>155</v>
      </c>
      <c r="G746" t="s">
        <v>156</v>
      </c>
      <c r="H746" s="33" t="s">
        <v>276</v>
      </c>
      <c r="I746" t="s">
        <v>277</v>
      </c>
      <c r="J746" t="s">
        <v>278</v>
      </c>
      <c r="K746" t="s">
        <v>147</v>
      </c>
      <c r="M746" t="s">
        <v>156</v>
      </c>
      <c r="P746" t="s">
        <v>680</v>
      </c>
      <c r="Q746" t="s">
        <v>253</v>
      </c>
      <c r="R746" t="s">
        <v>62</v>
      </c>
      <c r="S746" t="s">
        <v>115</v>
      </c>
      <c r="T746" t="s">
        <v>115</v>
      </c>
    </row>
    <row r="747" spans="1:20" hidden="1">
      <c r="A747" t="s">
        <v>679</v>
      </c>
      <c r="B747" t="s">
        <v>147</v>
      </c>
      <c r="C747" t="s">
        <v>149</v>
      </c>
      <c r="D747" t="s">
        <v>147</v>
      </c>
      <c r="E747" t="s">
        <v>154</v>
      </c>
      <c r="F747" t="s">
        <v>155</v>
      </c>
      <c r="G747" t="s">
        <v>156</v>
      </c>
      <c r="H747" s="33" t="s">
        <v>276</v>
      </c>
      <c r="I747" t="s">
        <v>277</v>
      </c>
      <c r="J747" t="s">
        <v>278</v>
      </c>
      <c r="K747" t="s">
        <v>147</v>
      </c>
      <c r="M747" t="s">
        <v>156</v>
      </c>
      <c r="P747" t="s">
        <v>680</v>
      </c>
      <c r="Q747" t="s">
        <v>253</v>
      </c>
      <c r="S747" t="s">
        <v>115</v>
      </c>
      <c r="T747" t="s">
        <v>115</v>
      </c>
    </row>
    <row r="748" spans="1:20" hidden="1">
      <c r="A748" t="s">
        <v>679</v>
      </c>
      <c r="B748" t="s">
        <v>147</v>
      </c>
      <c r="C748" t="s">
        <v>39</v>
      </c>
      <c r="D748" t="s">
        <v>147</v>
      </c>
      <c r="E748" t="s">
        <v>154</v>
      </c>
      <c r="F748" t="s">
        <v>155</v>
      </c>
      <c r="G748" t="s">
        <v>156</v>
      </c>
      <c r="H748" s="33" t="s">
        <v>309</v>
      </c>
      <c r="I748" t="s">
        <v>123</v>
      </c>
      <c r="J748" t="s">
        <v>124</v>
      </c>
      <c r="K748" t="s">
        <v>147</v>
      </c>
      <c r="M748" t="s">
        <v>156</v>
      </c>
      <c r="P748" t="s">
        <v>680</v>
      </c>
      <c r="Q748" t="s">
        <v>114</v>
      </c>
      <c r="R748" t="s">
        <v>48</v>
      </c>
      <c r="S748" t="s">
        <v>125</v>
      </c>
      <c r="T748" t="s">
        <v>115</v>
      </c>
    </row>
    <row r="749" spans="1:20" hidden="1">
      <c r="A749" t="s">
        <v>679</v>
      </c>
      <c r="B749" t="s">
        <v>147</v>
      </c>
      <c r="C749" t="s">
        <v>149</v>
      </c>
      <c r="D749" t="s">
        <v>147</v>
      </c>
      <c r="E749" t="s">
        <v>154</v>
      </c>
      <c r="F749" t="s">
        <v>155</v>
      </c>
      <c r="G749" t="s">
        <v>156</v>
      </c>
      <c r="H749" s="33" t="s">
        <v>309</v>
      </c>
      <c r="I749" t="s">
        <v>123</v>
      </c>
      <c r="J749" t="s">
        <v>124</v>
      </c>
      <c r="K749" t="s">
        <v>147</v>
      </c>
      <c r="M749" t="s">
        <v>156</v>
      </c>
      <c r="P749" t="s">
        <v>680</v>
      </c>
      <c r="Q749" t="s">
        <v>114</v>
      </c>
      <c r="S749" t="s">
        <v>115</v>
      </c>
      <c r="T749" t="s">
        <v>115</v>
      </c>
    </row>
    <row r="750" spans="1:20" hidden="1">
      <c r="A750" t="s">
        <v>679</v>
      </c>
      <c r="B750" t="s">
        <v>147</v>
      </c>
      <c r="C750" t="s">
        <v>39</v>
      </c>
      <c r="D750" t="s">
        <v>147</v>
      </c>
      <c r="E750" t="s">
        <v>154</v>
      </c>
      <c r="F750" t="s">
        <v>155</v>
      </c>
      <c r="G750" t="s">
        <v>156</v>
      </c>
      <c r="H750" s="33" t="s">
        <v>263</v>
      </c>
      <c r="K750" t="s">
        <v>147</v>
      </c>
      <c r="M750" t="s">
        <v>156</v>
      </c>
      <c r="P750" t="s">
        <v>680</v>
      </c>
      <c r="Q750" t="s">
        <v>264</v>
      </c>
      <c r="S750" t="s">
        <v>115</v>
      </c>
      <c r="T750" t="s">
        <v>115</v>
      </c>
    </row>
    <row r="751" spans="1:20" hidden="1">
      <c r="A751" t="s">
        <v>679</v>
      </c>
      <c r="B751" t="s">
        <v>147</v>
      </c>
      <c r="C751" t="s">
        <v>57</v>
      </c>
      <c r="D751" t="s">
        <v>147</v>
      </c>
      <c r="E751" t="s">
        <v>154</v>
      </c>
      <c r="F751" t="s">
        <v>155</v>
      </c>
      <c r="G751" t="s">
        <v>156</v>
      </c>
      <c r="H751" s="33" t="s">
        <v>263</v>
      </c>
      <c r="K751" t="s">
        <v>147</v>
      </c>
      <c r="M751" t="s">
        <v>156</v>
      </c>
      <c r="P751" t="s">
        <v>680</v>
      </c>
      <c r="Q751" t="s">
        <v>264</v>
      </c>
      <c r="R751" t="s">
        <v>62</v>
      </c>
      <c r="S751" t="s">
        <v>125</v>
      </c>
      <c r="T751" t="s">
        <v>115</v>
      </c>
    </row>
    <row r="752" spans="1:20" hidden="1">
      <c r="A752" t="s">
        <v>679</v>
      </c>
      <c r="B752" t="s">
        <v>147</v>
      </c>
      <c r="C752" t="s">
        <v>39</v>
      </c>
      <c r="D752" t="s">
        <v>147</v>
      </c>
      <c r="E752" t="s">
        <v>154</v>
      </c>
      <c r="F752" t="s">
        <v>155</v>
      </c>
      <c r="G752" t="s">
        <v>156</v>
      </c>
      <c r="H752" s="33" t="s">
        <v>254</v>
      </c>
      <c r="I752" t="s">
        <v>255</v>
      </c>
      <c r="J752" t="s">
        <v>256</v>
      </c>
      <c r="K752" t="s">
        <v>147</v>
      </c>
      <c r="M752" t="s">
        <v>156</v>
      </c>
      <c r="P752" t="s">
        <v>680</v>
      </c>
      <c r="Q752" t="s">
        <v>257</v>
      </c>
      <c r="R752" t="s">
        <v>48</v>
      </c>
      <c r="S752" t="s">
        <v>125</v>
      </c>
      <c r="T752" t="s">
        <v>115</v>
      </c>
    </row>
    <row r="753" spans="1:20" hidden="1">
      <c r="A753" t="s">
        <v>679</v>
      </c>
      <c r="B753" t="s">
        <v>147</v>
      </c>
      <c r="C753" t="s">
        <v>57</v>
      </c>
      <c r="D753" t="s">
        <v>147</v>
      </c>
      <c r="E753" t="s">
        <v>154</v>
      </c>
      <c r="F753" t="s">
        <v>155</v>
      </c>
      <c r="G753" t="s">
        <v>156</v>
      </c>
      <c r="H753" s="33" t="s">
        <v>254</v>
      </c>
      <c r="I753" t="s">
        <v>255</v>
      </c>
      <c r="J753" t="s">
        <v>256</v>
      </c>
      <c r="K753" t="s">
        <v>147</v>
      </c>
      <c r="M753" t="s">
        <v>156</v>
      </c>
      <c r="P753" t="s">
        <v>680</v>
      </c>
      <c r="Q753" t="s">
        <v>257</v>
      </c>
      <c r="S753" t="s">
        <v>125</v>
      </c>
      <c r="T753" t="s">
        <v>115</v>
      </c>
    </row>
    <row r="754" spans="1:20" hidden="1">
      <c r="A754" t="s">
        <v>679</v>
      </c>
      <c r="B754" t="s">
        <v>147</v>
      </c>
      <c r="C754" t="s">
        <v>39</v>
      </c>
      <c r="D754" t="s">
        <v>147</v>
      </c>
      <c r="E754" t="s">
        <v>154</v>
      </c>
      <c r="F754" t="s">
        <v>155</v>
      </c>
      <c r="G754" t="s">
        <v>156</v>
      </c>
      <c r="H754" s="33" t="s">
        <v>63</v>
      </c>
      <c r="I754" t="s">
        <v>64</v>
      </c>
      <c r="J754" t="s">
        <v>65</v>
      </c>
      <c r="K754" t="s">
        <v>147</v>
      </c>
      <c r="M754" t="s">
        <v>156</v>
      </c>
      <c r="P754" t="s">
        <v>680</v>
      </c>
      <c r="Q754" t="s">
        <v>374</v>
      </c>
      <c r="S754" t="s">
        <v>115</v>
      </c>
      <c r="T754" t="s">
        <v>115</v>
      </c>
    </row>
    <row r="755" spans="1:20" hidden="1">
      <c r="A755" t="s">
        <v>679</v>
      </c>
      <c r="B755" t="s">
        <v>147</v>
      </c>
      <c r="C755" t="s">
        <v>57</v>
      </c>
      <c r="D755" t="s">
        <v>147</v>
      </c>
      <c r="E755" t="s">
        <v>154</v>
      </c>
      <c r="F755" t="s">
        <v>155</v>
      </c>
      <c r="G755" t="s">
        <v>156</v>
      </c>
      <c r="H755" s="33" t="s">
        <v>63</v>
      </c>
      <c r="I755" t="s">
        <v>64</v>
      </c>
      <c r="J755" t="s">
        <v>65</v>
      </c>
      <c r="K755" t="s">
        <v>147</v>
      </c>
      <c r="M755" t="s">
        <v>156</v>
      </c>
      <c r="P755" t="s">
        <v>680</v>
      </c>
      <c r="Q755" t="s">
        <v>374</v>
      </c>
      <c r="R755" t="s">
        <v>62</v>
      </c>
      <c r="S755" t="s">
        <v>115</v>
      </c>
      <c r="T755" t="s">
        <v>115</v>
      </c>
    </row>
    <row r="756" spans="1:20" hidden="1">
      <c r="A756" t="s">
        <v>679</v>
      </c>
      <c r="B756" t="s">
        <v>147</v>
      </c>
      <c r="C756" t="s">
        <v>39</v>
      </c>
      <c r="D756" t="s">
        <v>147</v>
      </c>
      <c r="E756" t="s">
        <v>154</v>
      </c>
      <c r="F756" t="s">
        <v>155</v>
      </c>
      <c r="G756" t="s">
        <v>156</v>
      </c>
      <c r="H756" s="33" t="s">
        <v>681</v>
      </c>
      <c r="I756" t="s">
        <v>280</v>
      </c>
      <c r="J756" t="s">
        <v>281</v>
      </c>
      <c r="K756" t="s">
        <v>147</v>
      </c>
      <c r="M756" t="s">
        <v>156</v>
      </c>
      <c r="P756" t="s">
        <v>680</v>
      </c>
      <c r="Q756" t="s">
        <v>370</v>
      </c>
      <c r="S756" t="s">
        <v>115</v>
      </c>
      <c r="T756" t="s">
        <v>115</v>
      </c>
    </row>
    <row r="757" spans="1:20" hidden="1">
      <c r="A757" t="s">
        <v>679</v>
      </c>
      <c r="B757" t="s">
        <v>147</v>
      </c>
      <c r="C757" t="s">
        <v>57</v>
      </c>
      <c r="D757" t="s">
        <v>147</v>
      </c>
      <c r="E757" t="s">
        <v>154</v>
      </c>
      <c r="F757" t="s">
        <v>155</v>
      </c>
      <c r="G757" t="s">
        <v>156</v>
      </c>
      <c r="H757" s="33" t="s">
        <v>681</v>
      </c>
      <c r="I757" t="s">
        <v>280</v>
      </c>
      <c r="J757" t="s">
        <v>281</v>
      </c>
      <c r="K757" t="s">
        <v>147</v>
      </c>
      <c r="M757" t="s">
        <v>156</v>
      </c>
      <c r="P757" t="s">
        <v>680</v>
      </c>
      <c r="Q757" t="s">
        <v>370</v>
      </c>
      <c r="R757" t="s">
        <v>62</v>
      </c>
      <c r="S757" t="s">
        <v>125</v>
      </c>
      <c r="T757" t="s">
        <v>115</v>
      </c>
    </row>
    <row r="758" spans="1:20" hidden="1">
      <c r="A758" t="s">
        <v>679</v>
      </c>
      <c r="B758" t="s">
        <v>147</v>
      </c>
      <c r="C758" t="s">
        <v>39</v>
      </c>
      <c r="D758" t="s">
        <v>147</v>
      </c>
      <c r="E758" t="s">
        <v>154</v>
      </c>
      <c r="F758" t="s">
        <v>155</v>
      </c>
      <c r="G758" t="s">
        <v>156</v>
      </c>
      <c r="H758" s="33" t="s">
        <v>662</v>
      </c>
      <c r="I758" t="s">
        <v>609</v>
      </c>
      <c r="J758" t="s">
        <v>610</v>
      </c>
      <c r="K758" t="s">
        <v>147</v>
      </c>
      <c r="M758" t="s">
        <v>156</v>
      </c>
      <c r="P758" t="s">
        <v>680</v>
      </c>
      <c r="Q758" t="s">
        <v>642</v>
      </c>
      <c r="S758" t="s">
        <v>115</v>
      </c>
      <c r="T758" t="s">
        <v>115</v>
      </c>
    </row>
    <row r="759" spans="1:20" hidden="1">
      <c r="A759" t="s">
        <v>679</v>
      </c>
      <c r="B759" t="s">
        <v>147</v>
      </c>
      <c r="C759" t="s">
        <v>57</v>
      </c>
      <c r="D759" t="s">
        <v>147</v>
      </c>
      <c r="E759" t="s">
        <v>154</v>
      </c>
      <c r="F759" t="s">
        <v>155</v>
      </c>
      <c r="G759" t="s">
        <v>156</v>
      </c>
      <c r="H759" s="33" t="s">
        <v>662</v>
      </c>
      <c r="I759" t="s">
        <v>609</v>
      </c>
      <c r="J759" t="s">
        <v>610</v>
      </c>
      <c r="K759" t="s">
        <v>147</v>
      </c>
      <c r="M759" t="s">
        <v>156</v>
      </c>
      <c r="P759" t="s">
        <v>680</v>
      </c>
      <c r="Q759" t="s">
        <v>642</v>
      </c>
      <c r="R759" t="s">
        <v>62</v>
      </c>
      <c r="S759" t="s">
        <v>115</v>
      </c>
      <c r="T759" t="s">
        <v>115</v>
      </c>
    </row>
    <row r="760" spans="1:20" hidden="1">
      <c r="A760" t="s">
        <v>679</v>
      </c>
      <c r="B760" t="s">
        <v>147</v>
      </c>
      <c r="C760" t="s">
        <v>149</v>
      </c>
      <c r="D760" t="s">
        <v>147</v>
      </c>
      <c r="E760" t="s">
        <v>154</v>
      </c>
      <c r="F760" t="s">
        <v>155</v>
      </c>
      <c r="G760" t="s">
        <v>156</v>
      </c>
      <c r="H760" s="33" t="s">
        <v>662</v>
      </c>
      <c r="I760" t="s">
        <v>609</v>
      </c>
      <c r="J760" t="s">
        <v>610</v>
      </c>
      <c r="K760" t="s">
        <v>147</v>
      </c>
      <c r="M760" t="s">
        <v>156</v>
      </c>
      <c r="P760" t="s">
        <v>680</v>
      </c>
      <c r="Q760" t="s">
        <v>642</v>
      </c>
      <c r="S760" t="s">
        <v>115</v>
      </c>
      <c r="T760" t="s">
        <v>115</v>
      </c>
    </row>
    <row r="761" spans="1:20" hidden="1">
      <c r="A761" t="s">
        <v>679</v>
      </c>
      <c r="B761" t="s">
        <v>147</v>
      </c>
      <c r="C761" t="s">
        <v>39</v>
      </c>
      <c r="D761" t="s">
        <v>147</v>
      </c>
      <c r="E761" t="s">
        <v>154</v>
      </c>
      <c r="F761" t="s">
        <v>155</v>
      </c>
      <c r="G761" t="s">
        <v>156</v>
      </c>
      <c r="H761" s="33" t="s">
        <v>682</v>
      </c>
      <c r="I761" t="s">
        <v>616</v>
      </c>
      <c r="J761" t="s">
        <v>617</v>
      </c>
      <c r="K761" t="s">
        <v>147</v>
      </c>
      <c r="M761" t="s">
        <v>156</v>
      </c>
      <c r="P761" t="s">
        <v>680</v>
      </c>
      <c r="Q761" t="s">
        <v>638</v>
      </c>
      <c r="R761" t="s">
        <v>48</v>
      </c>
      <c r="S761" t="s">
        <v>115</v>
      </c>
      <c r="T761" t="s">
        <v>115</v>
      </c>
    </row>
    <row r="762" spans="1:20" hidden="1">
      <c r="A762" t="s">
        <v>679</v>
      </c>
      <c r="B762" t="s">
        <v>147</v>
      </c>
      <c r="C762" t="s">
        <v>57</v>
      </c>
      <c r="D762" t="s">
        <v>147</v>
      </c>
      <c r="E762" t="s">
        <v>154</v>
      </c>
      <c r="F762" t="s">
        <v>155</v>
      </c>
      <c r="G762" t="s">
        <v>156</v>
      </c>
      <c r="H762" s="33" t="s">
        <v>682</v>
      </c>
      <c r="I762" t="s">
        <v>616</v>
      </c>
      <c r="J762" t="s">
        <v>617</v>
      </c>
      <c r="K762" t="s">
        <v>147</v>
      </c>
      <c r="M762" t="s">
        <v>156</v>
      </c>
      <c r="P762" t="s">
        <v>680</v>
      </c>
      <c r="Q762" t="s">
        <v>638</v>
      </c>
      <c r="S762" t="s">
        <v>115</v>
      </c>
      <c r="T762" t="s">
        <v>115</v>
      </c>
    </row>
    <row r="763" spans="1:20" hidden="1">
      <c r="A763" t="s">
        <v>679</v>
      </c>
      <c r="B763" t="s">
        <v>147</v>
      </c>
      <c r="C763" t="s">
        <v>149</v>
      </c>
      <c r="D763" t="s">
        <v>147</v>
      </c>
      <c r="E763" t="s">
        <v>154</v>
      </c>
      <c r="F763" t="s">
        <v>155</v>
      </c>
      <c r="G763" t="s">
        <v>156</v>
      </c>
      <c r="H763" s="33" t="s">
        <v>682</v>
      </c>
      <c r="I763" t="s">
        <v>616</v>
      </c>
      <c r="J763" t="s">
        <v>617</v>
      </c>
      <c r="K763" t="s">
        <v>147</v>
      </c>
      <c r="M763" t="s">
        <v>156</v>
      </c>
      <c r="P763" t="s">
        <v>680</v>
      </c>
      <c r="Q763" t="s">
        <v>638</v>
      </c>
      <c r="S763" t="s">
        <v>115</v>
      </c>
      <c r="T763" t="s">
        <v>115</v>
      </c>
    </row>
    <row r="764" spans="1:20" hidden="1">
      <c r="A764" t="s">
        <v>679</v>
      </c>
      <c r="B764" t="s">
        <v>147</v>
      </c>
      <c r="C764" t="s">
        <v>57</v>
      </c>
      <c r="D764" t="s">
        <v>147</v>
      </c>
      <c r="E764" t="s">
        <v>154</v>
      </c>
      <c r="F764" t="s">
        <v>155</v>
      </c>
      <c r="G764" t="s">
        <v>156</v>
      </c>
      <c r="H764" s="33" t="s">
        <v>316</v>
      </c>
      <c r="K764" t="s">
        <v>147</v>
      </c>
      <c r="M764" t="s">
        <v>156</v>
      </c>
      <c r="P764" t="s">
        <v>680</v>
      </c>
      <c r="Q764" t="s">
        <v>359</v>
      </c>
      <c r="R764" t="s">
        <v>62</v>
      </c>
      <c r="S764" t="s">
        <v>125</v>
      </c>
      <c r="T764" t="s">
        <v>115</v>
      </c>
    </row>
    <row r="765" spans="1:20" hidden="1">
      <c r="A765" t="s">
        <v>683</v>
      </c>
      <c r="B765" t="s">
        <v>147</v>
      </c>
      <c r="C765" t="s">
        <v>39</v>
      </c>
      <c r="D765" t="s">
        <v>147</v>
      </c>
      <c r="E765" t="s">
        <v>154</v>
      </c>
      <c r="F765" t="s">
        <v>155</v>
      </c>
      <c r="G765" t="s">
        <v>156</v>
      </c>
      <c r="H765" s="33" t="s">
        <v>667</v>
      </c>
      <c r="K765" t="s">
        <v>147</v>
      </c>
      <c r="M765" t="s">
        <v>241</v>
      </c>
      <c r="P765" t="s">
        <v>684</v>
      </c>
      <c r="Q765" t="s">
        <v>326</v>
      </c>
      <c r="S765" t="s">
        <v>155</v>
      </c>
      <c r="T765" t="s">
        <v>162</v>
      </c>
    </row>
    <row r="766" spans="1:20" hidden="1">
      <c r="A766" t="s">
        <v>683</v>
      </c>
      <c r="B766" t="s">
        <v>147</v>
      </c>
      <c r="C766" t="s">
        <v>39</v>
      </c>
      <c r="D766" t="s">
        <v>147</v>
      </c>
      <c r="E766" t="s">
        <v>154</v>
      </c>
      <c r="F766" t="s">
        <v>155</v>
      </c>
      <c r="G766" t="s">
        <v>156</v>
      </c>
      <c r="H766" s="33" t="s">
        <v>663</v>
      </c>
      <c r="K766" t="s">
        <v>147</v>
      </c>
      <c r="M766" t="s">
        <v>241</v>
      </c>
      <c r="P766" t="s">
        <v>684</v>
      </c>
      <c r="Q766" t="s">
        <v>650</v>
      </c>
      <c r="S766" t="s">
        <v>155</v>
      </c>
      <c r="T766" t="s">
        <v>162</v>
      </c>
    </row>
    <row r="767" spans="1:20" hidden="1">
      <c r="A767" t="s">
        <v>621</v>
      </c>
      <c r="B767" t="s">
        <v>147</v>
      </c>
      <c r="C767" t="s">
        <v>150</v>
      </c>
      <c r="D767" t="s">
        <v>147</v>
      </c>
      <c r="E767" t="s">
        <v>154</v>
      </c>
      <c r="F767" t="s">
        <v>155</v>
      </c>
      <c r="G767" t="s">
        <v>156</v>
      </c>
      <c r="H767" s="33" t="s">
        <v>592</v>
      </c>
      <c r="I767" t="s">
        <v>611</v>
      </c>
      <c r="J767" t="s">
        <v>612</v>
      </c>
      <c r="K767" t="s">
        <v>147</v>
      </c>
      <c r="M767" t="s">
        <v>320</v>
      </c>
      <c r="P767" t="s">
        <v>622</v>
      </c>
      <c r="Q767" t="s">
        <v>138</v>
      </c>
      <c r="S767" t="s">
        <v>155</v>
      </c>
      <c r="T767" t="s">
        <v>50</v>
      </c>
    </row>
    <row r="768" spans="1:20" hidden="1">
      <c r="A768" t="s">
        <v>602</v>
      </c>
      <c r="B768" t="s">
        <v>147</v>
      </c>
      <c r="C768" t="s">
        <v>150</v>
      </c>
      <c r="D768" t="s">
        <v>147</v>
      </c>
      <c r="E768" t="s">
        <v>154</v>
      </c>
      <c r="F768" t="s">
        <v>155</v>
      </c>
      <c r="G768" t="s">
        <v>156</v>
      </c>
      <c r="H768" s="33" t="s">
        <v>607</v>
      </c>
      <c r="I768" t="s">
        <v>604</v>
      </c>
      <c r="J768" t="s">
        <v>605</v>
      </c>
      <c r="K768" t="s">
        <v>147</v>
      </c>
      <c r="M768" t="s">
        <v>396</v>
      </c>
      <c r="P768" t="s">
        <v>606</v>
      </c>
      <c r="Q768" t="s">
        <v>608</v>
      </c>
      <c r="S768" t="s">
        <v>155</v>
      </c>
      <c r="T768" t="s">
        <v>251</v>
      </c>
    </row>
    <row r="769" spans="1:20" hidden="1">
      <c r="A769" t="s">
        <v>268</v>
      </c>
      <c r="B769" t="s">
        <v>147</v>
      </c>
      <c r="C769" t="s">
        <v>57</v>
      </c>
      <c r="D769" t="s">
        <v>147</v>
      </c>
      <c r="E769" t="s">
        <v>154</v>
      </c>
      <c r="F769" t="s">
        <v>155</v>
      </c>
      <c r="G769" t="s">
        <v>156</v>
      </c>
      <c r="H769" s="33" t="s">
        <v>685</v>
      </c>
      <c r="I769" t="s">
        <v>686</v>
      </c>
      <c r="J769" t="s">
        <v>687</v>
      </c>
      <c r="K769" t="s">
        <v>147</v>
      </c>
      <c r="M769" t="s">
        <v>156</v>
      </c>
      <c r="P769" t="s">
        <v>272</v>
      </c>
      <c r="Q769" t="s">
        <v>294</v>
      </c>
      <c r="S769" t="s">
        <v>115</v>
      </c>
      <c r="T769" t="s">
        <v>115</v>
      </c>
    </row>
    <row r="770" spans="1:20" hidden="1">
      <c r="A770" t="s">
        <v>672</v>
      </c>
      <c r="B770" t="s">
        <v>147</v>
      </c>
      <c r="C770" t="s">
        <v>57</v>
      </c>
      <c r="D770" t="s">
        <v>147</v>
      </c>
      <c r="E770" t="s">
        <v>154</v>
      </c>
      <c r="F770" t="s">
        <v>155</v>
      </c>
      <c r="G770" t="s">
        <v>156</v>
      </c>
      <c r="H770" s="33" t="s">
        <v>193</v>
      </c>
      <c r="I770" t="s">
        <v>87</v>
      </c>
      <c r="J770" t="s">
        <v>88</v>
      </c>
      <c r="K770" t="s">
        <v>147</v>
      </c>
      <c r="M770" t="s">
        <v>236</v>
      </c>
      <c r="P770" t="s">
        <v>673</v>
      </c>
      <c r="Q770" t="s">
        <v>196</v>
      </c>
      <c r="R770" t="s">
        <v>62</v>
      </c>
      <c r="S770" t="s">
        <v>121</v>
      </c>
      <c r="T770" t="s">
        <v>115</v>
      </c>
    </row>
    <row r="771" spans="1:20" hidden="1">
      <c r="A771" t="s">
        <v>672</v>
      </c>
      <c r="B771" t="s">
        <v>147</v>
      </c>
      <c r="C771" t="s">
        <v>57</v>
      </c>
      <c r="D771" t="s">
        <v>147</v>
      </c>
      <c r="E771" t="s">
        <v>154</v>
      </c>
      <c r="F771" t="s">
        <v>155</v>
      </c>
      <c r="G771" t="s">
        <v>156</v>
      </c>
      <c r="H771" s="33" t="s">
        <v>289</v>
      </c>
      <c r="I771" t="s">
        <v>688</v>
      </c>
      <c r="J771" t="s">
        <v>689</v>
      </c>
      <c r="K771" t="s">
        <v>147</v>
      </c>
      <c r="M771" t="s">
        <v>155</v>
      </c>
      <c r="P771" t="s">
        <v>673</v>
      </c>
      <c r="Q771" t="s">
        <v>292</v>
      </c>
      <c r="R771" t="s">
        <v>62</v>
      </c>
      <c r="S771" t="s">
        <v>121</v>
      </c>
      <c r="T771" t="s">
        <v>115</v>
      </c>
    </row>
    <row r="772" spans="1:20" hidden="1">
      <c r="A772" t="s">
        <v>690</v>
      </c>
      <c r="B772" t="s">
        <v>147</v>
      </c>
      <c r="C772" t="s">
        <v>39</v>
      </c>
      <c r="D772" t="s">
        <v>147</v>
      </c>
      <c r="E772" t="s">
        <v>154</v>
      </c>
      <c r="F772" t="s">
        <v>155</v>
      </c>
      <c r="G772" t="s">
        <v>156</v>
      </c>
      <c r="H772" s="33" t="s">
        <v>410</v>
      </c>
      <c r="K772" t="s">
        <v>147</v>
      </c>
      <c r="M772" t="s">
        <v>251</v>
      </c>
      <c r="P772" t="s">
        <v>691</v>
      </c>
      <c r="Q772" t="s">
        <v>692</v>
      </c>
      <c r="R772" t="s">
        <v>48</v>
      </c>
      <c r="S772" t="s">
        <v>251</v>
      </c>
      <c r="T772" t="s">
        <v>251</v>
      </c>
    </row>
    <row r="773" spans="1:20" hidden="1">
      <c r="A773" t="s">
        <v>690</v>
      </c>
      <c r="B773" t="s">
        <v>147</v>
      </c>
      <c r="C773" t="s">
        <v>57</v>
      </c>
      <c r="D773" t="s">
        <v>147</v>
      </c>
      <c r="E773" t="s">
        <v>154</v>
      </c>
      <c r="F773" t="s">
        <v>155</v>
      </c>
      <c r="G773" t="s">
        <v>156</v>
      </c>
      <c r="H773" s="33" t="s">
        <v>410</v>
      </c>
      <c r="K773" t="s">
        <v>147</v>
      </c>
      <c r="M773" t="s">
        <v>251</v>
      </c>
      <c r="P773" t="s">
        <v>691</v>
      </c>
      <c r="Q773" t="s">
        <v>692</v>
      </c>
      <c r="S773" t="s">
        <v>251</v>
      </c>
      <c r="T773" t="s">
        <v>251</v>
      </c>
    </row>
    <row r="774" spans="1:20" hidden="1">
      <c r="A774" t="s">
        <v>690</v>
      </c>
      <c r="B774" t="s">
        <v>147</v>
      </c>
      <c r="C774" t="s">
        <v>39</v>
      </c>
      <c r="D774" t="s">
        <v>147</v>
      </c>
      <c r="E774" t="s">
        <v>154</v>
      </c>
      <c r="F774" t="s">
        <v>155</v>
      </c>
      <c r="G774" t="s">
        <v>156</v>
      </c>
      <c r="H774" s="33" t="s">
        <v>693</v>
      </c>
      <c r="K774" t="s">
        <v>147</v>
      </c>
      <c r="M774" t="s">
        <v>251</v>
      </c>
      <c r="P774" t="s">
        <v>691</v>
      </c>
      <c r="Q774" t="s">
        <v>106</v>
      </c>
      <c r="R774" t="s">
        <v>48</v>
      </c>
      <c r="S774" t="s">
        <v>251</v>
      </c>
      <c r="T774" t="s">
        <v>251</v>
      </c>
    </row>
    <row r="775" spans="1:20" hidden="1">
      <c r="A775" t="s">
        <v>690</v>
      </c>
      <c r="B775" t="s">
        <v>147</v>
      </c>
      <c r="C775" t="s">
        <v>57</v>
      </c>
      <c r="D775" t="s">
        <v>147</v>
      </c>
      <c r="E775" t="s">
        <v>154</v>
      </c>
      <c r="F775" t="s">
        <v>155</v>
      </c>
      <c r="G775" t="s">
        <v>156</v>
      </c>
      <c r="H775" s="33" t="s">
        <v>693</v>
      </c>
      <c r="K775" t="s">
        <v>147</v>
      </c>
      <c r="M775" t="s">
        <v>251</v>
      </c>
      <c r="P775" t="s">
        <v>691</v>
      </c>
      <c r="Q775" t="s">
        <v>106</v>
      </c>
      <c r="S775" t="s">
        <v>504</v>
      </c>
      <c r="T775" t="s">
        <v>251</v>
      </c>
    </row>
    <row r="776" spans="1:20" hidden="1">
      <c r="A776" t="s">
        <v>690</v>
      </c>
      <c r="B776" t="s">
        <v>147</v>
      </c>
      <c r="C776" t="s">
        <v>39</v>
      </c>
      <c r="D776" t="s">
        <v>147</v>
      </c>
      <c r="E776" t="s">
        <v>154</v>
      </c>
      <c r="F776" t="s">
        <v>155</v>
      </c>
      <c r="G776" t="s">
        <v>156</v>
      </c>
      <c r="H776" s="33" t="s">
        <v>694</v>
      </c>
      <c r="K776" t="s">
        <v>147</v>
      </c>
      <c r="M776" t="s">
        <v>251</v>
      </c>
      <c r="P776" t="s">
        <v>691</v>
      </c>
      <c r="Q776" t="s">
        <v>262</v>
      </c>
      <c r="R776" t="s">
        <v>48</v>
      </c>
      <c r="S776" t="s">
        <v>251</v>
      </c>
      <c r="T776" t="s">
        <v>251</v>
      </c>
    </row>
    <row r="777" spans="1:20" hidden="1">
      <c r="A777" t="s">
        <v>690</v>
      </c>
      <c r="B777" t="s">
        <v>147</v>
      </c>
      <c r="C777" t="s">
        <v>57</v>
      </c>
      <c r="D777" t="s">
        <v>147</v>
      </c>
      <c r="E777" t="s">
        <v>154</v>
      </c>
      <c r="F777" t="s">
        <v>155</v>
      </c>
      <c r="G777" t="s">
        <v>156</v>
      </c>
      <c r="H777" s="33" t="s">
        <v>694</v>
      </c>
      <c r="K777" t="s">
        <v>147</v>
      </c>
      <c r="M777" t="s">
        <v>251</v>
      </c>
      <c r="P777" t="s">
        <v>691</v>
      </c>
      <c r="Q777" t="s">
        <v>262</v>
      </c>
      <c r="S777" t="s">
        <v>504</v>
      </c>
      <c r="T777" t="s">
        <v>251</v>
      </c>
    </row>
    <row r="778" spans="1:20" hidden="1">
      <c r="A778" t="s">
        <v>690</v>
      </c>
      <c r="B778" t="s">
        <v>147</v>
      </c>
      <c r="C778" t="s">
        <v>57</v>
      </c>
      <c r="D778" t="s">
        <v>147</v>
      </c>
      <c r="E778" t="s">
        <v>154</v>
      </c>
      <c r="F778" t="s">
        <v>155</v>
      </c>
      <c r="G778" t="s">
        <v>156</v>
      </c>
      <c r="H778" s="33" t="s">
        <v>141</v>
      </c>
      <c r="K778" t="s">
        <v>147</v>
      </c>
      <c r="M778" t="s">
        <v>251</v>
      </c>
      <c r="P778" t="s">
        <v>691</v>
      </c>
      <c r="Q778" t="s">
        <v>61</v>
      </c>
      <c r="R778" t="s">
        <v>62</v>
      </c>
      <c r="S778" t="s">
        <v>251</v>
      </c>
      <c r="T778" t="s">
        <v>251</v>
      </c>
    </row>
    <row r="779" spans="1:20" hidden="1">
      <c r="A779" t="s">
        <v>690</v>
      </c>
      <c r="B779" t="s">
        <v>147</v>
      </c>
      <c r="C779" t="s">
        <v>39</v>
      </c>
      <c r="D779" t="s">
        <v>147</v>
      </c>
      <c r="E779" t="s">
        <v>154</v>
      </c>
      <c r="F779" t="s">
        <v>155</v>
      </c>
      <c r="G779" t="s">
        <v>156</v>
      </c>
      <c r="H779" s="33" t="s">
        <v>86</v>
      </c>
      <c r="K779" t="s">
        <v>147</v>
      </c>
      <c r="M779" t="s">
        <v>251</v>
      </c>
      <c r="P779" t="s">
        <v>691</v>
      </c>
      <c r="Q779" t="s">
        <v>90</v>
      </c>
      <c r="S779" t="s">
        <v>296</v>
      </c>
      <c r="T779" t="s">
        <v>251</v>
      </c>
    </row>
    <row r="780" spans="1:20" hidden="1">
      <c r="A780" t="s">
        <v>690</v>
      </c>
      <c r="B780" t="s">
        <v>147</v>
      </c>
      <c r="C780" t="s">
        <v>57</v>
      </c>
      <c r="D780" t="s">
        <v>147</v>
      </c>
      <c r="E780" t="s">
        <v>154</v>
      </c>
      <c r="F780" t="s">
        <v>155</v>
      </c>
      <c r="G780" t="s">
        <v>156</v>
      </c>
      <c r="H780" s="33" t="s">
        <v>86</v>
      </c>
      <c r="K780" t="s">
        <v>147</v>
      </c>
      <c r="M780" t="s">
        <v>251</v>
      </c>
      <c r="P780" t="s">
        <v>691</v>
      </c>
      <c r="Q780" t="s">
        <v>90</v>
      </c>
      <c r="R780" t="s">
        <v>62</v>
      </c>
      <c r="S780" t="s">
        <v>396</v>
      </c>
      <c r="T780" t="s">
        <v>251</v>
      </c>
    </row>
    <row r="781" spans="1:20" hidden="1">
      <c r="A781" t="s">
        <v>690</v>
      </c>
      <c r="B781" t="s">
        <v>147</v>
      </c>
      <c r="C781" t="s">
        <v>39</v>
      </c>
      <c r="D781" t="s">
        <v>147</v>
      </c>
      <c r="E781" t="s">
        <v>154</v>
      </c>
      <c r="F781" t="s">
        <v>155</v>
      </c>
      <c r="G781" t="s">
        <v>156</v>
      </c>
      <c r="H781" s="33" t="s">
        <v>51</v>
      </c>
      <c r="K781" t="s">
        <v>147</v>
      </c>
      <c r="M781" t="s">
        <v>251</v>
      </c>
      <c r="P781" t="s">
        <v>691</v>
      </c>
      <c r="Q781" t="s">
        <v>55</v>
      </c>
      <c r="S781" t="s">
        <v>251</v>
      </c>
      <c r="T781" t="s">
        <v>251</v>
      </c>
    </row>
    <row r="782" spans="1:20" hidden="1">
      <c r="A782" t="s">
        <v>690</v>
      </c>
      <c r="B782" t="s">
        <v>147</v>
      </c>
      <c r="C782" t="s">
        <v>57</v>
      </c>
      <c r="D782" t="s">
        <v>147</v>
      </c>
      <c r="E782" t="s">
        <v>154</v>
      </c>
      <c r="F782" t="s">
        <v>155</v>
      </c>
      <c r="G782" t="s">
        <v>156</v>
      </c>
      <c r="H782" s="33" t="s">
        <v>51</v>
      </c>
      <c r="K782" t="s">
        <v>147</v>
      </c>
      <c r="M782" t="s">
        <v>251</v>
      </c>
      <c r="P782" t="s">
        <v>691</v>
      </c>
      <c r="Q782" t="s">
        <v>55</v>
      </c>
      <c r="R782" t="s">
        <v>62</v>
      </c>
      <c r="S782" t="s">
        <v>251</v>
      </c>
      <c r="T782" t="s">
        <v>251</v>
      </c>
    </row>
    <row r="783" spans="1:20" hidden="1">
      <c r="A783" t="s">
        <v>690</v>
      </c>
      <c r="B783" t="s">
        <v>147</v>
      </c>
      <c r="C783" t="s">
        <v>39</v>
      </c>
      <c r="D783" t="s">
        <v>147</v>
      </c>
      <c r="E783" t="s">
        <v>154</v>
      </c>
      <c r="F783" t="s">
        <v>155</v>
      </c>
      <c r="G783" t="s">
        <v>156</v>
      </c>
      <c r="H783" s="33" t="s">
        <v>63</v>
      </c>
      <c r="K783" t="s">
        <v>147</v>
      </c>
      <c r="M783" t="s">
        <v>251</v>
      </c>
      <c r="P783" t="s">
        <v>691</v>
      </c>
      <c r="Q783" t="s">
        <v>140</v>
      </c>
      <c r="S783" t="s">
        <v>251</v>
      </c>
      <c r="T783" t="s">
        <v>251</v>
      </c>
    </row>
    <row r="784" spans="1:20" hidden="1">
      <c r="A784" t="s">
        <v>690</v>
      </c>
      <c r="B784" t="s">
        <v>147</v>
      </c>
      <c r="C784" t="s">
        <v>57</v>
      </c>
      <c r="D784" t="s">
        <v>147</v>
      </c>
      <c r="E784" t="s">
        <v>154</v>
      </c>
      <c r="F784" t="s">
        <v>155</v>
      </c>
      <c r="G784" t="s">
        <v>156</v>
      </c>
      <c r="H784" s="33" t="s">
        <v>63</v>
      </c>
      <c r="K784" t="s">
        <v>147</v>
      </c>
      <c r="M784" t="s">
        <v>251</v>
      </c>
      <c r="P784" t="s">
        <v>691</v>
      </c>
      <c r="Q784" t="s">
        <v>140</v>
      </c>
      <c r="R784" t="s">
        <v>62</v>
      </c>
      <c r="S784" t="s">
        <v>251</v>
      </c>
      <c r="T784" t="s">
        <v>251</v>
      </c>
    </row>
    <row r="785" spans="1:20" hidden="1">
      <c r="A785" t="s">
        <v>690</v>
      </c>
      <c r="B785" t="s">
        <v>147</v>
      </c>
      <c r="C785" t="s">
        <v>57</v>
      </c>
      <c r="D785" t="s">
        <v>147</v>
      </c>
      <c r="E785" t="s">
        <v>154</v>
      </c>
      <c r="F785" t="s">
        <v>155</v>
      </c>
      <c r="G785" t="s">
        <v>156</v>
      </c>
      <c r="H785" s="33" t="s">
        <v>316</v>
      </c>
      <c r="K785" t="s">
        <v>147</v>
      </c>
      <c r="M785" t="s">
        <v>251</v>
      </c>
      <c r="P785" t="s">
        <v>691</v>
      </c>
      <c r="Q785" t="s">
        <v>359</v>
      </c>
      <c r="R785" t="s">
        <v>62</v>
      </c>
      <c r="S785" t="s">
        <v>504</v>
      </c>
      <c r="T785" t="s">
        <v>251</v>
      </c>
    </row>
    <row r="786" spans="1:20" hidden="1">
      <c r="A786" t="s">
        <v>352</v>
      </c>
      <c r="B786" t="s">
        <v>147</v>
      </c>
      <c r="C786" t="s">
        <v>39</v>
      </c>
      <c r="D786" t="s">
        <v>147</v>
      </c>
      <c r="E786" t="s">
        <v>154</v>
      </c>
      <c r="F786" t="s">
        <v>155</v>
      </c>
      <c r="G786" t="s">
        <v>156</v>
      </c>
      <c r="H786" s="33" t="s">
        <v>695</v>
      </c>
      <c r="K786" t="s">
        <v>147</v>
      </c>
      <c r="M786" t="s">
        <v>147</v>
      </c>
      <c r="P786" t="s">
        <v>355</v>
      </c>
      <c r="Q786" t="s">
        <v>583</v>
      </c>
      <c r="S786" t="s">
        <v>45</v>
      </c>
      <c r="T786" t="s">
        <v>45</v>
      </c>
    </row>
    <row r="787" spans="1:20" hidden="1">
      <c r="A787" t="s">
        <v>352</v>
      </c>
      <c r="B787" t="s">
        <v>147</v>
      </c>
      <c r="C787" t="s">
        <v>57</v>
      </c>
      <c r="D787" t="s">
        <v>147</v>
      </c>
      <c r="E787" t="s">
        <v>154</v>
      </c>
      <c r="F787" t="s">
        <v>155</v>
      </c>
      <c r="G787" t="s">
        <v>156</v>
      </c>
      <c r="H787" s="33" t="s">
        <v>695</v>
      </c>
      <c r="K787" t="s">
        <v>147</v>
      </c>
      <c r="M787" t="s">
        <v>147</v>
      </c>
      <c r="P787" t="s">
        <v>355</v>
      </c>
      <c r="Q787" t="s">
        <v>583</v>
      </c>
      <c r="R787" t="s">
        <v>62</v>
      </c>
      <c r="S787" t="s">
        <v>45</v>
      </c>
      <c r="T787" t="s">
        <v>45</v>
      </c>
    </row>
    <row r="788" spans="1:20" hidden="1">
      <c r="A788" t="s">
        <v>352</v>
      </c>
      <c r="B788" t="s">
        <v>147</v>
      </c>
      <c r="C788" t="s">
        <v>39</v>
      </c>
      <c r="D788" t="s">
        <v>147</v>
      </c>
      <c r="E788" t="s">
        <v>154</v>
      </c>
      <c r="F788" t="s">
        <v>155</v>
      </c>
      <c r="G788" t="s">
        <v>156</v>
      </c>
      <c r="H788" s="33" t="s">
        <v>696</v>
      </c>
      <c r="K788" t="s">
        <v>147</v>
      </c>
      <c r="M788" t="s">
        <v>354</v>
      </c>
      <c r="P788" t="s">
        <v>355</v>
      </c>
      <c r="Q788" t="s">
        <v>545</v>
      </c>
      <c r="S788" t="s">
        <v>45</v>
      </c>
      <c r="T788" t="s">
        <v>45</v>
      </c>
    </row>
    <row r="789" spans="1:20" hidden="1">
      <c r="A789" t="s">
        <v>352</v>
      </c>
      <c r="B789" t="s">
        <v>147</v>
      </c>
      <c r="C789" t="s">
        <v>57</v>
      </c>
      <c r="D789" t="s">
        <v>147</v>
      </c>
      <c r="E789" t="s">
        <v>154</v>
      </c>
      <c r="F789" t="s">
        <v>155</v>
      </c>
      <c r="G789" t="s">
        <v>156</v>
      </c>
      <c r="H789" s="33" t="s">
        <v>696</v>
      </c>
      <c r="K789" t="s">
        <v>147</v>
      </c>
      <c r="M789" t="s">
        <v>354</v>
      </c>
      <c r="P789" t="s">
        <v>355</v>
      </c>
      <c r="Q789" t="s">
        <v>545</v>
      </c>
      <c r="R789" t="s">
        <v>62</v>
      </c>
      <c r="S789" t="s">
        <v>45</v>
      </c>
      <c r="T789" t="s">
        <v>45</v>
      </c>
    </row>
    <row r="790" spans="1:20" hidden="1">
      <c r="A790" t="s">
        <v>352</v>
      </c>
      <c r="B790" t="s">
        <v>147</v>
      </c>
      <c r="C790" t="s">
        <v>39</v>
      </c>
      <c r="D790" t="s">
        <v>147</v>
      </c>
      <c r="E790" t="s">
        <v>154</v>
      </c>
      <c r="F790" t="s">
        <v>155</v>
      </c>
      <c r="G790" t="s">
        <v>156</v>
      </c>
      <c r="H790" s="33" t="s">
        <v>697</v>
      </c>
      <c r="K790" t="s">
        <v>147</v>
      </c>
      <c r="M790" t="s">
        <v>354</v>
      </c>
      <c r="P790" t="s">
        <v>355</v>
      </c>
      <c r="Q790" t="s">
        <v>515</v>
      </c>
      <c r="R790" t="s">
        <v>48</v>
      </c>
      <c r="S790" t="s">
        <v>45</v>
      </c>
      <c r="T790" t="s">
        <v>45</v>
      </c>
    </row>
    <row r="791" spans="1:20" hidden="1">
      <c r="A791" t="s">
        <v>352</v>
      </c>
      <c r="B791" t="s">
        <v>147</v>
      </c>
      <c r="C791" t="s">
        <v>57</v>
      </c>
      <c r="D791" t="s">
        <v>147</v>
      </c>
      <c r="E791" t="s">
        <v>154</v>
      </c>
      <c r="F791" t="s">
        <v>155</v>
      </c>
      <c r="G791" t="s">
        <v>156</v>
      </c>
      <c r="H791" s="33" t="s">
        <v>697</v>
      </c>
      <c r="K791" t="s">
        <v>147</v>
      </c>
      <c r="M791" t="s">
        <v>354</v>
      </c>
      <c r="P791" t="s">
        <v>355</v>
      </c>
      <c r="Q791" t="s">
        <v>515</v>
      </c>
      <c r="S791" t="s">
        <v>45</v>
      </c>
      <c r="T791" t="s">
        <v>45</v>
      </c>
    </row>
    <row r="792" spans="1:20" hidden="1">
      <c r="A792" t="s">
        <v>408</v>
      </c>
      <c r="B792" t="s">
        <v>147</v>
      </c>
      <c r="C792" t="s">
        <v>39</v>
      </c>
      <c r="D792" t="s">
        <v>147</v>
      </c>
      <c r="E792" t="s">
        <v>154</v>
      </c>
      <c r="F792" t="s">
        <v>155</v>
      </c>
      <c r="G792" t="s">
        <v>156</v>
      </c>
      <c r="H792" s="33" t="s">
        <v>698</v>
      </c>
      <c r="I792" t="s">
        <v>255</v>
      </c>
      <c r="J792" t="s">
        <v>256</v>
      </c>
      <c r="K792" t="s">
        <v>147</v>
      </c>
      <c r="M792" t="s">
        <v>45</v>
      </c>
      <c r="P792" t="s">
        <v>409</v>
      </c>
      <c r="Q792" t="s">
        <v>257</v>
      </c>
      <c r="S792" t="s">
        <v>125</v>
      </c>
      <c r="T792" t="s">
        <v>115</v>
      </c>
    </row>
    <row r="793" spans="1:20" hidden="1">
      <c r="A793" t="s">
        <v>408</v>
      </c>
      <c r="B793" t="s">
        <v>147</v>
      </c>
      <c r="C793" t="s">
        <v>39</v>
      </c>
      <c r="D793" t="s">
        <v>147</v>
      </c>
      <c r="E793" t="s">
        <v>154</v>
      </c>
      <c r="F793" t="s">
        <v>155</v>
      </c>
      <c r="G793" t="s">
        <v>156</v>
      </c>
      <c r="H793" s="33" t="s">
        <v>699</v>
      </c>
      <c r="I793" t="s">
        <v>411</v>
      </c>
      <c r="J793" t="s">
        <v>412</v>
      </c>
      <c r="K793" t="s">
        <v>147</v>
      </c>
      <c r="M793" t="s">
        <v>45</v>
      </c>
      <c r="P793" t="s">
        <v>409</v>
      </c>
      <c r="Q793" t="s">
        <v>257</v>
      </c>
      <c r="T793" t="s">
        <v>115</v>
      </c>
    </row>
    <row r="794" spans="1:20" hidden="1">
      <c r="A794" t="s">
        <v>331</v>
      </c>
      <c r="B794" t="s">
        <v>147</v>
      </c>
      <c r="C794" t="s">
        <v>39</v>
      </c>
      <c r="D794" t="s">
        <v>147</v>
      </c>
      <c r="E794" t="s">
        <v>154</v>
      </c>
      <c r="F794" t="s">
        <v>155</v>
      </c>
      <c r="G794" t="s">
        <v>156</v>
      </c>
      <c r="H794" s="33" t="s">
        <v>700</v>
      </c>
      <c r="I794" t="s">
        <v>385</v>
      </c>
      <c r="J794" t="s">
        <v>386</v>
      </c>
      <c r="K794" t="s">
        <v>147</v>
      </c>
      <c r="M794" t="s">
        <v>45</v>
      </c>
      <c r="P794" t="s">
        <v>332</v>
      </c>
      <c r="Q794" t="s">
        <v>172</v>
      </c>
      <c r="S794" t="s">
        <v>115</v>
      </c>
      <c r="T794" t="s">
        <v>115</v>
      </c>
    </row>
    <row r="795" spans="1:20" hidden="1">
      <c r="A795" t="s">
        <v>331</v>
      </c>
      <c r="B795" t="s">
        <v>147</v>
      </c>
      <c r="C795" t="s">
        <v>39</v>
      </c>
      <c r="D795" t="s">
        <v>147</v>
      </c>
      <c r="E795" t="s">
        <v>154</v>
      </c>
      <c r="F795" t="s">
        <v>155</v>
      </c>
      <c r="G795" t="s">
        <v>156</v>
      </c>
      <c r="H795" s="33" t="s">
        <v>701</v>
      </c>
      <c r="I795" t="s">
        <v>337</v>
      </c>
      <c r="J795" t="s">
        <v>338</v>
      </c>
      <c r="K795" t="s">
        <v>147</v>
      </c>
      <c r="M795" t="s">
        <v>45</v>
      </c>
      <c r="P795" t="s">
        <v>332</v>
      </c>
      <c r="Q795" t="s">
        <v>172</v>
      </c>
      <c r="T795" t="s">
        <v>115</v>
      </c>
    </row>
    <row r="796" spans="1:20" hidden="1">
      <c r="A796" t="s">
        <v>331</v>
      </c>
      <c r="B796" t="s">
        <v>147</v>
      </c>
      <c r="C796" t="s">
        <v>39</v>
      </c>
      <c r="D796" t="s">
        <v>147</v>
      </c>
      <c r="E796" t="s">
        <v>154</v>
      </c>
      <c r="F796" t="s">
        <v>155</v>
      </c>
      <c r="G796" t="s">
        <v>156</v>
      </c>
      <c r="H796" s="33" t="s">
        <v>702</v>
      </c>
      <c r="I796" t="s">
        <v>383</v>
      </c>
      <c r="J796" t="s">
        <v>384</v>
      </c>
      <c r="K796" t="s">
        <v>147</v>
      </c>
      <c r="M796" t="s">
        <v>45</v>
      </c>
      <c r="P796" t="s">
        <v>332</v>
      </c>
      <c r="Q796" t="s">
        <v>328</v>
      </c>
      <c r="R796" t="s">
        <v>48</v>
      </c>
      <c r="S796" t="s">
        <v>115</v>
      </c>
      <c r="T796" t="s">
        <v>115</v>
      </c>
    </row>
    <row r="797" spans="1:20" hidden="1">
      <c r="A797" t="s">
        <v>331</v>
      </c>
      <c r="B797" t="s">
        <v>147</v>
      </c>
      <c r="C797" t="s">
        <v>39</v>
      </c>
      <c r="D797" t="s">
        <v>147</v>
      </c>
      <c r="E797" t="s">
        <v>154</v>
      </c>
      <c r="F797" t="s">
        <v>155</v>
      </c>
      <c r="G797" t="s">
        <v>156</v>
      </c>
      <c r="H797" s="33" t="s">
        <v>703</v>
      </c>
      <c r="I797" t="s">
        <v>337</v>
      </c>
      <c r="J797" t="s">
        <v>338</v>
      </c>
      <c r="K797" t="s">
        <v>147</v>
      </c>
      <c r="M797" t="s">
        <v>45</v>
      </c>
      <c r="P797" t="s">
        <v>332</v>
      </c>
      <c r="Q797" t="s">
        <v>328</v>
      </c>
      <c r="R797" t="s">
        <v>48</v>
      </c>
      <c r="T797" t="s">
        <v>115</v>
      </c>
    </row>
    <row r="798" spans="1:20" hidden="1">
      <c r="A798" t="s">
        <v>394</v>
      </c>
      <c r="B798" t="s">
        <v>147</v>
      </c>
      <c r="C798" t="s">
        <v>39</v>
      </c>
      <c r="D798" t="s">
        <v>147</v>
      </c>
      <c r="E798" t="s">
        <v>154</v>
      </c>
      <c r="F798" t="s">
        <v>155</v>
      </c>
      <c r="G798" t="s">
        <v>156</v>
      </c>
      <c r="H798" s="33" t="s">
        <v>704</v>
      </c>
      <c r="I798" t="s">
        <v>255</v>
      </c>
      <c r="J798" t="s">
        <v>256</v>
      </c>
      <c r="K798" t="s">
        <v>147</v>
      </c>
      <c r="M798" t="s">
        <v>396</v>
      </c>
      <c r="P798" t="s">
        <v>397</v>
      </c>
      <c r="Q798" t="s">
        <v>328</v>
      </c>
      <c r="S798" t="s">
        <v>402</v>
      </c>
      <c r="T798" t="s">
        <v>168</v>
      </c>
    </row>
    <row r="799" spans="1:20" hidden="1">
      <c r="A799" t="s">
        <v>394</v>
      </c>
      <c r="B799" t="s">
        <v>147</v>
      </c>
      <c r="C799" t="s">
        <v>39</v>
      </c>
      <c r="D799" t="s">
        <v>147</v>
      </c>
      <c r="E799" t="s">
        <v>154</v>
      </c>
      <c r="F799" t="s">
        <v>155</v>
      </c>
      <c r="G799" t="s">
        <v>156</v>
      </c>
      <c r="H799" s="33" t="s">
        <v>705</v>
      </c>
      <c r="I799" t="s">
        <v>260</v>
      </c>
      <c r="J799" t="s">
        <v>261</v>
      </c>
      <c r="K799" t="s">
        <v>147</v>
      </c>
      <c r="M799" t="s">
        <v>396</v>
      </c>
      <c r="P799" t="s">
        <v>397</v>
      </c>
      <c r="Q799" t="s">
        <v>328</v>
      </c>
      <c r="R799" t="s">
        <v>48</v>
      </c>
      <c r="S799" t="s">
        <v>147</v>
      </c>
      <c r="T799" t="s">
        <v>168</v>
      </c>
    </row>
    <row r="800" spans="1:20" hidden="1">
      <c r="A800" t="s">
        <v>394</v>
      </c>
      <c r="B800" t="s">
        <v>147</v>
      </c>
      <c r="C800" t="s">
        <v>39</v>
      </c>
      <c r="D800" t="s">
        <v>147</v>
      </c>
      <c r="E800" t="s">
        <v>154</v>
      </c>
      <c r="F800" t="s">
        <v>155</v>
      </c>
      <c r="G800" t="s">
        <v>156</v>
      </c>
      <c r="H800" s="33" t="s">
        <v>706</v>
      </c>
      <c r="I800" t="s">
        <v>255</v>
      </c>
      <c r="J800" t="s">
        <v>256</v>
      </c>
      <c r="K800" t="s">
        <v>147</v>
      </c>
      <c r="M800" t="s">
        <v>396</v>
      </c>
      <c r="P800" t="s">
        <v>397</v>
      </c>
      <c r="Q800" t="s">
        <v>120</v>
      </c>
      <c r="R800" t="s">
        <v>48</v>
      </c>
      <c r="S800" t="s">
        <v>402</v>
      </c>
      <c r="T800" t="s">
        <v>168</v>
      </c>
    </row>
    <row r="801" spans="1:20" hidden="1">
      <c r="A801" t="s">
        <v>394</v>
      </c>
      <c r="B801" t="s">
        <v>147</v>
      </c>
      <c r="C801" t="s">
        <v>39</v>
      </c>
      <c r="D801" t="s">
        <v>147</v>
      </c>
      <c r="E801" t="s">
        <v>154</v>
      </c>
      <c r="F801" t="s">
        <v>155</v>
      </c>
      <c r="G801" t="s">
        <v>156</v>
      </c>
      <c r="H801" s="33" t="s">
        <v>707</v>
      </c>
      <c r="I801" t="s">
        <v>260</v>
      </c>
      <c r="J801" t="s">
        <v>261</v>
      </c>
      <c r="K801" t="s">
        <v>147</v>
      </c>
      <c r="M801" t="s">
        <v>396</v>
      </c>
      <c r="P801" t="s">
        <v>397</v>
      </c>
      <c r="Q801" t="s">
        <v>120</v>
      </c>
      <c r="R801" t="s">
        <v>48</v>
      </c>
      <c r="T801" t="s">
        <v>168</v>
      </c>
    </row>
    <row r="802" spans="1:20" hidden="1">
      <c r="A802" t="s">
        <v>511</v>
      </c>
      <c r="B802" t="s">
        <v>147</v>
      </c>
      <c r="C802" t="s">
        <v>288</v>
      </c>
      <c r="D802" t="s">
        <v>147</v>
      </c>
      <c r="E802" t="s">
        <v>154</v>
      </c>
      <c r="F802" t="s">
        <v>155</v>
      </c>
      <c r="G802" t="s">
        <v>156</v>
      </c>
      <c r="H802" s="33" t="s">
        <v>708</v>
      </c>
      <c r="I802" t="s">
        <v>79</v>
      </c>
      <c r="J802" t="s">
        <v>80</v>
      </c>
      <c r="K802" t="s">
        <v>147</v>
      </c>
      <c r="M802" t="s">
        <v>296</v>
      </c>
      <c r="P802" t="s">
        <v>512</v>
      </c>
      <c r="Q802" t="s">
        <v>517</v>
      </c>
      <c r="S802" t="s">
        <v>162</v>
      </c>
      <c r="T802" t="s">
        <v>50</v>
      </c>
    </row>
    <row r="803" spans="1:20" hidden="1">
      <c r="A803" t="s">
        <v>511</v>
      </c>
      <c r="B803" t="s">
        <v>147</v>
      </c>
      <c r="C803" t="s">
        <v>288</v>
      </c>
      <c r="D803" t="s">
        <v>147</v>
      </c>
      <c r="E803" t="s">
        <v>154</v>
      </c>
      <c r="F803" t="s">
        <v>155</v>
      </c>
      <c r="G803" t="s">
        <v>156</v>
      </c>
      <c r="H803" s="33" t="s">
        <v>709</v>
      </c>
      <c r="I803" t="s">
        <v>42</v>
      </c>
      <c r="J803" t="s">
        <v>43</v>
      </c>
      <c r="K803" t="s">
        <v>147</v>
      </c>
      <c r="M803" t="s">
        <v>396</v>
      </c>
      <c r="P803" t="s">
        <v>512</v>
      </c>
      <c r="Q803" t="s">
        <v>517</v>
      </c>
      <c r="S803" t="s">
        <v>162</v>
      </c>
      <c r="T803" t="s">
        <v>50</v>
      </c>
    </row>
    <row r="804" spans="1:20" hidden="1">
      <c r="A804" t="s">
        <v>528</v>
      </c>
      <c r="B804" t="s">
        <v>147</v>
      </c>
      <c r="C804" t="s">
        <v>150</v>
      </c>
      <c r="D804" t="s">
        <v>147</v>
      </c>
      <c r="E804" t="s">
        <v>154</v>
      </c>
      <c r="F804" t="s">
        <v>155</v>
      </c>
      <c r="G804" t="s">
        <v>156</v>
      </c>
      <c r="H804" s="33" t="s">
        <v>710</v>
      </c>
      <c r="I804" t="s">
        <v>42</v>
      </c>
      <c r="J804" t="s">
        <v>43</v>
      </c>
      <c r="K804" t="s">
        <v>147</v>
      </c>
      <c r="M804" t="s">
        <v>651</v>
      </c>
      <c r="P804" t="s">
        <v>529</v>
      </c>
      <c r="Q804" t="s">
        <v>711</v>
      </c>
      <c r="S804" t="s">
        <v>155</v>
      </c>
      <c r="T804" t="s">
        <v>45</v>
      </c>
    </row>
    <row r="805" spans="1:20" hidden="1">
      <c r="A805" t="s">
        <v>528</v>
      </c>
      <c r="B805" t="s">
        <v>147</v>
      </c>
      <c r="C805" t="s">
        <v>150</v>
      </c>
      <c r="D805" t="s">
        <v>147</v>
      </c>
      <c r="E805" t="s">
        <v>154</v>
      </c>
      <c r="F805" t="s">
        <v>155</v>
      </c>
      <c r="G805" t="s">
        <v>156</v>
      </c>
      <c r="H805" s="33" t="s">
        <v>712</v>
      </c>
      <c r="I805" t="s">
        <v>79</v>
      </c>
      <c r="J805" t="s">
        <v>80</v>
      </c>
      <c r="K805" t="s">
        <v>147</v>
      </c>
      <c r="M805" t="s">
        <v>198</v>
      </c>
      <c r="P805" t="s">
        <v>529</v>
      </c>
      <c r="Q805" t="s">
        <v>711</v>
      </c>
      <c r="S805" t="s">
        <v>155</v>
      </c>
      <c r="T805" t="s">
        <v>45</v>
      </c>
    </row>
    <row r="806" spans="1:20" hidden="1">
      <c r="A806" t="s">
        <v>528</v>
      </c>
      <c r="B806" t="s">
        <v>147</v>
      </c>
      <c r="C806" t="s">
        <v>39</v>
      </c>
      <c r="D806" t="s">
        <v>147</v>
      </c>
      <c r="E806" t="s">
        <v>154</v>
      </c>
      <c r="F806" t="s">
        <v>155</v>
      </c>
      <c r="G806" t="s">
        <v>156</v>
      </c>
      <c r="H806" s="33" t="s">
        <v>713</v>
      </c>
      <c r="I806" t="s">
        <v>554</v>
      </c>
      <c r="J806" t="s">
        <v>555</v>
      </c>
      <c r="K806" t="s">
        <v>147</v>
      </c>
      <c r="M806" t="s">
        <v>396</v>
      </c>
      <c r="P806" t="s">
        <v>529</v>
      </c>
      <c r="Q806" t="s">
        <v>711</v>
      </c>
      <c r="S806" t="s">
        <v>45</v>
      </c>
      <c r="T806" t="s">
        <v>45</v>
      </c>
    </row>
    <row r="807" spans="1:20" hidden="1">
      <c r="A807" t="s">
        <v>268</v>
      </c>
      <c r="B807" t="s">
        <v>147</v>
      </c>
      <c r="C807" t="s">
        <v>57</v>
      </c>
      <c r="D807" t="s">
        <v>147</v>
      </c>
      <c r="E807" t="s">
        <v>154</v>
      </c>
      <c r="F807" t="s">
        <v>155</v>
      </c>
      <c r="G807" t="s">
        <v>156</v>
      </c>
      <c r="H807" s="33" t="s">
        <v>714</v>
      </c>
      <c r="I807" t="s">
        <v>184</v>
      </c>
      <c r="J807" t="s">
        <v>185</v>
      </c>
      <c r="K807" t="s">
        <v>147</v>
      </c>
      <c r="M807" t="s">
        <v>156</v>
      </c>
      <c r="P807" t="s">
        <v>272</v>
      </c>
      <c r="Q807" t="s">
        <v>294</v>
      </c>
      <c r="R807" t="s">
        <v>62</v>
      </c>
      <c r="T807" t="s">
        <v>115</v>
      </c>
    </row>
    <row r="808" spans="1:20" hidden="1">
      <c r="A808" t="s">
        <v>295</v>
      </c>
      <c r="B808" t="s">
        <v>147</v>
      </c>
      <c r="C808" t="s">
        <v>57</v>
      </c>
      <c r="D808" t="s">
        <v>147</v>
      </c>
      <c r="E808" t="s">
        <v>154</v>
      </c>
      <c r="F808" t="s">
        <v>155</v>
      </c>
      <c r="G808" t="s">
        <v>156</v>
      </c>
      <c r="H808" s="33" t="s">
        <v>685</v>
      </c>
      <c r="I808" t="s">
        <v>686</v>
      </c>
      <c r="J808" t="s">
        <v>687</v>
      </c>
      <c r="K808" t="s">
        <v>147</v>
      </c>
      <c r="M808" t="s">
        <v>296</v>
      </c>
      <c r="P808" t="s">
        <v>297</v>
      </c>
      <c r="Q808" t="s">
        <v>294</v>
      </c>
      <c r="S808" t="s">
        <v>115</v>
      </c>
      <c r="T808" t="s">
        <v>115</v>
      </c>
    </row>
    <row r="809" spans="1:20" hidden="1">
      <c r="A809" t="s">
        <v>295</v>
      </c>
      <c r="B809" t="s">
        <v>147</v>
      </c>
      <c r="C809" t="s">
        <v>57</v>
      </c>
      <c r="D809" t="s">
        <v>147</v>
      </c>
      <c r="E809" t="s">
        <v>154</v>
      </c>
      <c r="F809" t="s">
        <v>155</v>
      </c>
      <c r="G809" t="s">
        <v>156</v>
      </c>
      <c r="H809" s="33" t="s">
        <v>714</v>
      </c>
      <c r="I809" t="s">
        <v>184</v>
      </c>
      <c r="J809" t="s">
        <v>185</v>
      </c>
      <c r="K809" t="s">
        <v>147</v>
      </c>
      <c r="M809" t="s">
        <v>296</v>
      </c>
      <c r="P809" t="s">
        <v>297</v>
      </c>
      <c r="Q809" t="s">
        <v>294</v>
      </c>
      <c r="R809" t="s">
        <v>62</v>
      </c>
      <c r="T809" t="s">
        <v>115</v>
      </c>
    </row>
    <row r="810" spans="1:20" hidden="1">
      <c r="A810" t="s">
        <v>166</v>
      </c>
      <c r="B810" t="s">
        <v>147</v>
      </c>
      <c r="C810" t="s">
        <v>57</v>
      </c>
      <c r="D810" t="s">
        <v>147</v>
      </c>
      <c r="E810" t="s">
        <v>154</v>
      </c>
      <c r="F810" t="s">
        <v>155</v>
      </c>
      <c r="G810" t="s">
        <v>156</v>
      </c>
      <c r="H810" s="33" t="s">
        <v>715</v>
      </c>
      <c r="I810" t="s">
        <v>686</v>
      </c>
      <c r="J810" t="s">
        <v>687</v>
      </c>
      <c r="K810" t="s">
        <v>147</v>
      </c>
      <c r="M810" t="s">
        <v>168</v>
      </c>
      <c r="P810" t="s">
        <v>169</v>
      </c>
      <c r="Q810" t="s">
        <v>186</v>
      </c>
      <c r="S810" t="s">
        <v>115</v>
      </c>
      <c r="T810" t="s">
        <v>115</v>
      </c>
    </row>
    <row r="811" spans="1:20" hidden="1">
      <c r="A811" t="s">
        <v>166</v>
      </c>
      <c r="B811" t="s">
        <v>147</v>
      </c>
      <c r="C811" t="s">
        <v>57</v>
      </c>
      <c r="D811" t="s">
        <v>147</v>
      </c>
      <c r="E811" t="s">
        <v>154</v>
      </c>
      <c r="F811" t="s">
        <v>155</v>
      </c>
      <c r="G811" t="s">
        <v>156</v>
      </c>
      <c r="H811" s="33" t="s">
        <v>716</v>
      </c>
      <c r="I811" t="s">
        <v>184</v>
      </c>
      <c r="J811" t="s">
        <v>185</v>
      </c>
      <c r="K811" t="s">
        <v>147</v>
      </c>
      <c r="M811" t="s">
        <v>168</v>
      </c>
      <c r="P811" t="s">
        <v>169</v>
      </c>
      <c r="Q811" t="s">
        <v>186</v>
      </c>
      <c r="R811" t="s">
        <v>62</v>
      </c>
      <c r="T811" t="s">
        <v>115</v>
      </c>
    </row>
    <row r="812" spans="1:20" hidden="1">
      <c r="A812" t="s">
        <v>197</v>
      </c>
      <c r="B812" t="s">
        <v>147</v>
      </c>
      <c r="C812" t="s">
        <v>57</v>
      </c>
      <c r="D812" t="s">
        <v>147</v>
      </c>
      <c r="E812" t="s">
        <v>154</v>
      </c>
      <c r="F812" t="s">
        <v>155</v>
      </c>
      <c r="G812" t="s">
        <v>156</v>
      </c>
      <c r="H812" s="33" t="s">
        <v>715</v>
      </c>
      <c r="I812" t="s">
        <v>686</v>
      </c>
      <c r="J812" t="s">
        <v>687</v>
      </c>
      <c r="K812" t="s">
        <v>147</v>
      </c>
      <c r="M812" t="s">
        <v>198</v>
      </c>
      <c r="P812" t="s">
        <v>199</v>
      </c>
      <c r="Q812" t="s">
        <v>186</v>
      </c>
      <c r="S812" t="s">
        <v>115</v>
      </c>
      <c r="T812" t="s">
        <v>115</v>
      </c>
    </row>
    <row r="813" spans="1:20" hidden="1">
      <c r="A813" t="s">
        <v>197</v>
      </c>
      <c r="B813" t="s">
        <v>147</v>
      </c>
      <c r="C813" t="s">
        <v>57</v>
      </c>
      <c r="D813" t="s">
        <v>147</v>
      </c>
      <c r="E813" t="s">
        <v>154</v>
      </c>
      <c r="F813" t="s">
        <v>155</v>
      </c>
      <c r="G813" t="s">
        <v>156</v>
      </c>
      <c r="H813" s="33" t="s">
        <v>716</v>
      </c>
      <c r="I813" t="s">
        <v>184</v>
      </c>
      <c r="J813" t="s">
        <v>185</v>
      </c>
      <c r="K813" t="s">
        <v>147</v>
      </c>
      <c r="M813" t="s">
        <v>198</v>
      </c>
      <c r="P813" t="s">
        <v>199</v>
      </c>
      <c r="Q813" t="s">
        <v>186</v>
      </c>
      <c r="R813" t="s">
        <v>62</v>
      </c>
      <c r="T813" t="s">
        <v>115</v>
      </c>
    </row>
    <row r="814" spans="1:20" hidden="1">
      <c r="A814" t="s">
        <v>166</v>
      </c>
      <c r="B814" t="s">
        <v>147</v>
      </c>
      <c r="C814" t="s">
        <v>57</v>
      </c>
      <c r="D814" t="s">
        <v>147</v>
      </c>
      <c r="E814" t="s">
        <v>154</v>
      </c>
      <c r="F814" t="s">
        <v>155</v>
      </c>
      <c r="G814" t="s">
        <v>156</v>
      </c>
      <c r="H814" s="33" t="s">
        <v>717</v>
      </c>
      <c r="I814" t="s">
        <v>688</v>
      </c>
      <c r="J814" t="s">
        <v>689</v>
      </c>
      <c r="K814" t="s">
        <v>147</v>
      </c>
      <c r="M814" t="s">
        <v>162</v>
      </c>
      <c r="P814" t="s">
        <v>169</v>
      </c>
      <c r="Q814" t="s">
        <v>292</v>
      </c>
      <c r="R814" t="s">
        <v>62</v>
      </c>
      <c r="S814" t="s">
        <v>121</v>
      </c>
      <c r="T814" t="s">
        <v>115</v>
      </c>
    </row>
    <row r="815" spans="1:20" hidden="1">
      <c r="A815" t="s">
        <v>166</v>
      </c>
      <c r="B815" t="s">
        <v>147</v>
      </c>
      <c r="C815" t="s">
        <v>57</v>
      </c>
      <c r="D815" t="s">
        <v>147</v>
      </c>
      <c r="E815" t="s">
        <v>154</v>
      </c>
      <c r="F815" t="s">
        <v>155</v>
      </c>
      <c r="G815" t="s">
        <v>156</v>
      </c>
      <c r="H815" s="33" t="s">
        <v>718</v>
      </c>
      <c r="I815" t="s">
        <v>290</v>
      </c>
      <c r="J815" t="s">
        <v>291</v>
      </c>
      <c r="K815" t="s">
        <v>147</v>
      </c>
      <c r="M815" t="s">
        <v>162</v>
      </c>
      <c r="P815" t="s">
        <v>169</v>
      </c>
      <c r="Q815" t="s">
        <v>292</v>
      </c>
      <c r="R815" t="s">
        <v>62</v>
      </c>
      <c r="S815" t="s">
        <v>121</v>
      </c>
      <c r="T815" t="s">
        <v>115</v>
      </c>
    </row>
    <row r="816" spans="1:20" hidden="1">
      <c r="A816" t="s">
        <v>197</v>
      </c>
      <c r="B816" t="s">
        <v>147</v>
      </c>
      <c r="C816" t="s">
        <v>57</v>
      </c>
      <c r="D816" t="s">
        <v>147</v>
      </c>
      <c r="E816" t="s">
        <v>154</v>
      </c>
      <c r="F816" t="s">
        <v>155</v>
      </c>
      <c r="G816" t="s">
        <v>156</v>
      </c>
      <c r="H816" s="33" t="s">
        <v>717</v>
      </c>
      <c r="I816" t="s">
        <v>688</v>
      </c>
      <c r="J816" t="s">
        <v>689</v>
      </c>
      <c r="K816" t="s">
        <v>147</v>
      </c>
      <c r="M816" t="s">
        <v>162</v>
      </c>
      <c r="P816" t="s">
        <v>199</v>
      </c>
      <c r="Q816" t="s">
        <v>292</v>
      </c>
      <c r="R816" t="s">
        <v>62</v>
      </c>
      <c r="S816" t="s">
        <v>121</v>
      </c>
      <c r="T816" t="s">
        <v>115</v>
      </c>
    </row>
    <row r="817" spans="1:20" hidden="1">
      <c r="A817" t="s">
        <v>197</v>
      </c>
      <c r="B817" t="s">
        <v>147</v>
      </c>
      <c r="C817" t="s">
        <v>57</v>
      </c>
      <c r="D817" t="s">
        <v>147</v>
      </c>
      <c r="E817" t="s">
        <v>154</v>
      </c>
      <c r="F817" t="s">
        <v>155</v>
      </c>
      <c r="G817" t="s">
        <v>156</v>
      </c>
      <c r="H817" s="33" t="s">
        <v>718</v>
      </c>
      <c r="I817" t="s">
        <v>290</v>
      </c>
      <c r="J817" t="s">
        <v>291</v>
      </c>
      <c r="K817" t="s">
        <v>147</v>
      </c>
      <c r="M817" t="s">
        <v>162</v>
      </c>
      <c r="P817" t="s">
        <v>199</v>
      </c>
      <c r="Q817" t="s">
        <v>292</v>
      </c>
      <c r="R817" t="s">
        <v>62</v>
      </c>
      <c r="S817" t="s">
        <v>121</v>
      </c>
      <c r="T817" t="s">
        <v>115</v>
      </c>
    </row>
    <row r="818" spans="1:20" hidden="1">
      <c r="A818" t="s">
        <v>670</v>
      </c>
      <c r="B818" t="s">
        <v>147</v>
      </c>
      <c r="C818" t="s">
        <v>39</v>
      </c>
      <c r="D818" t="s">
        <v>147</v>
      </c>
      <c r="E818" t="s">
        <v>154</v>
      </c>
      <c r="F818" t="s">
        <v>155</v>
      </c>
      <c r="G818" t="s">
        <v>156</v>
      </c>
      <c r="H818" s="33" t="s">
        <v>719</v>
      </c>
      <c r="I818" t="s">
        <v>720</v>
      </c>
      <c r="J818" t="s">
        <v>721</v>
      </c>
      <c r="K818" t="s">
        <v>147</v>
      </c>
      <c r="M818" t="s">
        <v>45</v>
      </c>
      <c r="P818" t="s">
        <v>671</v>
      </c>
      <c r="Q818" t="s">
        <v>262</v>
      </c>
      <c r="R818" t="s">
        <v>48</v>
      </c>
      <c r="S818" t="s">
        <v>125</v>
      </c>
      <c r="T818" t="s">
        <v>115</v>
      </c>
    </row>
    <row r="819" spans="1:20" hidden="1">
      <c r="A819" t="s">
        <v>670</v>
      </c>
      <c r="B819" t="s">
        <v>147</v>
      </c>
      <c r="C819" t="s">
        <v>57</v>
      </c>
      <c r="D819" t="s">
        <v>147</v>
      </c>
      <c r="E819" t="s">
        <v>154</v>
      </c>
      <c r="F819" t="s">
        <v>155</v>
      </c>
      <c r="G819" t="s">
        <v>156</v>
      </c>
      <c r="H819" s="33" t="s">
        <v>719</v>
      </c>
      <c r="I819" t="s">
        <v>720</v>
      </c>
      <c r="J819" t="s">
        <v>721</v>
      </c>
      <c r="K819" t="s">
        <v>147</v>
      </c>
      <c r="M819" t="s">
        <v>45</v>
      </c>
      <c r="P819" t="s">
        <v>671</v>
      </c>
      <c r="Q819" t="s">
        <v>262</v>
      </c>
      <c r="S819" t="s">
        <v>125</v>
      </c>
      <c r="T819" t="s">
        <v>115</v>
      </c>
    </row>
    <row r="820" spans="1:20" hidden="1">
      <c r="A820" t="s">
        <v>670</v>
      </c>
      <c r="B820" t="s">
        <v>147</v>
      </c>
      <c r="C820" t="s">
        <v>149</v>
      </c>
      <c r="D820" t="s">
        <v>147</v>
      </c>
      <c r="E820" t="s">
        <v>154</v>
      </c>
      <c r="F820" t="s">
        <v>155</v>
      </c>
      <c r="G820" t="s">
        <v>156</v>
      </c>
      <c r="H820" s="33" t="s">
        <v>719</v>
      </c>
      <c r="I820" t="s">
        <v>720</v>
      </c>
      <c r="J820" t="s">
        <v>721</v>
      </c>
      <c r="K820" t="s">
        <v>147</v>
      </c>
      <c r="M820" t="s">
        <v>45</v>
      </c>
      <c r="P820" t="s">
        <v>671</v>
      </c>
      <c r="Q820" t="s">
        <v>262</v>
      </c>
      <c r="S820" t="s">
        <v>125</v>
      </c>
      <c r="T820" t="s">
        <v>115</v>
      </c>
    </row>
    <row r="821" spans="1:20" hidden="1">
      <c r="A821" t="s">
        <v>670</v>
      </c>
      <c r="B821" t="s">
        <v>147</v>
      </c>
      <c r="C821" t="s">
        <v>57</v>
      </c>
      <c r="D821" t="s">
        <v>147</v>
      </c>
      <c r="E821" t="s">
        <v>154</v>
      </c>
      <c r="F821" t="s">
        <v>155</v>
      </c>
      <c r="G821" t="s">
        <v>156</v>
      </c>
      <c r="H821" s="33" t="s">
        <v>722</v>
      </c>
      <c r="I821" t="s">
        <v>664</v>
      </c>
      <c r="J821" t="s">
        <v>665</v>
      </c>
      <c r="K821" t="s">
        <v>147</v>
      </c>
      <c r="M821" t="s">
        <v>45</v>
      </c>
      <c r="P821" t="s">
        <v>671</v>
      </c>
      <c r="Q821" t="s">
        <v>219</v>
      </c>
      <c r="R821" t="s">
        <v>48</v>
      </c>
      <c r="S821" t="s">
        <v>125</v>
      </c>
      <c r="T821" t="s">
        <v>115</v>
      </c>
    </row>
    <row r="822" spans="1:20" hidden="1">
      <c r="A822" t="s">
        <v>670</v>
      </c>
      <c r="B822" t="s">
        <v>147</v>
      </c>
      <c r="C822" t="s">
        <v>149</v>
      </c>
      <c r="D822" t="s">
        <v>147</v>
      </c>
      <c r="E822" t="s">
        <v>154</v>
      </c>
      <c r="F822" t="s">
        <v>155</v>
      </c>
      <c r="G822" t="s">
        <v>156</v>
      </c>
      <c r="H822" s="33" t="s">
        <v>722</v>
      </c>
      <c r="I822" t="s">
        <v>664</v>
      </c>
      <c r="J822" t="s">
        <v>665</v>
      </c>
      <c r="K822" t="s">
        <v>147</v>
      </c>
      <c r="M822" t="s">
        <v>45</v>
      </c>
      <c r="P822" t="s">
        <v>671</v>
      </c>
      <c r="Q822" t="s">
        <v>219</v>
      </c>
      <c r="S822" t="s">
        <v>115</v>
      </c>
      <c r="T822" t="s">
        <v>115</v>
      </c>
    </row>
    <row r="823" spans="1:20" hidden="1">
      <c r="A823" t="s">
        <v>670</v>
      </c>
      <c r="B823" t="s">
        <v>147</v>
      </c>
      <c r="C823" t="s">
        <v>57</v>
      </c>
      <c r="D823" t="s">
        <v>147</v>
      </c>
      <c r="E823" t="s">
        <v>154</v>
      </c>
      <c r="F823" t="s">
        <v>155</v>
      </c>
      <c r="G823" t="s">
        <v>156</v>
      </c>
      <c r="H823" s="33" t="s">
        <v>678</v>
      </c>
      <c r="K823" t="s">
        <v>147</v>
      </c>
      <c r="M823" t="s">
        <v>147</v>
      </c>
      <c r="P823" t="s">
        <v>671</v>
      </c>
      <c r="Q823" t="s">
        <v>221</v>
      </c>
      <c r="R823" t="s">
        <v>48</v>
      </c>
      <c r="S823" t="s">
        <v>125</v>
      </c>
      <c r="T823" t="s">
        <v>115</v>
      </c>
    </row>
    <row r="824" spans="1:20" hidden="1">
      <c r="A824" t="s">
        <v>490</v>
      </c>
      <c r="B824" t="s">
        <v>147</v>
      </c>
      <c r="C824" t="s">
        <v>150</v>
      </c>
      <c r="D824" t="s">
        <v>147</v>
      </c>
      <c r="E824" t="s">
        <v>154</v>
      </c>
      <c r="F824" t="s">
        <v>155</v>
      </c>
      <c r="G824" t="s">
        <v>156</v>
      </c>
      <c r="H824" s="33" t="s">
        <v>723</v>
      </c>
      <c r="I824" t="s">
        <v>42</v>
      </c>
      <c r="J824" t="s">
        <v>43</v>
      </c>
      <c r="K824" t="s">
        <v>147</v>
      </c>
      <c r="M824" t="s">
        <v>236</v>
      </c>
      <c r="P824" t="s">
        <v>492</v>
      </c>
      <c r="Q824" t="s">
        <v>485</v>
      </c>
      <c r="S824" t="s">
        <v>155</v>
      </c>
      <c r="T824" t="s">
        <v>112</v>
      </c>
    </row>
    <row r="825" spans="1:20" hidden="1">
      <c r="A825" t="s">
        <v>490</v>
      </c>
      <c r="B825" t="s">
        <v>147</v>
      </c>
      <c r="C825" t="s">
        <v>150</v>
      </c>
      <c r="D825" t="s">
        <v>147</v>
      </c>
      <c r="E825" t="s">
        <v>154</v>
      </c>
      <c r="F825" t="s">
        <v>155</v>
      </c>
      <c r="G825" t="s">
        <v>156</v>
      </c>
      <c r="H825" s="33" t="s">
        <v>724</v>
      </c>
      <c r="I825" t="s">
        <v>79</v>
      </c>
      <c r="J825" t="s">
        <v>80</v>
      </c>
      <c r="K825" t="s">
        <v>147</v>
      </c>
      <c r="M825" t="s">
        <v>236</v>
      </c>
      <c r="P825" t="s">
        <v>492</v>
      </c>
      <c r="Q825" t="s">
        <v>485</v>
      </c>
      <c r="S825" t="s">
        <v>155</v>
      </c>
      <c r="T825" t="s">
        <v>112</v>
      </c>
    </row>
    <row r="826" spans="1:20" hidden="1">
      <c r="A826" t="s">
        <v>470</v>
      </c>
      <c r="B826" t="s">
        <v>147</v>
      </c>
      <c r="C826" t="s">
        <v>150</v>
      </c>
      <c r="D826" t="s">
        <v>147</v>
      </c>
      <c r="E826" t="s">
        <v>154</v>
      </c>
      <c r="F826" t="s">
        <v>155</v>
      </c>
      <c r="G826" t="s">
        <v>156</v>
      </c>
      <c r="H826" s="33" t="s">
        <v>725</v>
      </c>
      <c r="I826" t="s">
        <v>42</v>
      </c>
      <c r="J826" t="s">
        <v>43</v>
      </c>
      <c r="K826" t="s">
        <v>147</v>
      </c>
      <c r="M826" t="s">
        <v>651</v>
      </c>
      <c r="P826" t="s">
        <v>472</v>
      </c>
      <c r="Q826" t="s">
        <v>489</v>
      </c>
      <c r="S826" t="s">
        <v>198</v>
      </c>
      <c r="T826" t="s">
        <v>156</v>
      </c>
    </row>
    <row r="827" spans="1:20" hidden="1">
      <c r="A827" t="s">
        <v>470</v>
      </c>
      <c r="B827" t="s">
        <v>147</v>
      </c>
      <c r="C827" t="s">
        <v>150</v>
      </c>
      <c r="D827" t="s">
        <v>147</v>
      </c>
      <c r="E827" t="s">
        <v>154</v>
      </c>
      <c r="F827" t="s">
        <v>155</v>
      </c>
      <c r="G827" t="s">
        <v>156</v>
      </c>
      <c r="H827" s="33" t="s">
        <v>726</v>
      </c>
      <c r="I827" t="s">
        <v>79</v>
      </c>
      <c r="J827" t="s">
        <v>80</v>
      </c>
      <c r="K827" t="s">
        <v>147</v>
      </c>
      <c r="M827" t="s">
        <v>198</v>
      </c>
      <c r="P827" t="s">
        <v>472</v>
      </c>
      <c r="Q827" t="s">
        <v>489</v>
      </c>
      <c r="S827" t="s">
        <v>198</v>
      </c>
      <c r="T827" t="s">
        <v>156</v>
      </c>
    </row>
    <row r="828" spans="1:20" hidden="1">
      <c r="A828" t="s">
        <v>295</v>
      </c>
      <c r="B828" t="s">
        <v>147</v>
      </c>
      <c r="C828" t="s">
        <v>57</v>
      </c>
      <c r="D828" t="s">
        <v>147</v>
      </c>
      <c r="E828" t="s">
        <v>154</v>
      </c>
      <c r="F828" t="s">
        <v>155</v>
      </c>
      <c r="G828" t="s">
        <v>156</v>
      </c>
      <c r="H828" s="33" t="s">
        <v>727</v>
      </c>
      <c r="I828" t="s">
        <v>109</v>
      </c>
      <c r="J828" t="s">
        <v>110</v>
      </c>
      <c r="K828" t="s">
        <v>147</v>
      </c>
      <c r="M828" t="s">
        <v>296</v>
      </c>
      <c r="P828" t="s">
        <v>297</v>
      </c>
      <c r="Q828" t="s">
        <v>61</v>
      </c>
      <c r="S828" t="s">
        <v>258</v>
      </c>
      <c r="T828" t="s">
        <v>115</v>
      </c>
    </row>
    <row r="829" spans="1:20" hidden="1">
      <c r="A829" t="s">
        <v>295</v>
      </c>
      <c r="B829" t="s">
        <v>147</v>
      </c>
      <c r="C829" t="s">
        <v>57</v>
      </c>
      <c r="D829" t="s">
        <v>147</v>
      </c>
      <c r="E829" t="s">
        <v>154</v>
      </c>
      <c r="F829" t="s">
        <v>155</v>
      </c>
      <c r="G829" t="s">
        <v>156</v>
      </c>
      <c r="H829" s="33" t="s">
        <v>728</v>
      </c>
      <c r="I829" t="s">
        <v>59</v>
      </c>
      <c r="J829" t="s">
        <v>60</v>
      </c>
      <c r="K829" t="s">
        <v>147</v>
      </c>
      <c r="M829" t="s">
        <v>296</v>
      </c>
      <c r="P829" t="s">
        <v>297</v>
      </c>
      <c r="Q829" t="s">
        <v>61</v>
      </c>
      <c r="R829" t="s">
        <v>48</v>
      </c>
      <c r="T829" t="s">
        <v>115</v>
      </c>
    </row>
    <row r="830" spans="1:20" hidden="1">
      <c r="A830" t="s">
        <v>268</v>
      </c>
      <c r="B830" t="s">
        <v>147</v>
      </c>
      <c r="C830" t="s">
        <v>57</v>
      </c>
      <c r="D830" t="s">
        <v>147</v>
      </c>
      <c r="E830" t="s">
        <v>154</v>
      </c>
      <c r="F830" t="s">
        <v>155</v>
      </c>
      <c r="G830" t="s">
        <v>156</v>
      </c>
      <c r="H830" s="33" t="s">
        <v>727</v>
      </c>
      <c r="I830" t="s">
        <v>109</v>
      </c>
      <c r="J830" t="s">
        <v>110</v>
      </c>
      <c r="K830" t="s">
        <v>147</v>
      </c>
      <c r="M830" t="s">
        <v>156</v>
      </c>
      <c r="P830" t="s">
        <v>272</v>
      </c>
      <c r="Q830" t="s">
        <v>61</v>
      </c>
      <c r="S830" t="s">
        <v>258</v>
      </c>
      <c r="T830" t="s">
        <v>115</v>
      </c>
    </row>
    <row r="831" spans="1:20" hidden="1">
      <c r="A831" t="s">
        <v>268</v>
      </c>
      <c r="B831" t="s">
        <v>147</v>
      </c>
      <c r="C831" t="s">
        <v>57</v>
      </c>
      <c r="D831" t="s">
        <v>147</v>
      </c>
      <c r="E831" t="s">
        <v>154</v>
      </c>
      <c r="F831" t="s">
        <v>155</v>
      </c>
      <c r="G831" t="s">
        <v>156</v>
      </c>
      <c r="H831" s="33" t="s">
        <v>728</v>
      </c>
      <c r="I831" t="s">
        <v>59</v>
      </c>
      <c r="J831" t="s">
        <v>60</v>
      </c>
      <c r="K831" t="s">
        <v>147</v>
      </c>
      <c r="M831" t="s">
        <v>156</v>
      </c>
      <c r="P831" t="s">
        <v>272</v>
      </c>
      <c r="Q831" t="s">
        <v>61</v>
      </c>
      <c r="R831" t="s">
        <v>48</v>
      </c>
      <c r="T831" t="s">
        <v>115</v>
      </c>
    </row>
    <row r="832" spans="1:20" hidden="1">
      <c r="A832" t="s">
        <v>447</v>
      </c>
      <c r="B832" t="s">
        <v>147</v>
      </c>
      <c r="C832" t="s">
        <v>57</v>
      </c>
      <c r="D832" t="s">
        <v>147</v>
      </c>
      <c r="E832" t="s">
        <v>154</v>
      </c>
      <c r="F832" t="s">
        <v>155</v>
      </c>
      <c r="G832" t="s">
        <v>156</v>
      </c>
      <c r="H832" s="33" t="s">
        <v>432</v>
      </c>
      <c r="I832" t="s">
        <v>433</v>
      </c>
      <c r="J832" t="s">
        <v>434</v>
      </c>
      <c r="K832" t="s">
        <v>147</v>
      </c>
      <c r="M832" t="s">
        <v>296</v>
      </c>
      <c r="P832" t="s">
        <v>448</v>
      </c>
      <c r="Q832" t="s">
        <v>435</v>
      </c>
      <c r="S832" t="s">
        <v>125</v>
      </c>
      <c r="T832" t="s">
        <v>115</v>
      </c>
    </row>
    <row r="833" spans="1:20" hidden="1">
      <c r="A833" t="s">
        <v>447</v>
      </c>
      <c r="B833" t="s">
        <v>147</v>
      </c>
      <c r="C833" t="s">
        <v>39</v>
      </c>
      <c r="D833" t="s">
        <v>147</v>
      </c>
      <c r="E833" t="s">
        <v>154</v>
      </c>
      <c r="F833" t="s">
        <v>155</v>
      </c>
      <c r="G833" t="s">
        <v>156</v>
      </c>
      <c r="H833" s="33" t="s">
        <v>214</v>
      </c>
      <c r="I833" t="s">
        <v>436</v>
      </c>
      <c r="J833" t="s">
        <v>437</v>
      </c>
      <c r="K833" t="s">
        <v>147</v>
      </c>
      <c r="M833" t="s">
        <v>296</v>
      </c>
      <c r="P833" t="s">
        <v>448</v>
      </c>
      <c r="Q833" t="s">
        <v>215</v>
      </c>
      <c r="S833" t="s">
        <v>115</v>
      </c>
      <c r="T833" t="s">
        <v>115</v>
      </c>
    </row>
    <row r="834" spans="1:20" hidden="1">
      <c r="A834" t="s">
        <v>447</v>
      </c>
      <c r="B834" t="s">
        <v>147</v>
      </c>
      <c r="C834" t="s">
        <v>57</v>
      </c>
      <c r="D834" t="s">
        <v>147</v>
      </c>
      <c r="E834" t="s">
        <v>154</v>
      </c>
      <c r="F834" t="s">
        <v>155</v>
      </c>
      <c r="G834" t="s">
        <v>156</v>
      </c>
      <c r="H834" s="33" t="s">
        <v>214</v>
      </c>
      <c r="I834" t="s">
        <v>436</v>
      </c>
      <c r="J834" t="s">
        <v>437</v>
      </c>
      <c r="K834" t="s">
        <v>147</v>
      </c>
      <c r="M834" t="s">
        <v>296</v>
      </c>
      <c r="P834" t="s">
        <v>448</v>
      </c>
      <c r="Q834" t="s">
        <v>215</v>
      </c>
      <c r="R834" t="s">
        <v>62</v>
      </c>
      <c r="S834" t="s">
        <v>125</v>
      </c>
      <c r="T834" t="s">
        <v>115</v>
      </c>
    </row>
    <row r="835" spans="1:20" hidden="1">
      <c r="A835" t="s">
        <v>447</v>
      </c>
      <c r="B835" t="s">
        <v>147</v>
      </c>
      <c r="C835" t="s">
        <v>39</v>
      </c>
      <c r="D835" t="s">
        <v>147</v>
      </c>
      <c r="E835" t="s">
        <v>154</v>
      </c>
      <c r="F835" t="s">
        <v>155</v>
      </c>
      <c r="G835" t="s">
        <v>156</v>
      </c>
      <c r="H835" s="33" t="s">
        <v>729</v>
      </c>
      <c r="I835" t="s">
        <v>730</v>
      </c>
      <c r="J835" t="s">
        <v>731</v>
      </c>
      <c r="K835" t="s">
        <v>147</v>
      </c>
      <c r="M835" t="s">
        <v>296</v>
      </c>
      <c r="P835" t="s">
        <v>448</v>
      </c>
      <c r="Q835" t="s">
        <v>732</v>
      </c>
      <c r="R835" t="s">
        <v>48</v>
      </c>
      <c r="S835" t="s">
        <v>115</v>
      </c>
      <c r="T835" t="s">
        <v>115</v>
      </c>
    </row>
    <row r="836" spans="1:20" hidden="1">
      <c r="A836" t="s">
        <v>447</v>
      </c>
      <c r="B836" t="s">
        <v>147</v>
      </c>
      <c r="C836" t="s">
        <v>57</v>
      </c>
      <c r="D836" t="s">
        <v>147</v>
      </c>
      <c r="E836" t="s">
        <v>154</v>
      </c>
      <c r="F836" t="s">
        <v>155</v>
      </c>
      <c r="G836" t="s">
        <v>156</v>
      </c>
      <c r="H836" s="33" t="s">
        <v>729</v>
      </c>
      <c r="I836" t="s">
        <v>730</v>
      </c>
      <c r="J836" t="s">
        <v>731</v>
      </c>
      <c r="K836" t="s">
        <v>147</v>
      </c>
      <c r="M836" t="s">
        <v>296</v>
      </c>
      <c r="P836" t="s">
        <v>448</v>
      </c>
      <c r="Q836" t="s">
        <v>732</v>
      </c>
      <c r="S836" t="s">
        <v>115</v>
      </c>
      <c r="T836" t="s">
        <v>115</v>
      </c>
    </row>
    <row r="837" spans="1:20" hidden="1">
      <c r="A837" t="s">
        <v>447</v>
      </c>
      <c r="B837" t="s">
        <v>147</v>
      </c>
      <c r="C837" t="s">
        <v>149</v>
      </c>
      <c r="D837" t="s">
        <v>147</v>
      </c>
      <c r="E837" t="s">
        <v>154</v>
      </c>
      <c r="F837" t="s">
        <v>155</v>
      </c>
      <c r="G837" t="s">
        <v>156</v>
      </c>
      <c r="H837" s="33" t="s">
        <v>729</v>
      </c>
      <c r="I837" t="s">
        <v>730</v>
      </c>
      <c r="J837" t="s">
        <v>731</v>
      </c>
      <c r="K837" t="s">
        <v>147</v>
      </c>
      <c r="M837" t="s">
        <v>296</v>
      </c>
      <c r="P837" t="s">
        <v>448</v>
      </c>
      <c r="Q837" t="s">
        <v>732</v>
      </c>
      <c r="S837" t="s">
        <v>115</v>
      </c>
      <c r="T837" t="s">
        <v>115</v>
      </c>
    </row>
    <row r="838" spans="1:20" hidden="1">
      <c r="A838" t="s">
        <v>447</v>
      </c>
      <c r="B838" t="s">
        <v>147</v>
      </c>
      <c r="C838" t="s">
        <v>39</v>
      </c>
      <c r="D838" t="s">
        <v>147</v>
      </c>
      <c r="E838" t="s">
        <v>154</v>
      </c>
      <c r="F838" t="s">
        <v>155</v>
      </c>
      <c r="G838" t="s">
        <v>156</v>
      </c>
      <c r="H838" s="33" t="s">
        <v>733</v>
      </c>
      <c r="I838" t="s">
        <v>730</v>
      </c>
      <c r="J838" t="s">
        <v>731</v>
      </c>
      <c r="K838" t="s">
        <v>147</v>
      </c>
      <c r="M838" t="s">
        <v>296</v>
      </c>
      <c r="P838" t="s">
        <v>448</v>
      </c>
      <c r="Q838" t="s">
        <v>734</v>
      </c>
      <c r="R838" t="s">
        <v>48</v>
      </c>
      <c r="S838" t="s">
        <v>115</v>
      </c>
      <c r="T838" t="s">
        <v>115</v>
      </c>
    </row>
    <row r="839" spans="1:20" hidden="1">
      <c r="A839" t="s">
        <v>447</v>
      </c>
      <c r="B839" t="s">
        <v>147</v>
      </c>
      <c r="C839" t="s">
        <v>57</v>
      </c>
      <c r="D839" t="s">
        <v>147</v>
      </c>
      <c r="E839" t="s">
        <v>154</v>
      </c>
      <c r="F839" t="s">
        <v>155</v>
      </c>
      <c r="G839" t="s">
        <v>156</v>
      </c>
      <c r="H839" s="33" t="s">
        <v>733</v>
      </c>
      <c r="I839" t="s">
        <v>730</v>
      </c>
      <c r="J839" t="s">
        <v>731</v>
      </c>
      <c r="K839" t="s">
        <v>147</v>
      </c>
      <c r="M839" t="s">
        <v>296</v>
      </c>
      <c r="P839" t="s">
        <v>448</v>
      </c>
      <c r="Q839" t="s">
        <v>734</v>
      </c>
      <c r="S839" t="s">
        <v>125</v>
      </c>
      <c r="T839" t="s">
        <v>115</v>
      </c>
    </row>
    <row r="840" spans="1:20" hidden="1">
      <c r="A840" t="s">
        <v>447</v>
      </c>
      <c r="B840" t="s">
        <v>147</v>
      </c>
      <c r="C840" t="s">
        <v>149</v>
      </c>
      <c r="D840" t="s">
        <v>147</v>
      </c>
      <c r="E840" t="s">
        <v>154</v>
      </c>
      <c r="F840" t="s">
        <v>155</v>
      </c>
      <c r="G840" t="s">
        <v>156</v>
      </c>
      <c r="H840" s="33" t="s">
        <v>733</v>
      </c>
      <c r="I840" t="s">
        <v>730</v>
      </c>
      <c r="J840" t="s">
        <v>731</v>
      </c>
      <c r="K840" t="s">
        <v>147</v>
      </c>
      <c r="M840" t="s">
        <v>296</v>
      </c>
      <c r="P840" t="s">
        <v>448</v>
      </c>
      <c r="Q840" t="s">
        <v>734</v>
      </c>
      <c r="S840" t="s">
        <v>115</v>
      </c>
      <c r="T840" t="s">
        <v>115</v>
      </c>
    </row>
    <row r="841" spans="1:20" hidden="1">
      <c r="A841" t="s">
        <v>447</v>
      </c>
      <c r="B841" t="s">
        <v>147</v>
      </c>
      <c r="C841" t="s">
        <v>39</v>
      </c>
      <c r="D841" t="s">
        <v>147</v>
      </c>
      <c r="E841" t="s">
        <v>154</v>
      </c>
      <c r="F841" t="s">
        <v>155</v>
      </c>
      <c r="G841" t="s">
        <v>156</v>
      </c>
      <c r="H841" s="33" t="s">
        <v>735</v>
      </c>
      <c r="I841" t="s">
        <v>180</v>
      </c>
      <c r="J841" t="s">
        <v>181</v>
      </c>
      <c r="K841" t="s">
        <v>147</v>
      </c>
      <c r="M841" t="s">
        <v>296</v>
      </c>
      <c r="P841" t="s">
        <v>448</v>
      </c>
      <c r="Q841" t="s">
        <v>120</v>
      </c>
      <c r="S841" t="s">
        <v>115</v>
      </c>
      <c r="T841" t="s">
        <v>115</v>
      </c>
    </row>
    <row r="842" spans="1:20" hidden="1">
      <c r="A842" t="s">
        <v>447</v>
      </c>
      <c r="B842" t="s">
        <v>147</v>
      </c>
      <c r="C842" t="s">
        <v>57</v>
      </c>
      <c r="D842" t="s">
        <v>147</v>
      </c>
      <c r="E842" t="s">
        <v>154</v>
      </c>
      <c r="F842" t="s">
        <v>155</v>
      </c>
      <c r="G842" t="s">
        <v>156</v>
      </c>
      <c r="H842" s="33" t="s">
        <v>735</v>
      </c>
      <c r="I842" t="s">
        <v>180</v>
      </c>
      <c r="J842" t="s">
        <v>181</v>
      </c>
      <c r="K842" t="s">
        <v>147</v>
      </c>
      <c r="M842" t="s">
        <v>296</v>
      </c>
      <c r="P842" t="s">
        <v>448</v>
      </c>
      <c r="Q842" t="s">
        <v>120</v>
      </c>
      <c r="R842" t="s">
        <v>62</v>
      </c>
      <c r="S842" t="s">
        <v>115</v>
      </c>
      <c r="T842" t="s">
        <v>115</v>
      </c>
    </row>
    <row r="843" spans="1:20" hidden="1">
      <c r="A843" t="s">
        <v>447</v>
      </c>
      <c r="B843" t="s">
        <v>147</v>
      </c>
      <c r="C843" t="s">
        <v>39</v>
      </c>
      <c r="D843" t="s">
        <v>147</v>
      </c>
      <c r="E843" t="s">
        <v>154</v>
      </c>
      <c r="F843" t="s">
        <v>155</v>
      </c>
      <c r="G843" t="s">
        <v>156</v>
      </c>
      <c r="H843" s="33" t="s">
        <v>736</v>
      </c>
      <c r="K843" t="s">
        <v>147</v>
      </c>
      <c r="M843" t="s">
        <v>147</v>
      </c>
      <c r="P843" t="s">
        <v>448</v>
      </c>
      <c r="Q843" t="s">
        <v>219</v>
      </c>
      <c r="S843" t="s">
        <v>115</v>
      </c>
      <c r="T843" t="s">
        <v>115</v>
      </c>
    </row>
    <row r="844" spans="1:20" hidden="1">
      <c r="A844" t="s">
        <v>447</v>
      </c>
      <c r="B844" t="s">
        <v>147</v>
      </c>
      <c r="C844" t="s">
        <v>57</v>
      </c>
      <c r="D844" t="s">
        <v>147</v>
      </c>
      <c r="E844" t="s">
        <v>154</v>
      </c>
      <c r="F844" t="s">
        <v>155</v>
      </c>
      <c r="G844" t="s">
        <v>156</v>
      </c>
      <c r="H844" s="33" t="s">
        <v>736</v>
      </c>
      <c r="K844" t="s">
        <v>147</v>
      </c>
      <c r="M844" t="s">
        <v>147</v>
      </c>
      <c r="P844" t="s">
        <v>448</v>
      </c>
      <c r="Q844" t="s">
        <v>219</v>
      </c>
      <c r="R844" t="s">
        <v>62</v>
      </c>
      <c r="S844" t="s">
        <v>115</v>
      </c>
      <c r="T844" t="s">
        <v>115</v>
      </c>
    </row>
    <row r="845" spans="1:20" hidden="1">
      <c r="A845" t="s">
        <v>447</v>
      </c>
      <c r="B845" t="s">
        <v>147</v>
      </c>
      <c r="C845" t="s">
        <v>39</v>
      </c>
      <c r="D845" t="s">
        <v>147</v>
      </c>
      <c r="E845" t="s">
        <v>154</v>
      </c>
      <c r="F845" t="s">
        <v>155</v>
      </c>
      <c r="G845" t="s">
        <v>156</v>
      </c>
      <c r="H845" s="33" t="s">
        <v>737</v>
      </c>
      <c r="I845" t="s">
        <v>180</v>
      </c>
      <c r="J845" t="s">
        <v>181</v>
      </c>
      <c r="K845" t="s">
        <v>147</v>
      </c>
      <c r="M845" t="s">
        <v>296</v>
      </c>
      <c r="P845" t="s">
        <v>448</v>
      </c>
      <c r="Q845" t="s">
        <v>221</v>
      </c>
      <c r="S845" t="s">
        <v>115</v>
      </c>
      <c r="T845" t="s">
        <v>115</v>
      </c>
    </row>
    <row r="846" spans="1:20" hidden="1">
      <c r="A846" t="s">
        <v>447</v>
      </c>
      <c r="B846" t="s">
        <v>147</v>
      </c>
      <c r="C846" t="s">
        <v>57</v>
      </c>
      <c r="D846" t="s">
        <v>147</v>
      </c>
      <c r="E846" t="s">
        <v>154</v>
      </c>
      <c r="F846" t="s">
        <v>155</v>
      </c>
      <c r="G846" t="s">
        <v>156</v>
      </c>
      <c r="H846" s="33" t="s">
        <v>737</v>
      </c>
      <c r="I846" t="s">
        <v>180</v>
      </c>
      <c r="J846" t="s">
        <v>181</v>
      </c>
      <c r="K846" t="s">
        <v>147</v>
      </c>
      <c r="M846" t="s">
        <v>296</v>
      </c>
      <c r="P846" t="s">
        <v>448</v>
      </c>
      <c r="Q846" t="s">
        <v>221</v>
      </c>
      <c r="R846" t="s">
        <v>62</v>
      </c>
      <c r="S846" t="s">
        <v>115</v>
      </c>
      <c r="T846" t="s">
        <v>115</v>
      </c>
    </row>
    <row r="847" spans="1:20" hidden="1">
      <c r="A847" t="s">
        <v>447</v>
      </c>
      <c r="B847" t="s">
        <v>147</v>
      </c>
      <c r="C847" t="s">
        <v>57</v>
      </c>
      <c r="D847" t="s">
        <v>147</v>
      </c>
      <c r="E847" t="s">
        <v>154</v>
      </c>
      <c r="F847" t="s">
        <v>155</v>
      </c>
      <c r="G847" t="s">
        <v>156</v>
      </c>
      <c r="H847" s="33" t="s">
        <v>738</v>
      </c>
      <c r="K847" t="s">
        <v>147</v>
      </c>
      <c r="M847" t="s">
        <v>296</v>
      </c>
      <c r="P847" t="s">
        <v>448</v>
      </c>
      <c r="Q847" t="s">
        <v>739</v>
      </c>
      <c r="R847" t="s">
        <v>62</v>
      </c>
      <c r="S847" t="s">
        <v>125</v>
      </c>
      <c r="T847" t="s">
        <v>115</v>
      </c>
    </row>
    <row r="848" spans="1:20" hidden="1">
      <c r="A848" t="s">
        <v>740</v>
      </c>
      <c r="B848" t="s">
        <v>147</v>
      </c>
      <c r="C848" t="s">
        <v>39</v>
      </c>
      <c r="D848" t="s">
        <v>147</v>
      </c>
      <c r="E848" t="s">
        <v>154</v>
      </c>
      <c r="F848" t="s">
        <v>155</v>
      </c>
      <c r="G848" t="s">
        <v>156</v>
      </c>
      <c r="H848" s="33" t="s">
        <v>235</v>
      </c>
      <c r="K848" t="s">
        <v>147</v>
      </c>
      <c r="M848" t="s">
        <v>241</v>
      </c>
      <c r="P848" t="s">
        <v>741</v>
      </c>
      <c r="Q848" t="s">
        <v>204</v>
      </c>
      <c r="S848" t="s">
        <v>155</v>
      </c>
      <c r="T848" t="s">
        <v>162</v>
      </c>
    </row>
    <row r="849" spans="1:20" hidden="1">
      <c r="A849" t="s">
        <v>740</v>
      </c>
      <c r="B849" t="s">
        <v>147</v>
      </c>
      <c r="C849" t="s">
        <v>39</v>
      </c>
      <c r="D849" t="s">
        <v>147</v>
      </c>
      <c r="E849" t="s">
        <v>154</v>
      </c>
      <c r="F849" t="s">
        <v>155</v>
      </c>
      <c r="G849" t="s">
        <v>156</v>
      </c>
      <c r="H849" s="33" t="s">
        <v>238</v>
      </c>
      <c r="K849" t="s">
        <v>147</v>
      </c>
      <c r="M849" t="s">
        <v>241</v>
      </c>
      <c r="P849" t="s">
        <v>741</v>
      </c>
      <c r="Q849" t="s">
        <v>239</v>
      </c>
      <c r="S849" t="s">
        <v>155</v>
      </c>
      <c r="T849" t="s">
        <v>162</v>
      </c>
    </row>
    <row r="850" spans="1:20" hidden="1">
      <c r="A850" t="s">
        <v>740</v>
      </c>
      <c r="B850" t="s">
        <v>147</v>
      </c>
      <c r="C850" t="s">
        <v>39</v>
      </c>
      <c r="D850" t="s">
        <v>147</v>
      </c>
      <c r="E850" t="s">
        <v>154</v>
      </c>
      <c r="F850" t="s">
        <v>155</v>
      </c>
      <c r="G850" t="s">
        <v>156</v>
      </c>
      <c r="H850" s="33" t="s">
        <v>182</v>
      </c>
      <c r="K850" t="s">
        <v>147</v>
      </c>
      <c r="M850" t="s">
        <v>241</v>
      </c>
      <c r="P850" t="s">
        <v>741</v>
      </c>
      <c r="Q850" t="s">
        <v>67</v>
      </c>
      <c r="S850" t="s">
        <v>155</v>
      </c>
      <c r="T850" t="s">
        <v>162</v>
      </c>
    </row>
    <row r="851" spans="1:20" hidden="1">
      <c r="A851" t="s">
        <v>528</v>
      </c>
      <c r="B851" t="s">
        <v>147</v>
      </c>
      <c r="C851" t="s">
        <v>39</v>
      </c>
      <c r="D851" t="s">
        <v>147</v>
      </c>
      <c r="E851" t="s">
        <v>154</v>
      </c>
      <c r="F851" t="s">
        <v>155</v>
      </c>
      <c r="G851" t="s">
        <v>156</v>
      </c>
      <c r="H851" s="33" t="s">
        <v>742</v>
      </c>
      <c r="I851" t="s">
        <v>42</v>
      </c>
      <c r="J851" t="s">
        <v>43</v>
      </c>
      <c r="K851" t="s">
        <v>147</v>
      </c>
      <c r="M851" t="s">
        <v>396</v>
      </c>
      <c r="P851" t="s">
        <v>529</v>
      </c>
      <c r="Q851" t="s">
        <v>711</v>
      </c>
      <c r="T851" t="s">
        <v>45</v>
      </c>
    </row>
    <row r="852" spans="1:20" hidden="1">
      <c r="A852" t="s">
        <v>528</v>
      </c>
      <c r="B852" t="s">
        <v>147</v>
      </c>
      <c r="C852" t="s">
        <v>57</v>
      </c>
      <c r="D852" t="s">
        <v>147</v>
      </c>
      <c r="E852" t="s">
        <v>154</v>
      </c>
      <c r="F852" t="s">
        <v>155</v>
      </c>
      <c r="G852" t="s">
        <v>156</v>
      </c>
      <c r="H852" s="33" t="s">
        <v>743</v>
      </c>
      <c r="I852" t="s">
        <v>554</v>
      </c>
      <c r="J852" t="s">
        <v>555</v>
      </c>
      <c r="K852" t="s">
        <v>147</v>
      </c>
      <c r="M852" t="s">
        <v>396</v>
      </c>
      <c r="P852" t="s">
        <v>529</v>
      </c>
      <c r="Q852" t="s">
        <v>711</v>
      </c>
      <c r="S852" t="s">
        <v>530</v>
      </c>
      <c r="T852" t="s">
        <v>45</v>
      </c>
    </row>
    <row r="853" spans="1:20" hidden="1">
      <c r="A853" t="s">
        <v>528</v>
      </c>
      <c r="B853" t="s">
        <v>147</v>
      </c>
      <c r="C853" t="s">
        <v>57</v>
      </c>
      <c r="D853" t="s">
        <v>147</v>
      </c>
      <c r="E853" t="s">
        <v>154</v>
      </c>
      <c r="F853" t="s">
        <v>155</v>
      </c>
      <c r="G853" t="s">
        <v>156</v>
      </c>
      <c r="H853" s="33" t="s">
        <v>744</v>
      </c>
      <c r="I853" t="s">
        <v>42</v>
      </c>
      <c r="J853" t="s">
        <v>43</v>
      </c>
      <c r="K853" t="s">
        <v>147</v>
      </c>
      <c r="M853" t="s">
        <v>396</v>
      </c>
      <c r="P853" t="s">
        <v>529</v>
      </c>
      <c r="Q853" t="s">
        <v>711</v>
      </c>
      <c r="R853" t="s">
        <v>62</v>
      </c>
      <c r="T853" t="s">
        <v>45</v>
      </c>
    </row>
    <row r="854" spans="1:20" hidden="1">
      <c r="A854" t="s">
        <v>528</v>
      </c>
      <c r="B854" t="s">
        <v>147</v>
      </c>
      <c r="C854" t="s">
        <v>39</v>
      </c>
      <c r="D854" t="s">
        <v>147</v>
      </c>
      <c r="E854" t="s">
        <v>154</v>
      </c>
      <c r="F854" t="s">
        <v>155</v>
      </c>
      <c r="G854" t="s">
        <v>156</v>
      </c>
      <c r="H854" s="33" t="s">
        <v>745</v>
      </c>
      <c r="I854" t="s">
        <v>554</v>
      </c>
      <c r="J854" t="s">
        <v>555</v>
      </c>
      <c r="K854" t="s">
        <v>147</v>
      </c>
      <c r="M854" t="s">
        <v>396</v>
      </c>
      <c r="P854" t="s">
        <v>529</v>
      </c>
      <c r="Q854" t="s">
        <v>746</v>
      </c>
      <c r="S854" t="s">
        <v>530</v>
      </c>
      <c r="T854" t="s">
        <v>45</v>
      </c>
    </row>
    <row r="855" spans="1:20" hidden="1">
      <c r="A855" t="s">
        <v>528</v>
      </c>
      <c r="B855" t="s">
        <v>147</v>
      </c>
      <c r="C855" t="s">
        <v>39</v>
      </c>
      <c r="D855" t="s">
        <v>147</v>
      </c>
      <c r="E855" t="s">
        <v>154</v>
      </c>
      <c r="F855" t="s">
        <v>155</v>
      </c>
      <c r="G855" t="s">
        <v>156</v>
      </c>
      <c r="H855" s="33" t="s">
        <v>747</v>
      </c>
      <c r="I855" t="s">
        <v>42</v>
      </c>
      <c r="J855" t="s">
        <v>43</v>
      </c>
      <c r="K855" t="s">
        <v>147</v>
      </c>
      <c r="M855" t="s">
        <v>396</v>
      </c>
      <c r="P855" t="s">
        <v>529</v>
      </c>
      <c r="Q855" t="s">
        <v>746</v>
      </c>
      <c r="T855" t="s">
        <v>45</v>
      </c>
    </row>
    <row r="856" spans="1:20" hidden="1">
      <c r="A856" t="s">
        <v>528</v>
      </c>
      <c r="B856" t="s">
        <v>147</v>
      </c>
      <c r="C856" t="s">
        <v>57</v>
      </c>
      <c r="D856" t="s">
        <v>147</v>
      </c>
      <c r="E856" t="s">
        <v>154</v>
      </c>
      <c r="F856" t="s">
        <v>155</v>
      </c>
      <c r="G856" t="s">
        <v>156</v>
      </c>
      <c r="H856" s="33" t="s">
        <v>748</v>
      </c>
      <c r="I856" t="s">
        <v>554</v>
      </c>
      <c r="J856" t="s">
        <v>555</v>
      </c>
      <c r="K856" t="s">
        <v>147</v>
      </c>
      <c r="M856" t="s">
        <v>396</v>
      </c>
      <c r="P856" t="s">
        <v>529</v>
      </c>
      <c r="Q856" t="s">
        <v>746</v>
      </c>
      <c r="S856" t="s">
        <v>530</v>
      </c>
      <c r="T856" t="s">
        <v>45</v>
      </c>
    </row>
    <row r="857" spans="1:20" hidden="1">
      <c r="A857" t="s">
        <v>528</v>
      </c>
      <c r="B857" t="s">
        <v>147</v>
      </c>
      <c r="C857" t="s">
        <v>57</v>
      </c>
      <c r="D857" t="s">
        <v>147</v>
      </c>
      <c r="E857" t="s">
        <v>154</v>
      </c>
      <c r="F857" t="s">
        <v>155</v>
      </c>
      <c r="G857" t="s">
        <v>156</v>
      </c>
      <c r="H857" s="33" t="s">
        <v>749</v>
      </c>
      <c r="I857" t="s">
        <v>42</v>
      </c>
      <c r="J857" t="s">
        <v>43</v>
      </c>
      <c r="K857" t="s">
        <v>147</v>
      </c>
      <c r="M857" t="s">
        <v>396</v>
      </c>
      <c r="P857" t="s">
        <v>529</v>
      </c>
      <c r="Q857" t="s">
        <v>746</v>
      </c>
      <c r="R857" t="s">
        <v>62</v>
      </c>
      <c r="T857" t="s">
        <v>45</v>
      </c>
    </row>
    <row r="858" spans="1:20" hidden="1">
      <c r="A858" t="s">
        <v>528</v>
      </c>
      <c r="B858" t="s">
        <v>147</v>
      </c>
      <c r="C858" t="s">
        <v>39</v>
      </c>
      <c r="D858" t="s">
        <v>147</v>
      </c>
      <c r="E858" t="s">
        <v>154</v>
      </c>
      <c r="F858" t="s">
        <v>155</v>
      </c>
      <c r="G858" t="s">
        <v>156</v>
      </c>
      <c r="H858" s="33" t="s">
        <v>750</v>
      </c>
      <c r="I858" t="s">
        <v>79</v>
      </c>
      <c r="J858" t="s">
        <v>80</v>
      </c>
      <c r="K858" t="s">
        <v>147</v>
      </c>
      <c r="M858" t="s">
        <v>396</v>
      </c>
      <c r="P858" t="s">
        <v>529</v>
      </c>
      <c r="Q858" t="s">
        <v>556</v>
      </c>
      <c r="R858" t="s">
        <v>48</v>
      </c>
      <c r="T858" t="s">
        <v>45</v>
      </c>
    </row>
    <row r="859" spans="1:20" hidden="1">
      <c r="A859" t="s">
        <v>528</v>
      </c>
      <c r="B859" t="s">
        <v>147</v>
      </c>
      <c r="C859" t="s">
        <v>39</v>
      </c>
      <c r="D859" t="s">
        <v>147</v>
      </c>
      <c r="E859" t="s">
        <v>154</v>
      </c>
      <c r="F859" t="s">
        <v>155</v>
      </c>
      <c r="G859" t="s">
        <v>156</v>
      </c>
      <c r="H859" s="33" t="s">
        <v>751</v>
      </c>
      <c r="I859" t="s">
        <v>554</v>
      </c>
      <c r="J859" t="s">
        <v>555</v>
      </c>
      <c r="K859" t="s">
        <v>147</v>
      </c>
      <c r="M859" t="s">
        <v>396</v>
      </c>
      <c r="P859" t="s">
        <v>529</v>
      </c>
      <c r="Q859" t="s">
        <v>556</v>
      </c>
      <c r="S859" t="s">
        <v>45</v>
      </c>
      <c r="T859" t="s">
        <v>45</v>
      </c>
    </row>
    <row r="860" spans="1:20" hidden="1">
      <c r="A860" t="s">
        <v>528</v>
      </c>
      <c r="B860" t="s">
        <v>147</v>
      </c>
      <c r="C860" t="s">
        <v>39</v>
      </c>
      <c r="D860" t="s">
        <v>147</v>
      </c>
      <c r="E860" t="s">
        <v>154</v>
      </c>
      <c r="F860" t="s">
        <v>155</v>
      </c>
      <c r="G860" t="s">
        <v>156</v>
      </c>
      <c r="H860" s="33" t="s">
        <v>752</v>
      </c>
      <c r="I860" t="s">
        <v>79</v>
      </c>
      <c r="J860" t="s">
        <v>80</v>
      </c>
      <c r="K860" t="s">
        <v>147</v>
      </c>
      <c r="M860" t="s">
        <v>396</v>
      </c>
      <c r="P860" t="s">
        <v>529</v>
      </c>
      <c r="Q860" t="s">
        <v>556</v>
      </c>
      <c r="T860" t="s">
        <v>45</v>
      </c>
    </row>
  </sheetData>
  <autoFilter ref="A1:T860">
    <filterColumn colId="0">
      <filters>
        <filter val="НТИ-Б-ЗФ-24"/>
      </filters>
    </filterColumn>
  </autoFilter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14" sqref="C14"/>
    </sheetView>
  </sheetViews>
  <sheetFormatPr defaultColWidth="9.109375" defaultRowHeight="14.4"/>
  <sheetData>
    <row r="1" spans="1:12">
      <c r="A1" t="s">
        <v>22</v>
      </c>
      <c r="B1" t="s">
        <v>754</v>
      </c>
      <c r="C1" t="s">
        <v>755</v>
      </c>
      <c r="D1" t="s">
        <v>3</v>
      </c>
      <c r="F1" t="s">
        <v>756</v>
      </c>
      <c r="G1" t="s">
        <v>757</v>
      </c>
      <c r="H1" t="s">
        <v>758</v>
      </c>
      <c r="I1" t="s">
        <v>759</v>
      </c>
      <c r="K1" t="s">
        <v>759</v>
      </c>
    </row>
    <row r="2" spans="1:12">
      <c r="A2">
        <v>1</v>
      </c>
      <c r="B2" s="1" t="s">
        <v>760</v>
      </c>
      <c r="C2" s="1" t="s">
        <v>761</v>
      </c>
      <c r="D2" t="s">
        <v>5</v>
      </c>
      <c r="F2">
        <v>1</v>
      </c>
      <c r="K2" t="s">
        <v>149</v>
      </c>
      <c r="L2" t="s">
        <v>762</v>
      </c>
    </row>
    <row r="3" spans="1:12">
      <c r="A3">
        <v>2</v>
      </c>
      <c r="B3" s="1" t="s">
        <v>763</v>
      </c>
      <c r="C3" s="1" t="s">
        <v>764</v>
      </c>
      <c r="D3" t="s">
        <v>7</v>
      </c>
      <c r="F3">
        <v>2</v>
      </c>
      <c r="G3" t="s">
        <v>765</v>
      </c>
      <c r="H3" t="s">
        <v>766</v>
      </c>
      <c r="K3" t="s">
        <v>767</v>
      </c>
      <c r="L3" t="s">
        <v>767</v>
      </c>
    </row>
    <row r="4" spans="1:12">
      <c r="A4">
        <v>3</v>
      </c>
      <c r="B4" s="1" t="s">
        <v>768</v>
      </c>
      <c r="C4" s="1" t="s">
        <v>769</v>
      </c>
      <c r="D4" t="s">
        <v>9</v>
      </c>
      <c r="F4">
        <v>3</v>
      </c>
      <c r="G4" t="s">
        <v>770</v>
      </c>
      <c r="H4" t="s">
        <v>771</v>
      </c>
      <c r="K4" t="s">
        <v>772</v>
      </c>
      <c r="L4" t="s">
        <v>772</v>
      </c>
    </row>
    <row r="5" spans="1:12">
      <c r="A5">
        <v>4</v>
      </c>
      <c r="B5" s="1" t="s">
        <v>773</v>
      </c>
      <c r="C5" s="1" t="s">
        <v>774</v>
      </c>
      <c r="D5" t="s">
        <v>11</v>
      </c>
      <c r="F5">
        <v>4</v>
      </c>
      <c r="G5" t="s">
        <v>775</v>
      </c>
      <c r="H5" t="s">
        <v>776</v>
      </c>
      <c r="I5" s="33" t="s">
        <v>288</v>
      </c>
      <c r="K5" t="s">
        <v>777</v>
      </c>
      <c r="L5" t="s">
        <v>778</v>
      </c>
    </row>
    <row r="6" spans="1:12">
      <c r="A6">
        <v>5</v>
      </c>
      <c r="B6" s="1" t="s">
        <v>779</v>
      </c>
      <c r="C6" s="1" t="s">
        <v>780</v>
      </c>
      <c r="D6" t="s">
        <v>13</v>
      </c>
      <c r="F6">
        <v>5</v>
      </c>
      <c r="G6" t="s">
        <v>781</v>
      </c>
      <c r="H6" t="s">
        <v>782</v>
      </c>
      <c r="I6" s="33" t="s">
        <v>150</v>
      </c>
      <c r="K6" t="s">
        <v>783</v>
      </c>
      <c r="L6" t="s">
        <v>784</v>
      </c>
    </row>
    <row r="7" spans="1:12">
      <c r="A7">
        <v>6</v>
      </c>
      <c r="B7" s="1" t="s">
        <v>785</v>
      </c>
      <c r="C7" s="1" t="s">
        <v>786</v>
      </c>
      <c r="D7" t="s">
        <v>787</v>
      </c>
      <c r="F7">
        <v>6</v>
      </c>
      <c r="G7" t="s">
        <v>762</v>
      </c>
      <c r="H7" t="s">
        <v>788</v>
      </c>
      <c r="I7" t="s">
        <v>149</v>
      </c>
      <c r="K7" t="s">
        <v>789</v>
      </c>
      <c r="L7" t="s">
        <v>790</v>
      </c>
    </row>
    <row r="8" spans="1:12">
      <c r="A8">
        <v>7</v>
      </c>
      <c r="B8" s="1" t="s">
        <v>791</v>
      </c>
      <c r="C8" s="1" t="s">
        <v>792</v>
      </c>
      <c r="F8">
        <v>7</v>
      </c>
      <c r="G8" t="s">
        <v>793</v>
      </c>
      <c r="H8" t="s">
        <v>794</v>
      </c>
      <c r="I8" s="33" t="s">
        <v>39</v>
      </c>
      <c r="K8" t="s">
        <v>795</v>
      </c>
      <c r="L8" t="s">
        <v>796</v>
      </c>
    </row>
    <row r="9" spans="1:12">
      <c r="F9">
        <v>8</v>
      </c>
      <c r="G9" t="s">
        <v>797</v>
      </c>
      <c r="H9" t="s">
        <v>798</v>
      </c>
      <c r="K9" t="s">
        <v>288</v>
      </c>
      <c r="L9" s="33" t="s">
        <v>775</v>
      </c>
    </row>
    <row r="10" spans="1:12">
      <c r="F10">
        <v>9</v>
      </c>
      <c r="G10" t="s">
        <v>799</v>
      </c>
      <c r="H10" t="s">
        <v>800</v>
      </c>
      <c r="I10" t="s">
        <v>57</v>
      </c>
      <c r="K10" t="s">
        <v>801</v>
      </c>
      <c r="L10" t="s">
        <v>802</v>
      </c>
    </row>
    <row r="11" spans="1:12">
      <c r="F11">
        <v>10</v>
      </c>
      <c r="G11" t="s">
        <v>803</v>
      </c>
      <c r="H11" s="33" t="s">
        <v>800</v>
      </c>
      <c r="I11" t="s">
        <v>57</v>
      </c>
      <c r="K11" t="s">
        <v>804</v>
      </c>
      <c r="L11" s="33" t="s">
        <v>802</v>
      </c>
    </row>
    <row r="12" spans="1:12">
      <c r="F12">
        <v>11</v>
      </c>
      <c r="G12" t="s">
        <v>805</v>
      </c>
      <c r="H12" t="s">
        <v>806</v>
      </c>
      <c r="K12" t="s">
        <v>150</v>
      </c>
      <c r="L12" s="33" t="s">
        <v>781</v>
      </c>
    </row>
    <row r="13" spans="1:12">
      <c r="F13">
        <v>12</v>
      </c>
      <c r="G13" t="s">
        <v>807</v>
      </c>
      <c r="H13" t="s">
        <v>808</v>
      </c>
      <c r="K13" t="s">
        <v>809</v>
      </c>
      <c r="L13" t="s">
        <v>810</v>
      </c>
    </row>
    <row r="14" spans="1:12">
      <c r="F14">
        <v>13</v>
      </c>
      <c r="G14" t="s">
        <v>811</v>
      </c>
      <c r="H14" t="s">
        <v>812</v>
      </c>
      <c r="K14" t="s">
        <v>813</v>
      </c>
      <c r="L14" t="s">
        <v>814</v>
      </c>
    </row>
    <row r="15" spans="1:12">
      <c r="K15" t="s">
        <v>815</v>
      </c>
      <c r="L15" t="s">
        <v>816</v>
      </c>
    </row>
    <row r="16" spans="1:12">
      <c r="K16" t="s">
        <v>57</v>
      </c>
      <c r="L16" t="s">
        <v>778</v>
      </c>
    </row>
    <row r="17" spans="11:12">
      <c r="K17" t="s">
        <v>817</v>
      </c>
      <c r="L17" t="s">
        <v>817</v>
      </c>
    </row>
    <row r="18" spans="11:12">
      <c r="K18" t="s">
        <v>39</v>
      </c>
      <c r="L18" t="s">
        <v>818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93"/>
  <sheetViews>
    <sheetView topLeftCell="A2158" zoomScale="95" zoomScaleNormal="95" workbookViewId="0">
      <selection activeCell="A2" sqref="A2"/>
    </sheetView>
  </sheetViews>
  <sheetFormatPr defaultColWidth="9.109375" defaultRowHeight="14.4"/>
  <cols>
    <col min="1" max="1" width="23" customWidth="1"/>
    <col min="2" max="2" width="40.109375" customWidth="1"/>
    <col min="3" max="3" width="17.33203125" style="33" customWidth="1"/>
    <col min="4" max="4" width="7.33203125" customWidth="1"/>
    <col min="5" max="5" width="28.33203125" customWidth="1"/>
    <col min="6" max="6" width="6" customWidth="1"/>
    <col min="7" max="7" width="18.88671875" customWidth="1"/>
  </cols>
  <sheetData>
    <row r="1" spans="1:9">
      <c r="A1" t="s">
        <v>756</v>
      </c>
      <c r="B1" t="s">
        <v>819</v>
      </c>
      <c r="C1" s="33" t="s">
        <v>820</v>
      </c>
      <c r="D1" t="s">
        <v>821</v>
      </c>
      <c r="E1" t="s">
        <v>822</v>
      </c>
      <c r="F1" t="s">
        <v>758</v>
      </c>
      <c r="G1" t="s">
        <v>823</v>
      </c>
      <c r="H1" t="s">
        <v>824</v>
      </c>
      <c r="I1" t="s">
        <v>825</v>
      </c>
    </row>
    <row r="2" spans="1:9">
      <c r="A2" t="s">
        <v>312</v>
      </c>
      <c r="B2" t="s">
        <v>313</v>
      </c>
      <c r="C2" s="33" t="s">
        <v>826</v>
      </c>
      <c r="E2" t="s">
        <v>827</v>
      </c>
      <c r="F2" t="s">
        <v>828</v>
      </c>
      <c r="G2" t="s">
        <v>829</v>
      </c>
      <c r="I2" t="s">
        <v>830</v>
      </c>
    </row>
    <row r="3" spans="1:9">
      <c r="A3" t="s">
        <v>831</v>
      </c>
      <c r="B3" t="s">
        <v>832</v>
      </c>
      <c r="C3" s="33" t="s">
        <v>833</v>
      </c>
      <c r="G3" t="s">
        <v>834</v>
      </c>
      <c r="I3" t="s">
        <v>835</v>
      </c>
    </row>
    <row r="4" spans="1:9">
      <c r="A4" t="s">
        <v>836</v>
      </c>
      <c r="B4" t="s">
        <v>837</v>
      </c>
      <c r="C4" s="33" t="s">
        <v>838</v>
      </c>
      <c r="D4" t="s">
        <v>829</v>
      </c>
      <c r="E4" t="s">
        <v>827</v>
      </c>
      <c r="F4" t="s">
        <v>828</v>
      </c>
      <c r="G4" t="s">
        <v>829</v>
      </c>
      <c r="I4" t="s">
        <v>835</v>
      </c>
    </row>
    <row r="5" spans="1:9">
      <c r="A5" t="s">
        <v>839</v>
      </c>
      <c r="B5" t="s">
        <v>840</v>
      </c>
      <c r="C5" s="33" t="s">
        <v>841</v>
      </c>
      <c r="E5" t="s">
        <v>842</v>
      </c>
      <c r="I5" t="s">
        <v>843</v>
      </c>
    </row>
    <row r="6" spans="1:9">
      <c r="A6" t="s">
        <v>844</v>
      </c>
      <c r="B6" t="s">
        <v>845</v>
      </c>
      <c r="C6" s="33" t="s">
        <v>846</v>
      </c>
      <c r="I6" t="s">
        <v>843</v>
      </c>
    </row>
    <row r="7" spans="1:9">
      <c r="A7" t="s">
        <v>847</v>
      </c>
      <c r="B7" t="s">
        <v>848</v>
      </c>
      <c r="C7" s="33" t="s">
        <v>849</v>
      </c>
      <c r="D7" t="s">
        <v>829</v>
      </c>
      <c r="E7" t="s">
        <v>850</v>
      </c>
      <c r="F7" t="s">
        <v>851</v>
      </c>
      <c r="G7" t="s">
        <v>829</v>
      </c>
      <c r="I7" t="s">
        <v>835</v>
      </c>
    </row>
    <row r="8" spans="1:9">
      <c r="A8" t="s">
        <v>852</v>
      </c>
      <c r="B8" t="s">
        <v>853</v>
      </c>
      <c r="C8" s="33" t="s">
        <v>854</v>
      </c>
      <c r="I8" t="s">
        <v>843</v>
      </c>
    </row>
    <row r="9" spans="1:9">
      <c r="A9" t="s">
        <v>855</v>
      </c>
      <c r="B9" t="s">
        <v>856</v>
      </c>
      <c r="C9" s="33" t="s">
        <v>857</v>
      </c>
      <c r="E9" t="s">
        <v>842</v>
      </c>
      <c r="I9" t="s">
        <v>843</v>
      </c>
    </row>
    <row r="10" spans="1:9">
      <c r="A10" t="s">
        <v>858</v>
      </c>
      <c r="B10" t="s">
        <v>859</v>
      </c>
      <c r="C10" s="33" t="s">
        <v>860</v>
      </c>
      <c r="G10" t="s">
        <v>834</v>
      </c>
      <c r="I10" t="s">
        <v>835</v>
      </c>
    </row>
    <row r="11" spans="1:9">
      <c r="A11" t="s">
        <v>861</v>
      </c>
      <c r="B11" t="s">
        <v>862</v>
      </c>
      <c r="C11" s="33" t="s">
        <v>863</v>
      </c>
      <c r="G11" t="s">
        <v>834</v>
      </c>
      <c r="I11" t="s">
        <v>835</v>
      </c>
    </row>
    <row r="12" spans="1:9">
      <c r="A12" t="s">
        <v>864</v>
      </c>
      <c r="B12" t="s">
        <v>865</v>
      </c>
      <c r="C12" s="33" t="s">
        <v>866</v>
      </c>
      <c r="E12" t="s">
        <v>842</v>
      </c>
      <c r="I12" t="s">
        <v>843</v>
      </c>
    </row>
    <row r="13" spans="1:9">
      <c r="A13" t="s">
        <v>867</v>
      </c>
      <c r="B13" t="s">
        <v>868</v>
      </c>
      <c r="C13" s="33" t="s">
        <v>869</v>
      </c>
      <c r="E13" t="s">
        <v>842</v>
      </c>
      <c r="I13" t="s">
        <v>843</v>
      </c>
    </row>
    <row r="14" spans="1:9">
      <c r="A14" t="s">
        <v>870</v>
      </c>
      <c r="B14" t="s">
        <v>871</v>
      </c>
      <c r="C14" s="33" t="s">
        <v>872</v>
      </c>
      <c r="D14" t="s">
        <v>829</v>
      </c>
      <c r="E14" t="s">
        <v>873</v>
      </c>
      <c r="F14" t="s">
        <v>874</v>
      </c>
      <c r="G14" t="s">
        <v>829</v>
      </c>
      <c r="I14" t="s">
        <v>835</v>
      </c>
    </row>
    <row r="15" spans="1:9">
      <c r="A15" t="s">
        <v>875</v>
      </c>
      <c r="B15" t="s">
        <v>876</v>
      </c>
      <c r="C15" s="33" t="s">
        <v>877</v>
      </c>
      <c r="D15" t="s">
        <v>829</v>
      </c>
      <c r="E15" t="s">
        <v>878</v>
      </c>
      <c r="F15" t="s">
        <v>879</v>
      </c>
      <c r="G15" t="s">
        <v>829</v>
      </c>
      <c r="I15" t="s">
        <v>835</v>
      </c>
    </row>
    <row r="16" spans="1:9">
      <c r="A16" t="s">
        <v>880</v>
      </c>
      <c r="B16" t="s">
        <v>881</v>
      </c>
      <c r="C16" s="33" t="s">
        <v>882</v>
      </c>
      <c r="G16" t="s">
        <v>834</v>
      </c>
      <c r="I16" t="s">
        <v>835</v>
      </c>
    </row>
    <row r="17" spans="1:9">
      <c r="A17" t="s">
        <v>64</v>
      </c>
      <c r="B17" t="s">
        <v>65</v>
      </c>
      <c r="C17" s="33" t="s">
        <v>883</v>
      </c>
      <c r="E17" t="s">
        <v>884</v>
      </c>
      <c r="G17" t="s">
        <v>829</v>
      </c>
      <c r="I17" t="s">
        <v>835</v>
      </c>
    </row>
    <row r="18" spans="1:9">
      <c r="A18" t="s">
        <v>885</v>
      </c>
      <c r="B18" t="s">
        <v>886</v>
      </c>
      <c r="C18" s="33" t="s">
        <v>887</v>
      </c>
      <c r="D18" t="s">
        <v>829</v>
      </c>
      <c r="E18" t="s">
        <v>850</v>
      </c>
      <c r="F18" t="s">
        <v>851</v>
      </c>
      <c r="G18" t="s">
        <v>829</v>
      </c>
      <c r="I18" t="s">
        <v>830</v>
      </c>
    </row>
    <row r="19" spans="1:9">
      <c r="A19" t="s">
        <v>888</v>
      </c>
      <c r="B19" t="s">
        <v>889</v>
      </c>
      <c r="C19" s="33" t="s">
        <v>890</v>
      </c>
      <c r="D19" t="s">
        <v>829</v>
      </c>
      <c r="E19" t="s">
        <v>891</v>
      </c>
      <c r="F19" t="s">
        <v>892</v>
      </c>
      <c r="G19" t="s">
        <v>829</v>
      </c>
      <c r="I19" t="s">
        <v>835</v>
      </c>
    </row>
    <row r="20" spans="1:9">
      <c r="A20" t="s">
        <v>893</v>
      </c>
      <c r="B20" t="s">
        <v>894</v>
      </c>
      <c r="C20" s="33" t="s">
        <v>895</v>
      </c>
      <c r="D20" t="s">
        <v>896</v>
      </c>
      <c r="E20" t="s">
        <v>878</v>
      </c>
      <c r="F20" t="s">
        <v>879</v>
      </c>
      <c r="G20" t="s">
        <v>896</v>
      </c>
      <c r="I20" t="s">
        <v>835</v>
      </c>
    </row>
    <row r="21" spans="1:9">
      <c r="A21" t="s">
        <v>897</v>
      </c>
      <c r="B21" t="s">
        <v>898</v>
      </c>
      <c r="C21" s="33" t="s">
        <v>899</v>
      </c>
      <c r="E21" t="s">
        <v>842</v>
      </c>
      <c r="I21" t="s">
        <v>843</v>
      </c>
    </row>
    <row r="22" spans="1:9">
      <c r="A22" t="s">
        <v>900</v>
      </c>
      <c r="B22" t="s">
        <v>901</v>
      </c>
      <c r="C22" s="33" t="s">
        <v>902</v>
      </c>
      <c r="G22" t="s">
        <v>834</v>
      </c>
      <c r="I22" t="s">
        <v>835</v>
      </c>
    </row>
    <row r="23" spans="1:9">
      <c r="A23" t="s">
        <v>903</v>
      </c>
      <c r="B23" t="s">
        <v>904</v>
      </c>
      <c r="C23" s="33" t="s">
        <v>899</v>
      </c>
      <c r="I23" t="s">
        <v>843</v>
      </c>
    </row>
    <row r="24" spans="1:9">
      <c r="A24" t="s">
        <v>688</v>
      </c>
      <c r="B24" t="s">
        <v>905</v>
      </c>
      <c r="C24" s="33" t="s">
        <v>906</v>
      </c>
      <c r="I24" t="s">
        <v>843</v>
      </c>
    </row>
    <row r="25" spans="1:9">
      <c r="A25" t="s">
        <v>907</v>
      </c>
      <c r="B25" t="s">
        <v>908</v>
      </c>
      <c r="C25" s="33" t="s">
        <v>909</v>
      </c>
      <c r="I25" t="s">
        <v>843</v>
      </c>
    </row>
    <row r="26" spans="1:9">
      <c r="A26" t="s">
        <v>910</v>
      </c>
      <c r="B26" t="s">
        <v>911</v>
      </c>
      <c r="C26" s="33" t="s">
        <v>912</v>
      </c>
      <c r="E26" t="s">
        <v>842</v>
      </c>
      <c r="I26" t="s">
        <v>843</v>
      </c>
    </row>
    <row r="27" spans="1:9">
      <c r="A27" t="s">
        <v>913</v>
      </c>
      <c r="B27" t="s">
        <v>914</v>
      </c>
      <c r="C27" s="33" t="s">
        <v>915</v>
      </c>
      <c r="D27" t="s">
        <v>896</v>
      </c>
      <c r="E27" t="s">
        <v>916</v>
      </c>
      <c r="F27" t="s">
        <v>917</v>
      </c>
      <c r="G27" t="s">
        <v>896</v>
      </c>
      <c r="I27" t="s">
        <v>835</v>
      </c>
    </row>
    <row r="28" spans="1:9">
      <c r="A28" t="s">
        <v>918</v>
      </c>
      <c r="B28" t="s">
        <v>919</v>
      </c>
      <c r="C28" s="33" t="s">
        <v>920</v>
      </c>
      <c r="I28" t="s">
        <v>843</v>
      </c>
    </row>
    <row r="29" spans="1:9">
      <c r="A29" t="s">
        <v>921</v>
      </c>
      <c r="B29" t="s">
        <v>922</v>
      </c>
      <c r="C29" s="33" t="s">
        <v>923</v>
      </c>
      <c r="D29" t="s">
        <v>829</v>
      </c>
      <c r="I29" t="s">
        <v>924</v>
      </c>
    </row>
    <row r="30" spans="1:9">
      <c r="A30" t="s">
        <v>921</v>
      </c>
      <c r="B30" t="s">
        <v>922</v>
      </c>
      <c r="C30" s="33" t="s">
        <v>923</v>
      </c>
      <c r="D30" t="s">
        <v>829</v>
      </c>
      <c r="G30" t="s">
        <v>925</v>
      </c>
      <c r="I30" t="s">
        <v>835</v>
      </c>
    </row>
    <row r="31" spans="1:9">
      <c r="A31" t="s">
        <v>926</v>
      </c>
      <c r="B31" t="s">
        <v>927</v>
      </c>
      <c r="C31" s="33" t="s">
        <v>928</v>
      </c>
      <c r="D31" t="s">
        <v>896</v>
      </c>
      <c r="E31" t="s">
        <v>929</v>
      </c>
      <c r="F31" t="s">
        <v>930</v>
      </c>
      <c r="G31" t="s">
        <v>896</v>
      </c>
      <c r="I31" t="s">
        <v>830</v>
      </c>
    </row>
    <row r="32" spans="1:9">
      <c r="A32" t="s">
        <v>931</v>
      </c>
      <c r="B32" t="s">
        <v>932</v>
      </c>
      <c r="C32" s="33" t="s">
        <v>933</v>
      </c>
      <c r="E32" t="s">
        <v>842</v>
      </c>
      <c r="I32" t="s">
        <v>843</v>
      </c>
    </row>
    <row r="33" spans="1:9">
      <c r="A33" t="s">
        <v>934</v>
      </c>
      <c r="B33" t="s">
        <v>935</v>
      </c>
      <c r="C33" s="33" t="s">
        <v>936</v>
      </c>
      <c r="I33" t="s">
        <v>843</v>
      </c>
    </row>
    <row r="34" spans="1:9">
      <c r="A34" t="s">
        <v>937</v>
      </c>
      <c r="B34" t="s">
        <v>938</v>
      </c>
      <c r="C34" s="33" t="s">
        <v>939</v>
      </c>
      <c r="G34" t="s">
        <v>940</v>
      </c>
      <c r="I34" t="s">
        <v>835</v>
      </c>
    </row>
    <row r="35" spans="1:9">
      <c r="A35" t="s">
        <v>941</v>
      </c>
      <c r="B35" t="s">
        <v>942</v>
      </c>
      <c r="C35" s="33" t="s">
        <v>943</v>
      </c>
      <c r="D35" t="s">
        <v>829</v>
      </c>
      <c r="E35" t="s">
        <v>873</v>
      </c>
      <c r="F35" t="s">
        <v>874</v>
      </c>
      <c r="G35" t="s">
        <v>829</v>
      </c>
      <c r="I35" t="s">
        <v>835</v>
      </c>
    </row>
    <row r="36" spans="1:9">
      <c r="A36" t="s">
        <v>944</v>
      </c>
      <c r="B36" t="s">
        <v>945</v>
      </c>
      <c r="C36" s="33" t="s">
        <v>946</v>
      </c>
      <c r="G36" t="s">
        <v>834</v>
      </c>
      <c r="I36" t="s">
        <v>835</v>
      </c>
    </row>
    <row r="37" spans="1:9">
      <c r="A37" t="s">
        <v>947</v>
      </c>
      <c r="B37" t="s">
        <v>948</v>
      </c>
      <c r="C37" s="33" t="s">
        <v>949</v>
      </c>
      <c r="E37" t="s">
        <v>842</v>
      </c>
      <c r="I37" t="s">
        <v>843</v>
      </c>
    </row>
    <row r="38" spans="1:9">
      <c r="A38" t="s">
        <v>950</v>
      </c>
      <c r="B38" t="s">
        <v>951</v>
      </c>
      <c r="C38" s="33" t="s">
        <v>952</v>
      </c>
      <c r="G38" t="s">
        <v>834</v>
      </c>
      <c r="I38" t="s">
        <v>835</v>
      </c>
    </row>
    <row r="39" spans="1:9">
      <c r="A39" t="s">
        <v>953</v>
      </c>
      <c r="B39" t="s">
        <v>954</v>
      </c>
      <c r="C39" s="33" t="s">
        <v>955</v>
      </c>
      <c r="G39" t="s">
        <v>940</v>
      </c>
      <c r="I39" t="s">
        <v>835</v>
      </c>
    </row>
    <row r="40" spans="1:9">
      <c r="A40" t="s">
        <v>956</v>
      </c>
      <c r="B40" t="s">
        <v>957</v>
      </c>
      <c r="C40" s="33" t="s">
        <v>958</v>
      </c>
      <c r="D40" t="s">
        <v>829</v>
      </c>
      <c r="E40" t="s">
        <v>850</v>
      </c>
      <c r="F40" t="s">
        <v>851</v>
      </c>
      <c r="G40" t="s">
        <v>829</v>
      </c>
      <c r="I40" t="s">
        <v>835</v>
      </c>
    </row>
    <row r="41" spans="1:9">
      <c r="A41" t="s">
        <v>959</v>
      </c>
      <c r="B41" t="s">
        <v>960</v>
      </c>
      <c r="C41" s="33" t="s">
        <v>961</v>
      </c>
      <c r="E41" t="s">
        <v>962</v>
      </c>
      <c r="F41" t="s">
        <v>963</v>
      </c>
      <c r="I41" t="s">
        <v>843</v>
      </c>
    </row>
    <row r="42" spans="1:9">
      <c r="A42" t="s">
        <v>964</v>
      </c>
      <c r="B42" t="s">
        <v>965</v>
      </c>
      <c r="C42" s="33" t="s">
        <v>966</v>
      </c>
      <c r="G42" t="s">
        <v>834</v>
      </c>
      <c r="I42" t="s">
        <v>835</v>
      </c>
    </row>
    <row r="43" spans="1:9">
      <c r="A43" t="s">
        <v>967</v>
      </c>
      <c r="B43" t="s">
        <v>968</v>
      </c>
      <c r="C43" s="33" t="s">
        <v>969</v>
      </c>
      <c r="E43" t="s">
        <v>842</v>
      </c>
      <c r="I43" t="s">
        <v>843</v>
      </c>
    </row>
    <row r="44" spans="1:9">
      <c r="A44" t="s">
        <v>970</v>
      </c>
      <c r="B44" t="s">
        <v>971</v>
      </c>
      <c r="C44" s="33" t="s">
        <v>972</v>
      </c>
      <c r="E44" t="s">
        <v>842</v>
      </c>
      <c r="I44" t="s">
        <v>843</v>
      </c>
    </row>
    <row r="45" spans="1:9">
      <c r="A45" t="s">
        <v>973</v>
      </c>
      <c r="B45" t="s">
        <v>974</v>
      </c>
      <c r="C45" s="33" t="s">
        <v>975</v>
      </c>
      <c r="E45" t="s">
        <v>976</v>
      </c>
      <c r="G45" t="s">
        <v>829</v>
      </c>
      <c r="I45" t="s">
        <v>830</v>
      </c>
    </row>
    <row r="46" spans="1:9">
      <c r="A46" t="s">
        <v>977</v>
      </c>
      <c r="B46" t="s">
        <v>978</v>
      </c>
      <c r="C46" s="33" t="s">
        <v>979</v>
      </c>
      <c r="D46" t="s">
        <v>829</v>
      </c>
      <c r="E46" t="s">
        <v>827</v>
      </c>
      <c r="F46" t="s">
        <v>828</v>
      </c>
      <c r="G46" t="s">
        <v>829</v>
      </c>
      <c r="I46" t="s">
        <v>835</v>
      </c>
    </row>
    <row r="47" spans="1:9">
      <c r="A47" t="s">
        <v>980</v>
      </c>
      <c r="B47" t="s">
        <v>981</v>
      </c>
      <c r="C47" s="33" t="s">
        <v>982</v>
      </c>
      <c r="D47" t="s">
        <v>829</v>
      </c>
      <c r="E47" t="s">
        <v>983</v>
      </c>
      <c r="F47" t="s">
        <v>984</v>
      </c>
      <c r="G47" t="s">
        <v>829</v>
      </c>
      <c r="I47" t="s">
        <v>835</v>
      </c>
    </row>
    <row r="48" spans="1:9">
      <c r="A48" t="s">
        <v>985</v>
      </c>
      <c r="B48" t="s">
        <v>986</v>
      </c>
      <c r="C48" s="33" t="s">
        <v>987</v>
      </c>
      <c r="D48" t="s">
        <v>829</v>
      </c>
      <c r="E48" t="s">
        <v>827</v>
      </c>
      <c r="F48" t="s">
        <v>828</v>
      </c>
      <c r="G48" t="s">
        <v>829</v>
      </c>
      <c r="I48" t="s">
        <v>835</v>
      </c>
    </row>
    <row r="49" spans="1:9">
      <c r="A49" t="s">
        <v>988</v>
      </c>
      <c r="B49" t="s">
        <v>989</v>
      </c>
      <c r="C49" s="33" t="s">
        <v>990</v>
      </c>
      <c r="E49" t="s">
        <v>842</v>
      </c>
      <c r="I49" t="s">
        <v>843</v>
      </c>
    </row>
    <row r="50" spans="1:9">
      <c r="A50" t="s">
        <v>991</v>
      </c>
      <c r="B50" t="s">
        <v>992</v>
      </c>
      <c r="C50" s="33" t="s">
        <v>993</v>
      </c>
      <c r="D50" t="s">
        <v>829</v>
      </c>
      <c r="E50" t="s">
        <v>994</v>
      </c>
      <c r="F50" t="s">
        <v>995</v>
      </c>
      <c r="G50" t="s">
        <v>829</v>
      </c>
      <c r="I50" t="s">
        <v>835</v>
      </c>
    </row>
    <row r="51" spans="1:9">
      <c r="A51" t="s">
        <v>996</v>
      </c>
      <c r="B51" t="s">
        <v>997</v>
      </c>
      <c r="C51" s="33" t="s">
        <v>998</v>
      </c>
      <c r="G51" t="s">
        <v>834</v>
      </c>
      <c r="I51" t="s">
        <v>835</v>
      </c>
    </row>
    <row r="52" spans="1:9">
      <c r="A52" t="s">
        <v>999</v>
      </c>
      <c r="B52" t="s">
        <v>1000</v>
      </c>
      <c r="C52" s="33" t="s">
        <v>1001</v>
      </c>
      <c r="D52" t="s">
        <v>829</v>
      </c>
      <c r="E52" t="s">
        <v>850</v>
      </c>
      <c r="F52" t="s">
        <v>851</v>
      </c>
      <c r="G52" t="s">
        <v>829</v>
      </c>
      <c r="I52" t="s">
        <v>830</v>
      </c>
    </row>
    <row r="53" spans="1:9">
      <c r="A53" t="s">
        <v>1002</v>
      </c>
      <c r="B53" t="s">
        <v>1003</v>
      </c>
      <c r="C53" s="33" t="s">
        <v>1004</v>
      </c>
      <c r="I53" t="s">
        <v>843</v>
      </c>
    </row>
    <row r="54" spans="1:9">
      <c r="A54" t="s">
        <v>1005</v>
      </c>
      <c r="B54" t="s">
        <v>1006</v>
      </c>
      <c r="C54" s="33" t="s">
        <v>1001</v>
      </c>
      <c r="D54" t="s">
        <v>829</v>
      </c>
      <c r="E54" t="s">
        <v>850</v>
      </c>
      <c r="F54" t="s">
        <v>851</v>
      </c>
      <c r="G54" t="s">
        <v>829</v>
      </c>
      <c r="I54" t="s">
        <v>835</v>
      </c>
    </row>
    <row r="55" spans="1:9">
      <c r="A55" t="s">
        <v>1007</v>
      </c>
      <c r="B55" t="s">
        <v>1008</v>
      </c>
      <c r="C55" s="33" t="s">
        <v>1009</v>
      </c>
      <c r="G55" t="s">
        <v>940</v>
      </c>
      <c r="I55" t="s">
        <v>830</v>
      </c>
    </row>
    <row r="56" spans="1:9">
      <c r="A56" t="s">
        <v>1010</v>
      </c>
      <c r="B56" t="s">
        <v>1011</v>
      </c>
      <c r="C56" s="33" t="s">
        <v>1012</v>
      </c>
      <c r="D56" t="s">
        <v>829</v>
      </c>
      <c r="E56" t="s">
        <v>873</v>
      </c>
      <c r="F56" t="s">
        <v>874</v>
      </c>
      <c r="G56" t="s">
        <v>829</v>
      </c>
      <c r="I56" t="s">
        <v>830</v>
      </c>
    </row>
    <row r="57" spans="1:9">
      <c r="A57" t="s">
        <v>1013</v>
      </c>
      <c r="B57" t="s">
        <v>1014</v>
      </c>
      <c r="C57" s="33" t="s">
        <v>1015</v>
      </c>
      <c r="D57" t="s">
        <v>829</v>
      </c>
      <c r="E57" t="s">
        <v>983</v>
      </c>
      <c r="F57" t="s">
        <v>984</v>
      </c>
      <c r="G57" t="s">
        <v>829</v>
      </c>
      <c r="I57" t="s">
        <v>835</v>
      </c>
    </row>
    <row r="58" spans="1:9">
      <c r="A58" t="s">
        <v>1016</v>
      </c>
      <c r="B58" t="s">
        <v>1017</v>
      </c>
      <c r="C58" s="33" t="s">
        <v>1018</v>
      </c>
      <c r="E58" t="s">
        <v>929</v>
      </c>
      <c r="F58" t="s">
        <v>930</v>
      </c>
      <c r="G58" t="s">
        <v>896</v>
      </c>
      <c r="I58" t="s">
        <v>830</v>
      </c>
    </row>
    <row r="59" spans="1:9">
      <c r="A59" t="s">
        <v>1019</v>
      </c>
      <c r="B59" t="s">
        <v>1020</v>
      </c>
      <c r="C59" s="33" t="s">
        <v>1021</v>
      </c>
      <c r="I59" t="s">
        <v>843</v>
      </c>
    </row>
    <row r="60" spans="1:9">
      <c r="A60" t="s">
        <v>1022</v>
      </c>
      <c r="B60" t="s">
        <v>1023</v>
      </c>
      <c r="C60" s="33" t="s">
        <v>1024</v>
      </c>
      <c r="G60" t="s">
        <v>834</v>
      </c>
      <c r="I60" t="s">
        <v>835</v>
      </c>
    </row>
    <row r="61" spans="1:9">
      <c r="A61" t="s">
        <v>1025</v>
      </c>
      <c r="B61" t="s">
        <v>1026</v>
      </c>
      <c r="C61" s="33" t="s">
        <v>1027</v>
      </c>
      <c r="D61" t="s">
        <v>829</v>
      </c>
      <c r="E61" t="s">
        <v>873</v>
      </c>
      <c r="F61" t="s">
        <v>874</v>
      </c>
      <c r="G61" t="s">
        <v>829</v>
      </c>
      <c r="I61" t="s">
        <v>830</v>
      </c>
    </row>
    <row r="62" spans="1:9">
      <c r="A62" t="s">
        <v>1028</v>
      </c>
      <c r="B62" t="s">
        <v>1029</v>
      </c>
      <c r="C62" s="33" t="s">
        <v>1030</v>
      </c>
      <c r="D62" t="s">
        <v>896</v>
      </c>
      <c r="E62" t="s">
        <v>1031</v>
      </c>
      <c r="F62" t="s">
        <v>963</v>
      </c>
      <c r="G62" t="s">
        <v>896</v>
      </c>
      <c r="I62" t="s">
        <v>835</v>
      </c>
    </row>
    <row r="63" spans="1:9">
      <c r="A63" t="s">
        <v>1032</v>
      </c>
      <c r="B63" t="s">
        <v>1033</v>
      </c>
      <c r="C63" s="33" t="s">
        <v>1034</v>
      </c>
      <c r="E63" t="s">
        <v>842</v>
      </c>
      <c r="I63" t="s">
        <v>843</v>
      </c>
    </row>
    <row r="64" spans="1:9">
      <c r="A64" t="s">
        <v>1035</v>
      </c>
      <c r="B64" t="s">
        <v>1036</v>
      </c>
      <c r="C64" s="33" t="s">
        <v>1037</v>
      </c>
      <c r="G64" t="s">
        <v>834</v>
      </c>
      <c r="I64" t="s">
        <v>830</v>
      </c>
    </row>
    <row r="65" spans="1:9">
      <c r="A65" t="s">
        <v>1038</v>
      </c>
      <c r="B65" t="s">
        <v>1039</v>
      </c>
      <c r="C65" s="33" t="s">
        <v>1040</v>
      </c>
      <c r="E65" t="s">
        <v>842</v>
      </c>
      <c r="I65" t="s">
        <v>843</v>
      </c>
    </row>
    <row r="66" spans="1:9">
      <c r="A66" t="s">
        <v>1041</v>
      </c>
      <c r="B66" t="s">
        <v>1042</v>
      </c>
      <c r="C66" s="33" t="s">
        <v>1043</v>
      </c>
      <c r="D66" t="s">
        <v>829</v>
      </c>
      <c r="E66" t="s">
        <v>1044</v>
      </c>
      <c r="F66" t="s">
        <v>1045</v>
      </c>
      <c r="G66" t="s">
        <v>829</v>
      </c>
      <c r="I66" t="s">
        <v>835</v>
      </c>
    </row>
    <row r="67" spans="1:9">
      <c r="A67" t="s">
        <v>1046</v>
      </c>
      <c r="B67" t="s">
        <v>1047</v>
      </c>
      <c r="C67" s="33" t="s">
        <v>1048</v>
      </c>
      <c r="D67" t="s">
        <v>829</v>
      </c>
      <c r="E67" t="s">
        <v>850</v>
      </c>
      <c r="F67" t="s">
        <v>851</v>
      </c>
      <c r="G67" t="s">
        <v>829</v>
      </c>
      <c r="I67" t="s">
        <v>835</v>
      </c>
    </row>
    <row r="68" spans="1:9">
      <c r="A68" t="s">
        <v>1049</v>
      </c>
      <c r="B68" t="s">
        <v>1050</v>
      </c>
      <c r="C68" s="33" t="s">
        <v>1051</v>
      </c>
      <c r="D68" t="s">
        <v>829</v>
      </c>
      <c r="E68" t="s">
        <v>884</v>
      </c>
      <c r="G68" t="s">
        <v>829</v>
      </c>
      <c r="I68" t="s">
        <v>830</v>
      </c>
    </row>
    <row r="69" spans="1:9">
      <c r="A69" t="s">
        <v>1052</v>
      </c>
      <c r="B69" t="s">
        <v>1053</v>
      </c>
      <c r="C69" s="33" t="s">
        <v>1054</v>
      </c>
      <c r="E69" t="s">
        <v>842</v>
      </c>
      <c r="I69" t="s">
        <v>843</v>
      </c>
    </row>
    <row r="70" spans="1:9">
      <c r="A70" t="s">
        <v>1055</v>
      </c>
      <c r="B70" t="s">
        <v>1056</v>
      </c>
      <c r="C70" s="33" t="s">
        <v>1057</v>
      </c>
      <c r="D70" t="s">
        <v>829</v>
      </c>
      <c r="E70" t="s">
        <v>884</v>
      </c>
      <c r="G70" t="s">
        <v>829</v>
      </c>
      <c r="I70" t="s">
        <v>835</v>
      </c>
    </row>
    <row r="71" spans="1:9">
      <c r="A71" t="s">
        <v>1058</v>
      </c>
      <c r="B71" t="s">
        <v>1059</v>
      </c>
      <c r="C71" s="33" t="s">
        <v>1060</v>
      </c>
      <c r="D71" t="s">
        <v>829</v>
      </c>
      <c r="E71" t="s">
        <v>827</v>
      </c>
      <c r="F71" t="s">
        <v>828</v>
      </c>
      <c r="G71" t="s">
        <v>829</v>
      </c>
      <c r="I71" t="s">
        <v>835</v>
      </c>
    </row>
    <row r="72" spans="1:9">
      <c r="A72" t="s">
        <v>1061</v>
      </c>
      <c r="B72" t="s">
        <v>1062</v>
      </c>
      <c r="C72" s="33" t="s">
        <v>1063</v>
      </c>
      <c r="G72" t="s">
        <v>834</v>
      </c>
      <c r="I72" t="s">
        <v>835</v>
      </c>
    </row>
    <row r="73" spans="1:9">
      <c r="A73" t="s">
        <v>1064</v>
      </c>
      <c r="B73" t="s">
        <v>1065</v>
      </c>
      <c r="C73" s="33" t="s">
        <v>1063</v>
      </c>
      <c r="E73" t="s">
        <v>842</v>
      </c>
      <c r="I73" t="s">
        <v>843</v>
      </c>
    </row>
    <row r="74" spans="1:9">
      <c r="A74" t="s">
        <v>1066</v>
      </c>
      <c r="B74" t="s">
        <v>1067</v>
      </c>
      <c r="C74" s="33" t="s">
        <v>1068</v>
      </c>
      <c r="E74" t="s">
        <v>1069</v>
      </c>
      <c r="F74" t="s">
        <v>874</v>
      </c>
      <c r="I74" t="s">
        <v>843</v>
      </c>
    </row>
    <row r="75" spans="1:9">
      <c r="A75" t="s">
        <v>1070</v>
      </c>
      <c r="B75" t="s">
        <v>1071</v>
      </c>
      <c r="C75" s="33" t="s">
        <v>1072</v>
      </c>
      <c r="E75" t="s">
        <v>842</v>
      </c>
      <c r="I75" t="s">
        <v>843</v>
      </c>
    </row>
    <row r="76" spans="1:9">
      <c r="A76" t="s">
        <v>1073</v>
      </c>
      <c r="B76" t="s">
        <v>1074</v>
      </c>
      <c r="C76" s="33" t="s">
        <v>1075</v>
      </c>
      <c r="E76" t="s">
        <v>842</v>
      </c>
      <c r="I76" t="s">
        <v>843</v>
      </c>
    </row>
    <row r="77" spans="1:9">
      <c r="A77" t="s">
        <v>1076</v>
      </c>
      <c r="B77" t="s">
        <v>1077</v>
      </c>
      <c r="C77" s="33" t="s">
        <v>1078</v>
      </c>
      <c r="G77" t="s">
        <v>896</v>
      </c>
      <c r="I77" t="s">
        <v>843</v>
      </c>
    </row>
    <row r="78" spans="1:9">
      <c r="A78" t="s">
        <v>1079</v>
      </c>
      <c r="B78" t="s">
        <v>1080</v>
      </c>
      <c r="C78" s="33" t="s">
        <v>1081</v>
      </c>
      <c r="G78" t="s">
        <v>834</v>
      </c>
      <c r="I78" t="s">
        <v>835</v>
      </c>
    </row>
    <row r="79" spans="1:9">
      <c r="A79" t="s">
        <v>1082</v>
      </c>
      <c r="B79" t="s">
        <v>1083</v>
      </c>
      <c r="C79" s="33" t="s">
        <v>1084</v>
      </c>
      <c r="G79" t="s">
        <v>834</v>
      </c>
      <c r="I79" t="s">
        <v>835</v>
      </c>
    </row>
    <row r="80" spans="1:9">
      <c r="A80" t="s">
        <v>1085</v>
      </c>
      <c r="B80" t="s">
        <v>1086</v>
      </c>
      <c r="C80" s="33" t="s">
        <v>1087</v>
      </c>
      <c r="I80" t="s">
        <v>843</v>
      </c>
    </row>
    <row r="81" spans="1:9">
      <c r="A81" t="s">
        <v>1088</v>
      </c>
      <c r="B81" t="s">
        <v>1089</v>
      </c>
      <c r="C81" s="33" t="s">
        <v>1090</v>
      </c>
      <c r="G81" t="s">
        <v>834</v>
      </c>
      <c r="I81" t="s">
        <v>835</v>
      </c>
    </row>
    <row r="82" spans="1:9">
      <c r="A82" t="s">
        <v>1091</v>
      </c>
      <c r="B82" t="s">
        <v>1092</v>
      </c>
      <c r="C82" s="33" t="s">
        <v>1093</v>
      </c>
      <c r="E82" t="s">
        <v>842</v>
      </c>
      <c r="I82" t="s">
        <v>843</v>
      </c>
    </row>
    <row r="83" spans="1:9">
      <c r="A83" t="s">
        <v>1094</v>
      </c>
      <c r="B83" t="s">
        <v>1095</v>
      </c>
      <c r="C83" s="33" t="s">
        <v>1093</v>
      </c>
      <c r="G83" t="s">
        <v>834</v>
      </c>
      <c r="I83" t="s">
        <v>835</v>
      </c>
    </row>
    <row r="84" spans="1:9">
      <c r="A84" t="s">
        <v>1096</v>
      </c>
      <c r="B84" t="s">
        <v>1097</v>
      </c>
      <c r="C84" s="33" t="s">
        <v>1098</v>
      </c>
      <c r="G84" t="s">
        <v>940</v>
      </c>
      <c r="I84" t="s">
        <v>835</v>
      </c>
    </row>
    <row r="85" spans="1:9">
      <c r="A85" t="s">
        <v>1099</v>
      </c>
      <c r="B85" t="s">
        <v>1100</v>
      </c>
      <c r="C85" s="33" t="s">
        <v>1101</v>
      </c>
      <c r="D85" t="s">
        <v>829</v>
      </c>
      <c r="E85" t="s">
        <v>827</v>
      </c>
      <c r="F85" t="s">
        <v>828</v>
      </c>
      <c r="G85" t="s">
        <v>829</v>
      </c>
      <c r="I85" t="s">
        <v>835</v>
      </c>
    </row>
    <row r="86" spans="1:9">
      <c r="A86" t="s">
        <v>1102</v>
      </c>
      <c r="B86" t="s">
        <v>1103</v>
      </c>
      <c r="C86" s="33" t="s">
        <v>1104</v>
      </c>
      <c r="I86" t="s">
        <v>843</v>
      </c>
    </row>
    <row r="87" spans="1:9">
      <c r="A87" t="s">
        <v>1105</v>
      </c>
      <c r="B87" t="s">
        <v>1106</v>
      </c>
      <c r="C87" s="33" t="s">
        <v>1107</v>
      </c>
      <c r="D87" t="s">
        <v>829</v>
      </c>
      <c r="E87" t="s">
        <v>884</v>
      </c>
      <c r="G87" t="s">
        <v>829</v>
      </c>
      <c r="I87" t="s">
        <v>835</v>
      </c>
    </row>
    <row r="88" spans="1:9">
      <c r="A88" t="s">
        <v>1108</v>
      </c>
      <c r="B88" t="s">
        <v>1109</v>
      </c>
      <c r="C88" s="33" t="s">
        <v>1110</v>
      </c>
      <c r="D88" t="s">
        <v>829</v>
      </c>
      <c r="E88" t="s">
        <v>884</v>
      </c>
      <c r="G88" t="s">
        <v>829</v>
      </c>
      <c r="I88" t="s">
        <v>835</v>
      </c>
    </row>
    <row r="89" spans="1:9">
      <c r="A89" t="s">
        <v>1111</v>
      </c>
      <c r="B89" t="s">
        <v>1112</v>
      </c>
      <c r="C89" s="33" t="s">
        <v>1113</v>
      </c>
      <c r="G89" t="s">
        <v>834</v>
      </c>
      <c r="I89" t="s">
        <v>835</v>
      </c>
    </row>
    <row r="90" spans="1:9">
      <c r="A90" t="s">
        <v>1114</v>
      </c>
      <c r="B90" t="s">
        <v>1115</v>
      </c>
      <c r="C90" s="33" t="s">
        <v>1116</v>
      </c>
      <c r="I90" t="s">
        <v>843</v>
      </c>
    </row>
    <row r="91" spans="1:9">
      <c r="A91" t="s">
        <v>1117</v>
      </c>
      <c r="B91" t="s">
        <v>1118</v>
      </c>
      <c r="C91" s="33" t="s">
        <v>1119</v>
      </c>
      <c r="D91" t="s">
        <v>829</v>
      </c>
      <c r="E91" t="s">
        <v>994</v>
      </c>
      <c r="F91" t="s">
        <v>995</v>
      </c>
      <c r="G91" t="s">
        <v>829</v>
      </c>
      <c r="I91" t="s">
        <v>830</v>
      </c>
    </row>
    <row r="92" spans="1:9">
      <c r="A92" t="s">
        <v>1120</v>
      </c>
      <c r="B92" t="s">
        <v>1121</v>
      </c>
      <c r="C92" s="33" t="s">
        <v>1122</v>
      </c>
      <c r="I92" t="s">
        <v>843</v>
      </c>
    </row>
    <row r="93" spans="1:9">
      <c r="A93" t="s">
        <v>1123</v>
      </c>
      <c r="B93" t="s">
        <v>1124</v>
      </c>
      <c r="C93" s="33" t="s">
        <v>1125</v>
      </c>
      <c r="G93" t="s">
        <v>834</v>
      </c>
      <c r="I93" t="s">
        <v>830</v>
      </c>
    </row>
    <row r="94" spans="1:9">
      <c r="A94" t="s">
        <v>1126</v>
      </c>
      <c r="B94" t="s">
        <v>1127</v>
      </c>
      <c r="C94" s="33" t="s">
        <v>1128</v>
      </c>
      <c r="E94" t="s">
        <v>842</v>
      </c>
      <c r="I94" t="s">
        <v>843</v>
      </c>
    </row>
    <row r="95" spans="1:9">
      <c r="A95" t="s">
        <v>1129</v>
      </c>
      <c r="B95" t="s">
        <v>1130</v>
      </c>
      <c r="C95" s="33" t="s">
        <v>1131</v>
      </c>
      <c r="G95" t="s">
        <v>829</v>
      </c>
      <c r="I95" t="s">
        <v>830</v>
      </c>
    </row>
    <row r="96" spans="1:9">
      <c r="A96" t="s">
        <v>1132</v>
      </c>
      <c r="B96" t="s">
        <v>1133</v>
      </c>
      <c r="C96" s="33" t="s">
        <v>1134</v>
      </c>
      <c r="E96" t="s">
        <v>842</v>
      </c>
      <c r="I96" t="s">
        <v>843</v>
      </c>
    </row>
    <row r="97" spans="1:9">
      <c r="A97" t="s">
        <v>1135</v>
      </c>
      <c r="B97" t="s">
        <v>1136</v>
      </c>
      <c r="C97" s="33" t="s">
        <v>1137</v>
      </c>
      <c r="G97" t="s">
        <v>834</v>
      </c>
      <c r="I97" t="s">
        <v>835</v>
      </c>
    </row>
    <row r="98" spans="1:9">
      <c r="A98" t="s">
        <v>1138</v>
      </c>
      <c r="B98" t="s">
        <v>1139</v>
      </c>
      <c r="C98" s="33" t="s">
        <v>1140</v>
      </c>
      <c r="E98" t="s">
        <v>827</v>
      </c>
      <c r="F98" t="s">
        <v>828</v>
      </c>
      <c r="G98" t="s">
        <v>829</v>
      </c>
      <c r="I98" t="s">
        <v>830</v>
      </c>
    </row>
    <row r="99" spans="1:9">
      <c r="A99" t="s">
        <v>1141</v>
      </c>
      <c r="B99" t="s">
        <v>1142</v>
      </c>
      <c r="C99" s="33" t="s">
        <v>1143</v>
      </c>
      <c r="D99" t="s">
        <v>829</v>
      </c>
      <c r="E99" t="s">
        <v>884</v>
      </c>
      <c r="G99" t="s">
        <v>829</v>
      </c>
      <c r="I99" t="s">
        <v>835</v>
      </c>
    </row>
    <row r="100" spans="1:9">
      <c r="A100" t="s">
        <v>1144</v>
      </c>
      <c r="B100" t="s">
        <v>1145</v>
      </c>
      <c r="C100" s="33" t="s">
        <v>1146</v>
      </c>
      <c r="G100" t="s">
        <v>834</v>
      </c>
      <c r="I100" t="s">
        <v>835</v>
      </c>
    </row>
    <row r="101" spans="1:9">
      <c r="A101" t="s">
        <v>1147</v>
      </c>
      <c r="B101" t="s">
        <v>1148</v>
      </c>
      <c r="C101" s="33" t="s">
        <v>1149</v>
      </c>
      <c r="G101" t="s">
        <v>1150</v>
      </c>
      <c r="I101" t="s">
        <v>924</v>
      </c>
    </row>
    <row r="102" spans="1:9">
      <c r="A102" t="s">
        <v>1151</v>
      </c>
      <c r="B102" t="s">
        <v>1152</v>
      </c>
      <c r="C102" s="33" t="s">
        <v>1153</v>
      </c>
      <c r="E102" t="s">
        <v>842</v>
      </c>
      <c r="G102" t="s">
        <v>829</v>
      </c>
      <c r="I102" t="s">
        <v>830</v>
      </c>
    </row>
    <row r="103" spans="1:9">
      <c r="A103" t="s">
        <v>1154</v>
      </c>
      <c r="B103" t="s">
        <v>1155</v>
      </c>
      <c r="C103" s="33" t="s">
        <v>1156</v>
      </c>
      <c r="E103" t="s">
        <v>842</v>
      </c>
      <c r="I103" t="s">
        <v>843</v>
      </c>
    </row>
    <row r="104" spans="1:9">
      <c r="A104" t="s">
        <v>1157</v>
      </c>
      <c r="B104" t="s">
        <v>1158</v>
      </c>
      <c r="C104" s="33" t="s">
        <v>1159</v>
      </c>
      <c r="D104" t="s">
        <v>829</v>
      </c>
      <c r="E104" t="s">
        <v>850</v>
      </c>
      <c r="F104" t="s">
        <v>851</v>
      </c>
      <c r="G104" t="s">
        <v>829</v>
      </c>
      <c r="I104" t="s">
        <v>835</v>
      </c>
    </row>
    <row r="105" spans="1:9">
      <c r="A105" t="s">
        <v>385</v>
      </c>
      <c r="B105" t="s">
        <v>386</v>
      </c>
      <c r="C105" s="33" t="s">
        <v>1160</v>
      </c>
      <c r="E105" t="s">
        <v>1069</v>
      </c>
      <c r="F105" t="s">
        <v>874</v>
      </c>
      <c r="I105" t="s">
        <v>830</v>
      </c>
    </row>
    <row r="106" spans="1:9">
      <c r="A106" t="s">
        <v>1161</v>
      </c>
      <c r="B106" t="s">
        <v>1162</v>
      </c>
      <c r="C106" s="33" t="s">
        <v>1163</v>
      </c>
      <c r="I106" t="s">
        <v>843</v>
      </c>
    </row>
    <row r="107" spans="1:9">
      <c r="A107" t="s">
        <v>1164</v>
      </c>
      <c r="B107" t="s">
        <v>1165</v>
      </c>
      <c r="C107" s="33" t="s">
        <v>1166</v>
      </c>
      <c r="D107" t="s">
        <v>829</v>
      </c>
      <c r="E107" t="s">
        <v>1167</v>
      </c>
      <c r="F107" t="s">
        <v>1168</v>
      </c>
      <c r="G107" t="s">
        <v>829</v>
      </c>
      <c r="I107" t="s">
        <v>835</v>
      </c>
    </row>
    <row r="108" spans="1:9">
      <c r="A108" t="s">
        <v>1169</v>
      </c>
      <c r="B108" t="s">
        <v>1170</v>
      </c>
      <c r="C108" s="33" t="s">
        <v>1171</v>
      </c>
      <c r="D108" t="s">
        <v>829</v>
      </c>
      <c r="E108" t="s">
        <v>1167</v>
      </c>
      <c r="F108" t="s">
        <v>1168</v>
      </c>
      <c r="G108" t="s">
        <v>829</v>
      </c>
      <c r="I108" t="s">
        <v>835</v>
      </c>
    </row>
    <row r="109" spans="1:9">
      <c r="A109" t="s">
        <v>1172</v>
      </c>
      <c r="B109" t="s">
        <v>1173</v>
      </c>
      <c r="C109" s="33" t="s">
        <v>1174</v>
      </c>
      <c r="I109" t="s">
        <v>843</v>
      </c>
    </row>
    <row r="110" spans="1:9">
      <c r="A110" t="s">
        <v>1175</v>
      </c>
      <c r="B110" t="s">
        <v>1176</v>
      </c>
      <c r="C110" s="33" t="s">
        <v>1174</v>
      </c>
      <c r="E110" t="s">
        <v>842</v>
      </c>
      <c r="I110" t="s">
        <v>843</v>
      </c>
    </row>
    <row r="111" spans="1:9">
      <c r="A111" t="s">
        <v>1177</v>
      </c>
      <c r="B111" t="s">
        <v>1178</v>
      </c>
      <c r="C111" s="33" t="s">
        <v>1179</v>
      </c>
      <c r="D111" t="s">
        <v>829</v>
      </c>
      <c r="E111" t="s">
        <v>827</v>
      </c>
      <c r="F111" t="s">
        <v>828</v>
      </c>
      <c r="G111" t="s">
        <v>829</v>
      </c>
      <c r="I111" t="s">
        <v>835</v>
      </c>
    </row>
    <row r="112" spans="1:9">
      <c r="A112" t="s">
        <v>1180</v>
      </c>
      <c r="B112" t="s">
        <v>1181</v>
      </c>
      <c r="C112" s="33" t="s">
        <v>1182</v>
      </c>
      <c r="G112" t="s">
        <v>834</v>
      </c>
      <c r="I112" t="s">
        <v>835</v>
      </c>
    </row>
    <row r="113" spans="1:9">
      <c r="A113" t="s">
        <v>1183</v>
      </c>
      <c r="B113" t="s">
        <v>1184</v>
      </c>
      <c r="C113" s="33" t="s">
        <v>1185</v>
      </c>
      <c r="G113" t="s">
        <v>940</v>
      </c>
      <c r="I113" t="s">
        <v>835</v>
      </c>
    </row>
    <row r="114" spans="1:9">
      <c r="A114" t="s">
        <v>1186</v>
      </c>
      <c r="B114" t="s">
        <v>1187</v>
      </c>
      <c r="C114" s="33" t="s">
        <v>1188</v>
      </c>
      <c r="D114" t="s">
        <v>829</v>
      </c>
      <c r="E114" t="s">
        <v>827</v>
      </c>
      <c r="F114" t="s">
        <v>828</v>
      </c>
      <c r="G114" t="s">
        <v>829</v>
      </c>
      <c r="I114" t="s">
        <v>835</v>
      </c>
    </row>
    <row r="115" spans="1:9">
      <c r="A115" t="s">
        <v>1189</v>
      </c>
      <c r="B115" t="s">
        <v>1190</v>
      </c>
      <c r="C115" s="33" t="s">
        <v>1191</v>
      </c>
      <c r="E115" t="s">
        <v>1192</v>
      </c>
      <c r="F115" t="s">
        <v>1193</v>
      </c>
      <c r="I115" t="s">
        <v>843</v>
      </c>
    </row>
    <row r="116" spans="1:9">
      <c r="A116" t="s">
        <v>1194</v>
      </c>
      <c r="B116" t="s">
        <v>1195</v>
      </c>
      <c r="C116" s="33" t="s">
        <v>1196</v>
      </c>
      <c r="D116" t="s">
        <v>829</v>
      </c>
      <c r="E116" t="s">
        <v>873</v>
      </c>
      <c r="F116" t="s">
        <v>874</v>
      </c>
      <c r="G116" t="s">
        <v>1197</v>
      </c>
      <c r="H116" t="s">
        <v>1198</v>
      </c>
      <c r="I116" t="s">
        <v>835</v>
      </c>
    </row>
    <row r="117" spans="1:9">
      <c r="A117" t="s">
        <v>1199</v>
      </c>
      <c r="B117" t="s">
        <v>1200</v>
      </c>
      <c r="C117" s="33" t="s">
        <v>1201</v>
      </c>
      <c r="D117" t="s">
        <v>829</v>
      </c>
      <c r="E117" t="s">
        <v>850</v>
      </c>
      <c r="F117" t="s">
        <v>851</v>
      </c>
      <c r="G117" t="s">
        <v>829</v>
      </c>
      <c r="I117" t="s">
        <v>835</v>
      </c>
    </row>
    <row r="118" spans="1:9">
      <c r="A118" t="s">
        <v>1202</v>
      </c>
      <c r="B118" t="s">
        <v>1203</v>
      </c>
      <c r="C118" s="33" t="s">
        <v>1204</v>
      </c>
      <c r="D118" t="s">
        <v>829</v>
      </c>
      <c r="E118" t="s">
        <v>884</v>
      </c>
      <c r="G118" t="s">
        <v>829</v>
      </c>
      <c r="I118" t="s">
        <v>835</v>
      </c>
    </row>
    <row r="119" spans="1:9">
      <c r="A119" t="s">
        <v>1205</v>
      </c>
      <c r="B119" t="s">
        <v>1206</v>
      </c>
      <c r="C119" s="33" t="s">
        <v>1207</v>
      </c>
      <c r="I119" t="s">
        <v>843</v>
      </c>
    </row>
    <row r="120" spans="1:9">
      <c r="A120" t="s">
        <v>1208</v>
      </c>
      <c r="B120" t="s">
        <v>1209</v>
      </c>
      <c r="C120" s="33" t="s">
        <v>1210</v>
      </c>
      <c r="G120" t="s">
        <v>834</v>
      </c>
      <c r="I120" t="s">
        <v>830</v>
      </c>
    </row>
    <row r="121" spans="1:9">
      <c r="A121" t="s">
        <v>1211</v>
      </c>
      <c r="B121" t="s">
        <v>1212</v>
      </c>
      <c r="C121" s="33" t="s">
        <v>1213</v>
      </c>
      <c r="E121" t="s">
        <v>842</v>
      </c>
      <c r="I121" t="s">
        <v>843</v>
      </c>
    </row>
    <row r="122" spans="1:9">
      <c r="A122" t="s">
        <v>1214</v>
      </c>
      <c r="B122" t="s">
        <v>1215</v>
      </c>
      <c r="C122" s="33" t="s">
        <v>1216</v>
      </c>
      <c r="D122" t="s">
        <v>829</v>
      </c>
      <c r="E122" t="s">
        <v>878</v>
      </c>
      <c r="F122" t="s">
        <v>879</v>
      </c>
      <c r="G122" t="s">
        <v>829</v>
      </c>
      <c r="I122" t="s">
        <v>835</v>
      </c>
    </row>
    <row r="123" spans="1:9">
      <c r="A123" t="s">
        <v>1217</v>
      </c>
      <c r="B123" t="s">
        <v>1218</v>
      </c>
      <c r="C123" s="33" t="s">
        <v>1219</v>
      </c>
      <c r="E123" t="s">
        <v>1220</v>
      </c>
      <c r="F123" t="s">
        <v>1168</v>
      </c>
      <c r="I123" t="s">
        <v>843</v>
      </c>
    </row>
    <row r="124" spans="1:9">
      <c r="A124" t="s">
        <v>1221</v>
      </c>
      <c r="B124" t="s">
        <v>1222</v>
      </c>
      <c r="C124" s="33" t="s">
        <v>1223</v>
      </c>
      <c r="I124" t="s">
        <v>843</v>
      </c>
    </row>
    <row r="125" spans="1:9">
      <c r="A125" t="s">
        <v>1224</v>
      </c>
      <c r="B125" t="s">
        <v>1225</v>
      </c>
      <c r="C125" s="33" t="s">
        <v>1226</v>
      </c>
      <c r="G125" t="s">
        <v>834</v>
      </c>
      <c r="I125" t="s">
        <v>835</v>
      </c>
    </row>
    <row r="126" spans="1:9">
      <c r="A126" t="s">
        <v>1227</v>
      </c>
      <c r="B126" t="s">
        <v>1228</v>
      </c>
      <c r="C126" s="33" t="s">
        <v>1229</v>
      </c>
      <c r="E126" t="s">
        <v>850</v>
      </c>
      <c r="F126" t="s">
        <v>851</v>
      </c>
      <c r="G126" t="s">
        <v>925</v>
      </c>
      <c r="I126" t="s">
        <v>835</v>
      </c>
    </row>
    <row r="127" spans="1:9">
      <c r="A127" t="s">
        <v>1230</v>
      </c>
      <c r="B127" t="s">
        <v>1231</v>
      </c>
      <c r="C127" s="33" t="s">
        <v>1232</v>
      </c>
      <c r="D127" t="s">
        <v>829</v>
      </c>
      <c r="E127" t="s">
        <v>850</v>
      </c>
      <c r="F127" t="s">
        <v>851</v>
      </c>
      <c r="G127" t="s">
        <v>829</v>
      </c>
      <c r="I127" t="s">
        <v>835</v>
      </c>
    </row>
    <row r="128" spans="1:9">
      <c r="A128" t="s">
        <v>1233</v>
      </c>
      <c r="B128" t="s">
        <v>1234</v>
      </c>
      <c r="C128" s="33" t="s">
        <v>1235</v>
      </c>
      <c r="D128" t="s">
        <v>829</v>
      </c>
      <c r="E128" t="s">
        <v>884</v>
      </c>
      <c r="G128" t="s">
        <v>829</v>
      </c>
      <c r="I128" t="s">
        <v>835</v>
      </c>
    </row>
    <row r="129" spans="1:9">
      <c r="A129" t="s">
        <v>1236</v>
      </c>
      <c r="B129" t="s">
        <v>1237</v>
      </c>
      <c r="C129" s="33" t="s">
        <v>1238</v>
      </c>
      <c r="G129" t="s">
        <v>829</v>
      </c>
      <c r="I129" t="s">
        <v>830</v>
      </c>
    </row>
    <row r="130" spans="1:9">
      <c r="A130" t="s">
        <v>1239</v>
      </c>
      <c r="B130" t="s">
        <v>1240</v>
      </c>
      <c r="C130" s="33" t="s">
        <v>1241</v>
      </c>
      <c r="E130" t="s">
        <v>842</v>
      </c>
      <c r="I130" t="s">
        <v>843</v>
      </c>
    </row>
    <row r="131" spans="1:9">
      <c r="A131" t="s">
        <v>1242</v>
      </c>
      <c r="B131" t="s">
        <v>1243</v>
      </c>
      <c r="C131" s="33" t="s">
        <v>1244</v>
      </c>
      <c r="D131" t="s">
        <v>829</v>
      </c>
      <c r="E131" t="s">
        <v>850</v>
      </c>
      <c r="F131" t="s">
        <v>851</v>
      </c>
      <c r="G131" t="s">
        <v>829</v>
      </c>
      <c r="I131" t="s">
        <v>835</v>
      </c>
    </row>
    <row r="132" spans="1:9">
      <c r="A132" t="s">
        <v>1245</v>
      </c>
      <c r="B132" t="s">
        <v>1246</v>
      </c>
      <c r="C132" s="33" t="s">
        <v>1247</v>
      </c>
      <c r="G132" t="s">
        <v>834</v>
      </c>
      <c r="I132" t="s">
        <v>835</v>
      </c>
    </row>
    <row r="133" spans="1:9">
      <c r="A133" t="s">
        <v>1248</v>
      </c>
      <c r="B133" t="s">
        <v>1249</v>
      </c>
      <c r="C133" s="33" t="s">
        <v>1250</v>
      </c>
      <c r="G133" t="s">
        <v>834</v>
      </c>
      <c r="I133" t="s">
        <v>835</v>
      </c>
    </row>
    <row r="134" spans="1:9">
      <c r="A134" t="s">
        <v>1251</v>
      </c>
      <c r="B134" t="s">
        <v>1252</v>
      </c>
      <c r="C134" s="33" t="s">
        <v>1253</v>
      </c>
      <c r="D134" t="s">
        <v>829</v>
      </c>
      <c r="E134" t="s">
        <v>850</v>
      </c>
      <c r="F134" t="s">
        <v>851</v>
      </c>
      <c r="G134" t="s">
        <v>829</v>
      </c>
      <c r="I134" t="s">
        <v>835</v>
      </c>
    </row>
    <row r="135" spans="1:9">
      <c r="A135" t="s">
        <v>1254</v>
      </c>
      <c r="B135" t="s">
        <v>1255</v>
      </c>
      <c r="C135" s="33" t="s">
        <v>1256</v>
      </c>
      <c r="G135" t="s">
        <v>834</v>
      </c>
      <c r="I135" t="s">
        <v>835</v>
      </c>
    </row>
    <row r="136" spans="1:9">
      <c r="A136" t="s">
        <v>100</v>
      </c>
      <c r="B136" t="s">
        <v>101</v>
      </c>
      <c r="C136" s="33" t="s">
        <v>1257</v>
      </c>
      <c r="E136" t="s">
        <v>1258</v>
      </c>
      <c r="F136" t="s">
        <v>828</v>
      </c>
      <c r="I136" t="s">
        <v>830</v>
      </c>
    </row>
    <row r="137" spans="1:9">
      <c r="A137" t="s">
        <v>194</v>
      </c>
      <c r="B137" t="s">
        <v>195</v>
      </c>
      <c r="C137" s="33" t="s">
        <v>1259</v>
      </c>
      <c r="E137" t="s">
        <v>842</v>
      </c>
      <c r="I137" t="s">
        <v>830</v>
      </c>
    </row>
    <row r="138" spans="1:9">
      <c r="A138" t="s">
        <v>1260</v>
      </c>
      <c r="B138" t="s">
        <v>1261</v>
      </c>
      <c r="C138" s="33" t="s">
        <v>1262</v>
      </c>
      <c r="E138" t="s">
        <v>842</v>
      </c>
      <c r="I138" t="s">
        <v>843</v>
      </c>
    </row>
    <row r="139" spans="1:9">
      <c r="A139" t="s">
        <v>1263</v>
      </c>
      <c r="B139" t="s">
        <v>1264</v>
      </c>
      <c r="C139" s="33" t="s">
        <v>1265</v>
      </c>
      <c r="D139" t="s">
        <v>829</v>
      </c>
      <c r="E139" t="s">
        <v>827</v>
      </c>
      <c r="F139" t="s">
        <v>828</v>
      </c>
      <c r="G139" t="s">
        <v>829</v>
      </c>
      <c r="I139" t="s">
        <v>835</v>
      </c>
    </row>
    <row r="140" spans="1:9">
      <c r="A140" t="s">
        <v>1266</v>
      </c>
      <c r="B140" t="s">
        <v>1267</v>
      </c>
      <c r="C140" s="33" t="s">
        <v>1268</v>
      </c>
      <c r="E140" t="s">
        <v>873</v>
      </c>
      <c r="F140" t="s">
        <v>874</v>
      </c>
      <c r="G140" t="s">
        <v>1269</v>
      </c>
      <c r="H140" t="s">
        <v>1270</v>
      </c>
      <c r="I140" t="s">
        <v>835</v>
      </c>
    </row>
    <row r="141" spans="1:9">
      <c r="A141" t="s">
        <v>1271</v>
      </c>
      <c r="B141" t="s">
        <v>1272</v>
      </c>
      <c r="C141" s="33" t="s">
        <v>1273</v>
      </c>
      <c r="D141" t="s">
        <v>829</v>
      </c>
      <c r="E141" t="s">
        <v>1274</v>
      </c>
      <c r="F141" t="s">
        <v>1275</v>
      </c>
      <c r="G141" t="s">
        <v>829</v>
      </c>
      <c r="I141" t="s">
        <v>830</v>
      </c>
    </row>
    <row r="142" spans="1:9">
      <c r="A142" t="s">
        <v>1276</v>
      </c>
      <c r="B142" t="s">
        <v>1277</v>
      </c>
      <c r="C142" s="33" t="s">
        <v>1278</v>
      </c>
      <c r="G142" t="s">
        <v>834</v>
      </c>
      <c r="I142" t="s">
        <v>830</v>
      </c>
    </row>
    <row r="143" spans="1:9">
      <c r="A143" t="s">
        <v>1279</v>
      </c>
      <c r="B143" t="s">
        <v>1280</v>
      </c>
      <c r="C143" s="33" t="s">
        <v>1281</v>
      </c>
      <c r="G143" t="s">
        <v>834</v>
      </c>
      <c r="I143" t="s">
        <v>835</v>
      </c>
    </row>
    <row r="144" spans="1:9">
      <c r="A144" t="s">
        <v>1282</v>
      </c>
      <c r="B144" t="s">
        <v>1283</v>
      </c>
      <c r="C144" s="33" t="s">
        <v>1284</v>
      </c>
      <c r="D144" t="s">
        <v>829</v>
      </c>
      <c r="E144" t="s">
        <v>827</v>
      </c>
      <c r="F144" t="s">
        <v>828</v>
      </c>
      <c r="G144" t="s">
        <v>829</v>
      </c>
      <c r="I144" t="s">
        <v>835</v>
      </c>
    </row>
    <row r="145" spans="1:9">
      <c r="A145" t="s">
        <v>1285</v>
      </c>
      <c r="B145" t="s">
        <v>1286</v>
      </c>
      <c r="C145" s="33" t="s">
        <v>1287</v>
      </c>
      <c r="G145" t="s">
        <v>834</v>
      </c>
      <c r="I145" t="s">
        <v>835</v>
      </c>
    </row>
    <row r="146" spans="1:9">
      <c r="A146" t="s">
        <v>1288</v>
      </c>
      <c r="B146" t="s">
        <v>1289</v>
      </c>
      <c r="C146" s="33" t="s">
        <v>1290</v>
      </c>
      <c r="E146" t="s">
        <v>1291</v>
      </c>
      <c r="F146" t="s">
        <v>995</v>
      </c>
      <c r="I146" t="s">
        <v>843</v>
      </c>
    </row>
    <row r="147" spans="1:9">
      <c r="A147" t="s">
        <v>1292</v>
      </c>
      <c r="B147" t="s">
        <v>1293</v>
      </c>
      <c r="C147" s="33" t="s">
        <v>1294</v>
      </c>
      <c r="G147" t="s">
        <v>940</v>
      </c>
      <c r="I147" t="s">
        <v>830</v>
      </c>
    </row>
    <row r="148" spans="1:9">
      <c r="A148" t="s">
        <v>1295</v>
      </c>
      <c r="B148" t="s">
        <v>1296</v>
      </c>
      <c r="C148" s="33" t="s">
        <v>1297</v>
      </c>
      <c r="D148" t="s">
        <v>829</v>
      </c>
      <c r="E148" t="s">
        <v>850</v>
      </c>
      <c r="F148" t="s">
        <v>851</v>
      </c>
      <c r="G148" t="s">
        <v>829</v>
      </c>
      <c r="I148" t="s">
        <v>835</v>
      </c>
    </row>
    <row r="149" spans="1:9">
      <c r="A149" t="s">
        <v>1298</v>
      </c>
      <c r="B149" t="s">
        <v>1299</v>
      </c>
      <c r="C149" s="33" t="s">
        <v>1300</v>
      </c>
      <c r="E149" t="s">
        <v>842</v>
      </c>
      <c r="I149" t="s">
        <v>843</v>
      </c>
    </row>
    <row r="150" spans="1:9">
      <c r="A150" t="s">
        <v>1301</v>
      </c>
      <c r="B150" t="s">
        <v>1302</v>
      </c>
      <c r="C150" s="33" t="s">
        <v>1303</v>
      </c>
      <c r="I150" t="s">
        <v>843</v>
      </c>
    </row>
    <row r="151" spans="1:9">
      <c r="A151" t="s">
        <v>1304</v>
      </c>
      <c r="B151" t="s">
        <v>1305</v>
      </c>
      <c r="C151" s="33" t="s">
        <v>1306</v>
      </c>
      <c r="G151" t="s">
        <v>1307</v>
      </c>
      <c r="I151" t="s">
        <v>835</v>
      </c>
    </row>
    <row r="152" spans="1:9">
      <c r="A152" t="s">
        <v>1308</v>
      </c>
      <c r="B152" t="s">
        <v>1309</v>
      </c>
      <c r="C152" s="33" t="s">
        <v>1310</v>
      </c>
      <c r="G152" t="s">
        <v>834</v>
      </c>
      <c r="I152" t="s">
        <v>835</v>
      </c>
    </row>
    <row r="153" spans="1:9">
      <c r="A153" t="s">
        <v>1311</v>
      </c>
      <c r="B153" t="s">
        <v>1312</v>
      </c>
      <c r="C153" s="33" t="s">
        <v>1313</v>
      </c>
      <c r="D153" t="s">
        <v>829</v>
      </c>
      <c r="E153" t="s">
        <v>827</v>
      </c>
      <c r="F153" t="s">
        <v>828</v>
      </c>
      <c r="G153" t="s">
        <v>829</v>
      </c>
      <c r="I153" t="s">
        <v>835</v>
      </c>
    </row>
    <row r="154" spans="1:9">
      <c r="A154" t="s">
        <v>1314</v>
      </c>
      <c r="B154" t="s">
        <v>1315</v>
      </c>
      <c r="C154" s="33" t="s">
        <v>1316</v>
      </c>
      <c r="D154" t="s">
        <v>829</v>
      </c>
      <c r="E154" t="s">
        <v>878</v>
      </c>
      <c r="F154" t="s">
        <v>879</v>
      </c>
      <c r="G154" t="s">
        <v>829</v>
      </c>
      <c r="I154" t="s">
        <v>835</v>
      </c>
    </row>
    <row r="155" spans="1:9">
      <c r="A155" t="s">
        <v>1317</v>
      </c>
      <c r="B155" t="s">
        <v>1318</v>
      </c>
      <c r="C155" s="33" t="s">
        <v>1319</v>
      </c>
      <c r="D155" t="s">
        <v>829</v>
      </c>
      <c r="E155" t="s">
        <v>994</v>
      </c>
      <c r="F155" t="s">
        <v>995</v>
      </c>
      <c r="G155" t="s">
        <v>829</v>
      </c>
      <c r="I155" t="s">
        <v>835</v>
      </c>
    </row>
    <row r="156" spans="1:9">
      <c r="A156" t="s">
        <v>1320</v>
      </c>
      <c r="B156" t="s">
        <v>1321</v>
      </c>
      <c r="C156" s="33" t="s">
        <v>1322</v>
      </c>
      <c r="D156" t="s">
        <v>829</v>
      </c>
      <c r="E156" t="s">
        <v>827</v>
      </c>
      <c r="F156" t="s">
        <v>828</v>
      </c>
      <c r="G156" t="s">
        <v>829</v>
      </c>
      <c r="I156" t="s">
        <v>835</v>
      </c>
    </row>
    <row r="157" spans="1:9">
      <c r="A157" t="s">
        <v>1323</v>
      </c>
      <c r="B157" t="s">
        <v>1324</v>
      </c>
      <c r="C157" s="33" t="s">
        <v>1325</v>
      </c>
      <c r="D157" t="s">
        <v>829</v>
      </c>
      <c r="E157" t="s">
        <v>827</v>
      </c>
      <c r="F157" t="s">
        <v>828</v>
      </c>
      <c r="G157" t="s">
        <v>829</v>
      </c>
      <c r="I157" t="s">
        <v>835</v>
      </c>
    </row>
    <row r="158" spans="1:9">
      <c r="A158" t="s">
        <v>1326</v>
      </c>
      <c r="B158" t="s">
        <v>1327</v>
      </c>
      <c r="C158" s="33" t="s">
        <v>1328</v>
      </c>
      <c r="E158" t="s">
        <v>994</v>
      </c>
      <c r="F158" t="s">
        <v>995</v>
      </c>
      <c r="G158" t="s">
        <v>925</v>
      </c>
      <c r="I158" t="s">
        <v>835</v>
      </c>
    </row>
    <row r="159" spans="1:9">
      <c r="A159" t="s">
        <v>1329</v>
      </c>
      <c r="B159" t="s">
        <v>1330</v>
      </c>
      <c r="C159" s="33" t="s">
        <v>1331</v>
      </c>
      <c r="D159" t="s">
        <v>829</v>
      </c>
      <c r="G159" t="s">
        <v>829</v>
      </c>
      <c r="I159" t="s">
        <v>835</v>
      </c>
    </row>
    <row r="160" spans="1:9">
      <c r="A160" t="s">
        <v>1332</v>
      </c>
      <c r="B160" t="s">
        <v>1333</v>
      </c>
      <c r="C160" s="33" t="s">
        <v>1334</v>
      </c>
      <c r="G160" t="s">
        <v>834</v>
      </c>
      <c r="I160" t="s">
        <v>835</v>
      </c>
    </row>
    <row r="161" spans="1:9">
      <c r="A161" t="s">
        <v>1335</v>
      </c>
      <c r="B161" t="s">
        <v>1336</v>
      </c>
      <c r="C161" s="33" t="s">
        <v>1337</v>
      </c>
      <c r="D161" t="s">
        <v>829</v>
      </c>
      <c r="E161" t="s">
        <v>1167</v>
      </c>
      <c r="F161" t="s">
        <v>1168</v>
      </c>
      <c r="G161" t="s">
        <v>1338</v>
      </c>
      <c r="H161" t="s">
        <v>1339</v>
      </c>
      <c r="I161" t="s">
        <v>835</v>
      </c>
    </row>
    <row r="162" spans="1:9">
      <c r="A162" t="s">
        <v>1340</v>
      </c>
      <c r="B162" t="s">
        <v>1341</v>
      </c>
      <c r="C162" s="33" t="s">
        <v>1342</v>
      </c>
      <c r="E162" t="s">
        <v>1291</v>
      </c>
      <c r="F162" t="s">
        <v>995</v>
      </c>
      <c r="I162" t="s">
        <v>843</v>
      </c>
    </row>
    <row r="163" spans="1:9">
      <c r="A163" t="s">
        <v>1343</v>
      </c>
      <c r="B163" t="s">
        <v>1344</v>
      </c>
      <c r="C163" s="33" t="s">
        <v>1345</v>
      </c>
      <c r="E163" t="s">
        <v>842</v>
      </c>
      <c r="G163" t="s">
        <v>834</v>
      </c>
      <c r="I163" t="s">
        <v>843</v>
      </c>
    </row>
    <row r="164" spans="1:9">
      <c r="A164" t="s">
        <v>1346</v>
      </c>
      <c r="B164" t="s">
        <v>1347</v>
      </c>
      <c r="C164" s="33" t="s">
        <v>1348</v>
      </c>
      <c r="E164" t="s">
        <v>842</v>
      </c>
      <c r="I164" t="s">
        <v>843</v>
      </c>
    </row>
    <row r="165" spans="1:9">
      <c r="A165" t="s">
        <v>1349</v>
      </c>
      <c r="B165" t="s">
        <v>1350</v>
      </c>
      <c r="C165" s="33" t="s">
        <v>1351</v>
      </c>
      <c r="D165" t="s">
        <v>829</v>
      </c>
      <c r="E165" t="s">
        <v>850</v>
      </c>
      <c r="F165" t="s">
        <v>851</v>
      </c>
      <c r="G165" t="s">
        <v>829</v>
      </c>
      <c r="I165" t="s">
        <v>830</v>
      </c>
    </row>
    <row r="166" spans="1:9">
      <c r="A166" t="s">
        <v>1352</v>
      </c>
      <c r="B166" t="s">
        <v>1353</v>
      </c>
      <c r="C166" s="33" t="s">
        <v>1354</v>
      </c>
      <c r="I166" t="s">
        <v>843</v>
      </c>
    </row>
    <row r="167" spans="1:9">
      <c r="A167" t="s">
        <v>1355</v>
      </c>
      <c r="B167" t="s">
        <v>1356</v>
      </c>
      <c r="C167" s="33" t="s">
        <v>1357</v>
      </c>
      <c r="D167" t="s">
        <v>829</v>
      </c>
      <c r="E167" t="s">
        <v>827</v>
      </c>
      <c r="F167" t="s">
        <v>828</v>
      </c>
      <c r="G167" t="s">
        <v>829</v>
      </c>
      <c r="I167" t="s">
        <v>835</v>
      </c>
    </row>
    <row r="168" spans="1:9">
      <c r="A168" t="s">
        <v>1358</v>
      </c>
      <c r="B168" t="s">
        <v>1359</v>
      </c>
      <c r="C168" s="33" t="s">
        <v>1360</v>
      </c>
      <c r="E168" t="s">
        <v>884</v>
      </c>
      <c r="G168" t="s">
        <v>829</v>
      </c>
      <c r="I168" t="s">
        <v>835</v>
      </c>
    </row>
    <row r="169" spans="1:9">
      <c r="A169" t="s">
        <v>1361</v>
      </c>
      <c r="B169" t="s">
        <v>1362</v>
      </c>
      <c r="C169" s="33" t="s">
        <v>1363</v>
      </c>
      <c r="G169" t="s">
        <v>834</v>
      </c>
      <c r="I169" t="s">
        <v>835</v>
      </c>
    </row>
    <row r="170" spans="1:9">
      <c r="A170" t="s">
        <v>1364</v>
      </c>
      <c r="B170" t="s">
        <v>1365</v>
      </c>
      <c r="C170" s="33" t="s">
        <v>1366</v>
      </c>
      <c r="D170" t="s">
        <v>829</v>
      </c>
      <c r="E170" t="s">
        <v>873</v>
      </c>
      <c r="F170" t="s">
        <v>874</v>
      </c>
      <c r="G170" t="s">
        <v>829</v>
      </c>
      <c r="I170" t="s">
        <v>835</v>
      </c>
    </row>
    <row r="171" spans="1:9">
      <c r="A171" t="s">
        <v>52</v>
      </c>
      <c r="B171" t="s">
        <v>53</v>
      </c>
      <c r="C171" s="33" t="s">
        <v>1367</v>
      </c>
      <c r="E171" t="s">
        <v>884</v>
      </c>
      <c r="G171" t="s">
        <v>829</v>
      </c>
      <c r="I171" t="s">
        <v>835</v>
      </c>
    </row>
    <row r="172" spans="1:9">
      <c r="A172" t="s">
        <v>1368</v>
      </c>
      <c r="B172" t="s">
        <v>1369</v>
      </c>
      <c r="C172" s="33" t="s">
        <v>1370</v>
      </c>
      <c r="D172" t="s">
        <v>829</v>
      </c>
      <c r="E172" t="s">
        <v>850</v>
      </c>
      <c r="F172" t="s">
        <v>851</v>
      </c>
      <c r="G172" t="s">
        <v>829</v>
      </c>
      <c r="I172" t="s">
        <v>835</v>
      </c>
    </row>
    <row r="173" spans="1:9">
      <c r="A173" t="s">
        <v>1371</v>
      </c>
      <c r="B173" t="s">
        <v>1372</v>
      </c>
      <c r="C173" s="33" t="s">
        <v>1373</v>
      </c>
      <c r="E173" t="s">
        <v>842</v>
      </c>
      <c r="I173" t="s">
        <v>843</v>
      </c>
    </row>
    <row r="174" spans="1:9">
      <c r="A174" t="s">
        <v>1374</v>
      </c>
      <c r="B174" t="s">
        <v>1375</v>
      </c>
      <c r="C174" s="33" t="s">
        <v>1376</v>
      </c>
      <c r="E174" t="s">
        <v>842</v>
      </c>
      <c r="I174" t="s">
        <v>843</v>
      </c>
    </row>
    <row r="175" spans="1:9">
      <c r="A175" t="s">
        <v>1377</v>
      </c>
      <c r="B175" t="s">
        <v>1378</v>
      </c>
      <c r="C175" s="33" t="s">
        <v>1379</v>
      </c>
      <c r="G175" t="s">
        <v>834</v>
      </c>
      <c r="I175" t="s">
        <v>835</v>
      </c>
    </row>
    <row r="176" spans="1:9">
      <c r="A176" t="s">
        <v>1380</v>
      </c>
      <c r="B176" t="s">
        <v>1381</v>
      </c>
      <c r="C176" s="33" t="s">
        <v>1382</v>
      </c>
      <c r="D176" t="s">
        <v>896</v>
      </c>
      <c r="E176" t="s">
        <v>1031</v>
      </c>
      <c r="F176" t="s">
        <v>963</v>
      </c>
      <c r="G176" t="s">
        <v>896</v>
      </c>
      <c r="I176" t="s">
        <v>830</v>
      </c>
    </row>
    <row r="177" spans="1:9">
      <c r="A177" t="s">
        <v>1383</v>
      </c>
      <c r="B177" t="s">
        <v>1384</v>
      </c>
      <c r="C177" s="33" t="s">
        <v>1385</v>
      </c>
      <c r="I177" t="s">
        <v>843</v>
      </c>
    </row>
    <row r="178" spans="1:9">
      <c r="A178" t="s">
        <v>1386</v>
      </c>
      <c r="B178" t="s">
        <v>1387</v>
      </c>
      <c r="C178" s="33" t="s">
        <v>1388</v>
      </c>
      <c r="D178" t="s">
        <v>829</v>
      </c>
      <c r="E178" t="s">
        <v>827</v>
      </c>
      <c r="F178" t="s">
        <v>828</v>
      </c>
      <c r="G178" t="s">
        <v>829</v>
      </c>
      <c r="I178" t="s">
        <v>835</v>
      </c>
    </row>
    <row r="179" spans="1:9">
      <c r="A179" t="s">
        <v>1389</v>
      </c>
      <c r="B179" t="s">
        <v>1390</v>
      </c>
      <c r="C179" s="33" t="s">
        <v>1391</v>
      </c>
      <c r="I179" t="s">
        <v>843</v>
      </c>
    </row>
    <row r="180" spans="1:9">
      <c r="A180" t="s">
        <v>1392</v>
      </c>
      <c r="B180" t="s">
        <v>1393</v>
      </c>
      <c r="C180" s="33" t="s">
        <v>1394</v>
      </c>
      <c r="E180" t="s">
        <v>842</v>
      </c>
      <c r="I180" t="s">
        <v>843</v>
      </c>
    </row>
    <row r="181" spans="1:9">
      <c r="A181" t="s">
        <v>1395</v>
      </c>
      <c r="B181" t="s">
        <v>1396</v>
      </c>
      <c r="C181" s="33" t="s">
        <v>1397</v>
      </c>
      <c r="G181" t="s">
        <v>834</v>
      </c>
      <c r="I181" t="s">
        <v>835</v>
      </c>
    </row>
    <row r="182" spans="1:9">
      <c r="A182" t="s">
        <v>1398</v>
      </c>
      <c r="B182" t="s">
        <v>1399</v>
      </c>
      <c r="C182" s="33" t="s">
        <v>1400</v>
      </c>
      <c r="E182" t="s">
        <v>842</v>
      </c>
      <c r="I182" t="s">
        <v>843</v>
      </c>
    </row>
    <row r="183" spans="1:9">
      <c r="A183" t="s">
        <v>1401</v>
      </c>
      <c r="B183" t="s">
        <v>1402</v>
      </c>
      <c r="C183" s="33" t="s">
        <v>1403</v>
      </c>
      <c r="E183" t="s">
        <v>1258</v>
      </c>
      <c r="F183" t="s">
        <v>828</v>
      </c>
      <c r="I183" t="s">
        <v>843</v>
      </c>
    </row>
    <row r="184" spans="1:9">
      <c r="A184" t="s">
        <v>1404</v>
      </c>
      <c r="B184" t="s">
        <v>1405</v>
      </c>
      <c r="C184" s="33" t="s">
        <v>1406</v>
      </c>
      <c r="D184" t="s">
        <v>829</v>
      </c>
      <c r="E184" t="s">
        <v>827</v>
      </c>
      <c r="F184" t="s">
        <v>828</v>
      </c>
      <c r="G184" t="s">
        <v>829</v>
      </c>
      <c r="I184" t="s">
        <v>835</v>
      </c>
    </row>
    <row r="185" spans="1:9">
      <c r="A185" t="s">
        <v>1407</v>
      </c>
      <c r="B185" t="s">
        <v>1408</v>
      </c>
      <c r="C185" s="33" t="s">
        <v>1409</v>
      </c>
      <c r="G185" t="s">
        <v>834</v>
      </c>
      <c r="I185" t="s">
        <v>835</v>
      </c>
    </row>
    <row r="186" spans="1:9">
      <c r="A186" t="s">
        <v>1410</v>
      </c>
      <c r="B186" t="s">
        <v>1411</v>
      </c>
      <c r="C186" s="33" t="s">
        <v>1412</v>
      </c>
      <c r="E186" t="s">
        <v>873</v>
      </c>
      <c r="F186" t="s">
        <v>874</v>
      </c>
      <c r="G186" t="s">
        <v>829</v>
      </c>
      <c r="I186" t="s">
        <v>830</v>
      </c>
    </row>
    <row r="187" spans="1:9">
      <c r="A187" t="s">
        <v>1413</v>
      </c>
      <c r="B187" t="s">
        <v>1414</v>
      </c>
      <c r="C187" s="33" t="s">
        <v>1415</v>
      </c>
      <c r="G187" t="s">
        <v>834</v>
      </c>
      <c r="I187" t="s">
        <v>835</v>
      </c>
    </row>
    <row r="188" spans="1:9">
      <c r="A188" t="s">
        <v>1416</v>
      </c>
      <c r="B188" t="s">
        <v>1417</v>
      </c>
      <c r="C188" s="33" t="s">
        <v>1418</v>
      </c>
      <c r="D188" t="s">
        <v>829</v>
      </c>
      <c r="E188" t="s">
        <v>1419</v>
      </c>
      <c r="F188" t="s">
        <v>1420</v>
      </c>
      <c r="I188" t="s">
        <v>843</v>
      </c>
    </row>
    <row r="189" spans="1:9">
      <c r="A189" t="s">
        <v>1421</v>
      </c>
      <c r="B189" t="s">
        <v>1422</v>
      </c>
      <c r="C189" s="33" t="s">
        <v>1423</v>
      </c>
      <c r="E189" t="s">
        <v>1424</v>
      </c>
      <c r="F189" t="s">
        <v>1425</v>
      </c>
      <c r="I189" t="s">
        <v>843</v>
      </c>
    </row>
    <row r="190" spans="1:9">
      <c r="A190" t="s">
        <v>1426</v>
      </c>
      <c r="B190" t="s">
        <v>1427</v>
      </c>
      <c r="C190" s="33" t="s">
        <v>1428</v>
      </c>
      <c r="E190" t="s">
        <v>1031</v>
      </c>
      <c r="F190" t="s">
        <v>963</v>
      </c>
      <c r="I190" t="s">
        <v>924</v>
      </c>
    </row>
    <row r="191" spans="1:9">
      <c r="A191" t="s">
        <v>1426</v>
      </c>
      <c r="B191" t="s">
        <v>1427</v>
      </c>
      <c r="C191" s="33" t="s">
        <v>1428</v>
      </c>
      <c r="E191" t="s">
        <v>1031</v>
      </c>
      <c r="F191" t="s">
        <v>963</v>
      </c>
      <c r="G191" t="s">
        <v>925</v>
      </c>
      <c r="I191" t="s">
        <v>835</v>
      </c>
    </row>
    <row r="192" spans="1:9">
      <c r="A192" t="s">
        <v>1429</v>
      </c>
      <c r="B192" t="s">
        <v>1430</v>
      </c>
      <c r="C192" s="33" t="s">
        <v>1431</v>
      </c>
      <c r="E192" t="s">
        <v>891</v>
      </c>
      <c r="F192" t="s">
        <v>892</v>
      </c>
      <c r="G192" t="s">
        <v>1432</v>
      </c>
      <c r="I192" t="s">
        <v>924</v>
      </c>
    </row>
    <row r="193" spans="1:9">
      <c r="A193" t="s">
        <v>1433</v>
      </c>
      <c r="B193" t="s">
        <v>1434</v>
      </c>
      <c r="C193" s="33" t="s">
        <v>1435</v>
      </c>
      <c r="I193" t="s">
        <v>843</v>
      </c>
    </row>
    <row r="194" spans="1:9">
      <c r="A194" t="s">
        <v>1436</v>
      </c>
      <c r="B194" t="s">
        <v>1437</v>
      </c>
      <c r="C194" s="33" t="s">
        <v>1438</v>
      </c>
      <c r="E194" t="s">
        <v>884</v>
      </c>
      <c r="G194" t="s">
        <v>829</v>
      </c>
      <c r="I194" t="s">
        <v>835</v>
      </c>
    </row>
    <row r="195" spans="1:9">
      <c r="A195" t="s">
        <v>1439</v>
      </c>
      <c r="B195" t="s">
        <v>1440</v>
      </c>
      <c r="C195" s="33" t="s">
        <v>1441</v>
      </c>
      <c r="D195" t="s">
        <v>829</v>
      </c>
      <c r="E195" t="s">
        <v>994</v>
      </c>
      <c r="F195" t="s">
        <v>995</v>
      </c>
      <c r="G195" t="s">
        <v>829</v>
      </c>
      <c r="I195" t="s">
        <v>835</v>
      </c>
    </row>
    <row r="196" spans="1:9">
      <c r="A196" t="s">
        <v>1442</v>
      </c>
      <c r="B196" t="s">
        <v>1443</v>
      </c>
      <c r="C196" s="33" t="s">
        <v>1444</v>
      </c>
      <c r="E196" t="s">
        <v>842</v>
      </c>
      <c r="G196" t="s">
        <v>829</v>
      </c>
      <c r="I196" t="s">
        <v>830</v>
      </c>
    </row>
    <row r="197" spans="1:9">
      <c r="A197" t="s">
        <v>1445</v>
      </c>
      <c r="B197" t="s">
        <v>1446</v>
      </c>
      <c r="C197" s="33" t="s">
        <v>1447</v>
      </c>
      <c r="G197" t="s">
        <v>27</v>
      </c>
      <c r="I197" t="s">
        <v>835</v>
      </c>
    </row>
    <row r="198" spans="1:9">
      <c r="A198" t="s">
        <v>1448</v>
      </c>
      <c r="B198" t="s">
        <v>1449</v>
      </c>
      <c r="C198" s="33" t="s">
        <v>1450</v>
      </c>
      <c r="E198" t="s">
        <v>1274</v>
      </c>
      <c r="F198" t="s">
        <v>1275</v>
      </c>
      <c r="G198" t="s">
        <v>829</v>
      </c>
      <c r="I198" t="s">
        <v>835</v>
      </c>
    </row>
    <row r="199" spans="1:9">
      <c r="A199" t="s">
        <v>1451</v>
      </c>
      <c r="B199" t="s">
        <v>1452</v>
      </c>
      <c r="C199" s="33" t="s">
        <v>1453</v>
      </c>
      <c r="D199" t="s">
        <v>896</v>
      </c>
      <c r="E199" t="s">
        <v>1454</v>
      </c>
      <c r="F199" t="s">
        <v>1455</v>
      </c>
      <c r="I199" t="s">
        <v>924</v>
      </c>
    </row>
    <row r="200" spans="1:9">
      <c r="A200" t="s">
        <v>1451</v>
      </c>
      <c r="B200" t="s">
        <v>1452</v>
      </c>
      <c r="C200" s="33" t="s">
        <v>1453</v>
      </c>
      <c r="D200" t="s">
        <v>896</v>
      </c>
      <c r="E200" t="s">
        <v>1454</v>
      </c>
      <c r="F200" t="s">
        <v>1455</v>
      </c>
      <c r="G200" t="s">
        <v>896</v>
      </c>
      <c r="I200" t="s">
        <v>830</v>
      </c>
    </row>
    <row r="201" spans="1:9">
      <c r="A201" t="s">
        <v>1456</v>
      </c>
      <c r="B201" t="s">
        <v>1457</v>
      </c>
      <c r="C201" s="33" t="s">
        <v>1458</v>
      </c>
      <c r="E201" t="s">
        <v>842</v>
      </c>
      <c r="I201" t="s">
        <v>843</v>
      </c>
    </row>
    <row r="202" spans="1:9">
      <c r="A202" t="s">
        <v>1459</v>
      </c>
      <c r="B202" t="s">
        <v>1460</v>
      </c>
      <c r="C202" s="33" t="s">
        <v>1461</v>
      </c>
      <c r="I202" t="s">
        <v>843</v>
      </c>
    </row>
    <row r="203" spans="1:9">
      <c r="A203" t="s">
        <v>1462</v>
      </c>
      <c r="B203" t="s">
        <v>1463</v>
      </c>
      <c r="C203" s="33" t="s">
        <v>1464</v>
      </c>
      <c r="D203" t="s">
        <v>896</v>
      </c>
      <c r="E203" t="s">
        <v>916</v>
      </c>
      <c r="F203" t="s">
        <v>917</v>
      </c>
      <c r="G203" t="s">
        <v>896</v>
      </c>
      <c r="I203" t="s">
        <v>835</v>
      </c>
    </row>
    <row r="204" spans="1:9">
      <c r="A204" t="s">
        <v>1465</v>
      </c>
      <c r="B204" t="s">
        <v>1466</v>
      </c>
      <c r="C204" s="33" t="s">
        <v>1467</v>
      </c>
      <c r="D204" t="s">
        <v>896</v>
      </c>
      <c r="E204" t="s">
        <v>929</v>
      </c>
      <c r="F204" t="s">
        <v>930</v>
      </c>
      <c r="G204" t="s">
        <v>896</v>
      </c>
      <c r="I204" t="s">
        <v>835</v>
      </c>
    </row>
    <row r="205" spans="1:9">
      <c r="A205" t="s">
        <v>1468</v>
      </c>
      <c r="B205" t="s">
        <v>1469</v>
      </c>
      <c r="C205" s="33" t="s">
        <v>1470</v>
      </c>
      <c r="D205" t="s">
        <v>829</v>
      </c>
      <c r="E205" t="s">
        <v>850</v>
      </c>
      <c r="F205" t="s">
        <v>851</v>
      </c>
      <c r="G205" t="s">
        <v>829</v>
      </c>
      <c r="I205" t="s">
        <v>835</v>
      </c>
    </row>
    <row r="206" spans="1:9">
      <c r="A206" t="s">
        <v>1471</v>
      </c>
      <c r="B206" t="s">
        <v>1472</v>
      </c>
      <c r="C206" s="33" t="s">
        <v>1473</v>
      </c>
      <c r="G206" t="s">
        <v>940</v>
      </c>
      <c r="I206" t="s">
        <v>835</v>
      </c>
    </row>
    <row r="207" spans="1:9">
      <c r="A207" t="s">
        <v>1474</v>
      </c>
      <c r="B207" t="s">
        <v>1475</v>
      </c>
      <c r="C207" s="33" t="s">
        <v>1476</v>
      </c>
      <c r="D207" t="s">
        <v>829</v>
      </c>
      <c r="E207" t="s">
        <v>994</v>
      </c>
      <c r="F207" t="s">
        <v>995</v>
      </c>
      <c r="G207" t="s">
        <v>829</v>
      </c>
      <c r="I207" t="s">
        <v>835</v>
      </c>
    </row>
    <row r="208" spans="1:9">
      <c r="A208" t="s">
        <v>1477</v>
      </c>
      <c r="B208" t="s">
        <v>1478</v>
      </c>
      <c r="C208" s="33" t="s">
        <v>1479</v>
      </c>
      <c r="D208" t="s">
        <v>829</v>
      </c>
      <c r="E208" t="s">
        <v>850</v>
      </c>
      <c r="F208" t="s">
        <v>851</v>
      </c>
      <c r="G208" t="s">
        <v>829</v>
      </c>
      <c r="I208" t="s">
        <v>835</v>
      </c>
    </row>
    <row r="209" spans="1:9">
      <c r="A209" t="s">
        <v>1480</v>
      </c>
      <c r="B209" t="s">
        <v>1481</v>
      </c>
      <c r="C209" s="33" t="s">
        <v>1482</v>
      </c>
      <c r="E209" t="s">
        <v>842</v>
      </c>
      <c r="I209" t="s">
        <v>843</v>
      </c>
    </row>
    <row r="210" spans="1:9">
      <c r="A210" t="s">
        <v>1483</v>
      </c>
      <c r="B210" t="s">
        <v>1484</v>
      </c>
      <c r="C210" s="33" t="s">
        <v>1485</v>
      </c>
      <c r="D210" t="s">
        <v>829</v>
      </c>
      <c r="E210" t="s">
        <v>884</v>
      </c>
      <c r="G210" t="s">
        <v>829</v>
      </c>
      <c r="I210" t="s">
        <v>924</v>
      </c>
    </row>
    <row r="211" spans="1:9">
      <c r="A211" t="s">
        <v>1483</v>
      </c>
      <c r="B211" t="s">
        <v>1484</v>
      </c>
      <c r="C211" s="33" t="s">
        <v>1485</v>
      </c>
      <c r="D211" t="s">
        <v>829</v>
      </c>
      <c r="E211" t="s">
        <v>884</v>
      </c>
      <c r="G211" t="s">
        <v>829</v>
      </c>
      <c r="I211" t="s">
        <v>835</v>
      </c>
    </row>
    <row r="212" spans="1:9">
      <c r="A212" t="s">
        <v>1486</v>
      </c>
      <c r="B212" t="s">
        <v>1487</v>
      </c>
      <c r="C212" s="33" t="s">
        <v>1488</v>
      </c>
      <c r="E212" t="s">
        <v>842</v>
      </c>
      <c r="I212" t="s">
        <v>843</v>
      </c>
    </row>
    <row r="213" spans="1:9">
      <c r="A213" t="s">
        <v>1489</v>
      </c>
      <c r="B213" t="s">
        <v>1490</v>
      </c>
      <c r="C213" s="33" t="s">
        <v>1491</v>
      </c>
      <c r="D213" t="s">
        <v>829</v>
      </c>
      <c r="E213" t="s">
        <v>873</v>
      </c>
      <c r="F213" t="s">
        <v>874</v>
      </c>
      <c r="G213" t="s">
        <v>829</v>
      </c>
      <c r="I213" t="s">
        <v>835</v>
      </c>
    </row>
    <row r="214" spans="1:9">
      <c r="A214" t="s">
        <v>1492</v>
      </c>
      <c r="B214" t="s">
        <v>1493</v>
      </c>
      <c r="C214" s="33" t="s">
        <v>1494</v>
      </c>
      <c r="E214" t="s">
        <v>842</v>
      </c>
      <c r="I214" t="s">
        <v>843</v>
      </c>
    </row>
    <row r="215" spans="1:9">
      <c r="A215" t="s">
        <v>1495</v>
      </c>
      <c r="B215" t="s">
        <v>1496</v>
      </c>
      <c r="C215" s="33" t="s">
        <v>1497</v>
      </c>
      <c r="D215" t="s">
        <v>829</v>
      </c>
      <c r="E215" t="s">
        <v>850</v>
      </c>
      <c r="F215" t="s">
        <v>851</v>
      </c>
      <c r="G215" t="s">
        <v>829</v>
      </c>
      <c r="I215" t="s">
        <v>835</v>
      </c>
    </row>
    <row r="216" spans="1:9">
      <c r="A216" t="s">
        <v>1498</v>
      </c>
      <c r="B216" t="s">
        <v>1499</v>
      </c>
      <c r="C216" s="33" t="s">
        <v>1500</v>
      </c>
      <c r="D216" t="s">
        <v>829</v>
      </c>
      <c r="E216" t="s">
        <v>850</v>
      </c>
      <c r="F216" t="s">
        <v>851</v>
      </c>
      <c r="G216" t="s">
        <v>829</v>
      </c>
      <c r="I216" t="s">
        <v>835</v>
      </c>
    </row>
    <row r="217" spans="1:9">
      <c r="A217" t="s">
        <v>1501</v>
      </c>
      <c r="B217" t="s">
        <v>1502</v>
      </c>
      <c r="C217" s="33" t="s">
        <v>1503</v>
      </c>
      <c r="G217" t="s">
        <v>829</v>
      </c>
      <c r="I217" t="s">
        <v>830</v>
      </c>
    </row>
    <row r="218" spans="1:9">
      <c r="A218" t="s">
        <v>1504</v>
      </c>
      <c r="B218" t="s">
        <v>1505</v>
      </c>
      <c r="C218" s="33" t="s">
        <v>1506</v>
      </c>
      <c r="E218" t="s">
        <v>842</v>
      </c>
      <c r="I218" t="s">
        <v>843</v>
      </c>
    </row>
    <row r="219" spans="1:9">
      <c r="A219" t="s">
        <v>1507</v>
      </c>
      <c r="B219" t="s">
        <v>1508</v>
      </c>
      <c r="C219" s="33" t="s">
        <v>1509</v>
      </c>
      <c r="G219" t="s">
        <v>829</v>
      </c>
      <c r="I219" t="s">
        <v>835</v>
      </c>
    </row>
    <row r="220" spans="1:9">
      <c r="A220" t="s">
        <v>1510</v>
      </c>
      <c r="B220" t="s">
        <v>1511</v>
      </c>
      <c r="C220" s="33" t="s">
        <v>1512</v>
      </c>
      <c r="I220" t="s">
        <v>924</v>
      </c>
    </row>
    <row r="221" spans="1:9">
      <c r="A221" t="s">
        <v>1513</v>
      </c>
      <c r="B221" t="s">
        <v>1514</v>
      </c>
      <c r="C221" s="33" t="s">
        <v>1515</v>
      </c>
      <c r="E221" t="s">
        <v>842</v>
      </c>
      <c r="I221" t="s">
        <v>843</v>
      </c>
    </row>
    <row r="222" spans="1:9">
      <c r="A222" t="s">
        <v>1516</v>
      </c>
      <c r="B222" t="s">
        <v>1517</v>
      </c>
      <c r="C222" s="33" t="s">
        <v>1518</v>
      </c>
      <c r="I222" t="s">
        <v>843</v>
      </c>
    </row>
    <row r="223" spans="1:9">
      <c r="A223" t="s">
        <v>1519</v>
      </c>
      <c r="B223" t="s">
        <v>1520</v>
      </c>
      <c r="C223" s="33" t="s">
        <v>1521</v>
      </c>
      <c r="I223" t="s">
        <v>843</v>
      </c>
    </row>
    <row r="224" spans="1:9">
      <c r="A224" t="s">
        <v>1522</v>
      </c>
      <c r="B224" t="s">
        <v>1523</v>
      </c>
      <c r="C224" s="33" t="s">
        <v>1524</v>
      </c>
      <c r="D224" t="s">
        <v>896</v>
      </c>
      <c r="E224" t="s">
        <v>1525</v>
      </c>
      <c r="F224" t="s">
        <v>1193</v>
      </c>
      <c r="G224" t="s">
        <v>896</v>
      </c>
      <c r="I224" t="s">
        <v>830</v>
      </c>
    </row>
    <row r="225" spans="1:9">
      <c r="A225" t="s">
        <v>1526</v>
      </c>
      <c r="B225" t="s">
        <v>1527</v>
      </c>
      <c r="C225" s="33" t="s">
        <v>1528</v>
      </c>
      <c r="E225" t="s">
        <v>842</v>
      </c>
      <c r="I225" t="s">
        <v>843</v>
      </c>
    </row>
    <row r="226" spans="1:9">
      <c r="A226" t="s">
        <v>1529</v>
      </c>
      <c r="B226" t="s">
        <v>1530</v>
      </c>
      <c r="C226" s="33" t="s">
        <v>1531</v>
      </c>
      <c r="G226" t="s">
        <v>1532</v>
      </c>
      <c r="I226" t="s">
        <v>924</v>
      </c>
    </row>
    <row r="227" spans="1:9">
      <c r="A227" t="s">
        <v>1533</v>
      </c>
      <c r="B227" t="s">
        <v>1534</v>
      </c>
      <c r="C227" s="33" t="s">
        <v>1535</v>
      </c>
      <c r="E227" t="s">
        <v>884</v>
      </c>
      <c r="G227" t="s">
        <v>829</v>
      </c>
      <c r="I227" t="s">
        <v>835</v>
      </c>
    </row>
    <row r="228" spans="1:9">
      <c r="A228" t="s">
        <v>1536</v>
      </c>
      <c r="B228" t="s">
        <v>1537</v>
      </c>
      <c r="C228" s="33" t="s">
        <v>1538</v>
      </c>
      <c r="D228" t="s">
        <v>829</v>
      </c>
      <c r="E228" t="s">
        <v>1274</v>
      </c>
      <c r="F228" t="s">
        <v>1275</v>
      </c>
      <c r="I228" t="s">
        <v>924</v>
      </c>
    </row>
    <row r="229" spans="1:9">
      <c r="A229" t="s">
        <v>1536</v>
      </c>
      <c r="B229" t="s">
        <v>1537</v>
      </c>
      <c r="C229" s="33" t="s">
        <v>1538</v>
      </c>
      <c r="D229" t="s">
        <v>829</v>
      </c>
      <c r="E229" t="s">
        <v>1274</v>
      </c>
      <c r="F229" t="s">
        <v>1275</v>
      </c>
      <c r="G229" t="s">
        <v>829</v>
      </c>
      <c r="I229" t="s">
        <v>835</v>
      </c>
    </row>
    <row r="230" spans="1:9">
      <c r="A230" t="s">
        <v>1539</v>
      </c>
      <c r="B230" t="s">
        <v>1540</v>
      </c>
      <c r="C230" s="33" t="s">
        <v>1541</v>
      </c>
      <c r="E230" t="s">
        <v>1542</v>
      </c>
      <c r="F230" t="s">
        <v>1543</v>
      </c>
      <c r="G230" t="s">
        <v>829</v>
      </c>
      <c r="I230" t="s">
        <v>830</v>
      </c>
    </row>
    <row r="231" spans="1:9">
      <c r="A231" t="s">
        <v>1544</v>
      </c>
      <c r="B231" t="s">
        <v>1545</v>
      </c>
      <c r="C231" s="33" t="s">
        <v>1546</v>
      </c>
      <c r="I231" t="s">
        <v>843</v>
      </c>
    </row>
    <row r="232" spans="1:9">
      <c r="A232" t="s">
        <v>1547</v>
      </c>
      <c r="B232" t="s">
        <v>1548</v>
      </c>
      <c r="C232" s="33" t="s">
        <v>1549</v>
      </c>
      <c r="G232" t="s">
        <v>834</v>
      </c>
      <c r="I232" t="s">
        <v>835</v>
      </c>
    </row>
    <row r="233" spans="1:9">
      <c r="A233" t="s">
        <v>1550</v>
      </c>
      <c r="B233" t="s">
        <v>1551</v>
      </c>
      <c r="C233" s="33" t="s">
        <v>1552</v>
      </c>
      <c r="G233" t="s">
        <v>834</v>
      </c>
      <c r="I233" t="s">
        <v>835</v>
      </c>
    </row>
    <row r="234" spans="1:9">
      <c r="A234" t="s">
        <v>1553</v>
      </c>
      <c r="B234" t="s">
        <v>1554</v>
      </c>
      <c r="C234" s="33" t="s">
        <v>1555</v>
      </c>
      <c r="D234" t="s">
        <v>829</v>
      </c>
      <c r="E234" t="s">
        <v>1044</v>
      </c>
      <c r="F234" t="s">
        <v>1045</v>
      </c>
      <c r="I234" t="s">
        <v>843</v>
      </c>
    </row>
    <row r="235" spans="1:9">
      <c r="A235" t="s">
        <v>1553</v>
      </c>
      <c r="B235" t="s">
        <v>1554</v>
      </c>
      <c r="C235" s="33" t="s">
        <v>1555</v>
      </c>
      <c r="D235" t="s">
        <v>829</v>
      </c>
      <c r="E235" t="s">
        <v>1044</v>
      </c>
      <c r="F235" t="s">
        <v>1045</v>
      </c>
      <c r="G235" t="s">
        <v>829</v>
      </c>
      <c r="I235" t="s">
        <v>835</v>
      </c>
    </row>
    <row r="236" spans="1:9">
      <c r="A236" t="s">
        <v>1556</v>
      </c>
      <c r="B236" t="s">
        <v>1557</v>
      </c>
      <c r="C236" s="33" t="s">
        <v>1558</v>
      </c>
      <c r="I236" t="s">
        <v>924</v>
      </c>
    </row>
    <row r="237" spans="1:9">
      <c r="A237" t="s">
        <v>1556</v>
      </c>
      <c r="B237" t="s">
        <v>1557</v>
      </c>
      <c r="C237" s="33" t="s">
        <v>1558</v>
      </c>
      <c r="G237" t="s">
        <v>834</v>
      </c>
      <c r="I237" t="s">
        <v>835</v>
      </c>
    </row>
    <row r="238" spans="1:9">
      <c r="A238" t="s">
        <v>1559</v>
      </c>
      <c r="B238" t="s">
        <v>1560</v>
      </c>
      <c r="C238" s="33" t="s">
        <v>1561</v>
      </c>
      <c r="G238" t="s">
        <v>834</v>
      </c>
      <c r="I238" t="s">
        <v>835</v>
      </c>
    </row>
    <row r="239" spans="1:9">
      <c r="A239" t="s">
        <v>1562</v>
      </c>
      <c r="B239" t="s">
        <v>1563</v>
      </c>
      <c r="C239" s="33" t="s">
        <v>1564</v>
      </c>
      <c r="E239" t="s">
        <v>842</v>
      </c>
      <c r="I239" t="s">
        <v>843</v>
      </c>
    </row>
    <row r="240" spans="1:9">
      <c r="A240" t="s">
        <v>1565</v>
      </c>
      <c r="B240" t="s">
        <v>1566</v>
      </c>
      <c r="C240" s="33" t="s">
        <v>1567</v>
      </c>
      <c r="G240" t="s">
        <v>834</v>
      </c>
      <c r="I240" t="s">
        <v>835</v>
      </c>
    </row>
    <row r="241" spans="1:9">
      <c r="A241" t="s">
        <v>1568</v>
      </c>
      <c r="B241" t="s">
        <v>1569</v>
      </c>
      <c r="C241" s="33" t="s">
        <v>1570</v>
      </c>
      <c r="E241" t="s">
        <v>1571</v>
      </c>
      <c r="F241" t="s">
        <v>1572</v>
      </c>
      <c r="G241" t="s">
        <v>925</v>
      </c>
      <c r="I241" t="s">
        <v>835</v>
      </c>
    </row>
    <row r="242" spans="1:9">
      <c r="A242" t="s">
        <v>1573</v>
      </c>
      <c r="B242" t="s">
        <v>1574</v>
      </c>
      <c r="C242" s="33" t="s">
        <v>1575</v>
      </c>
      <c r="G242" t="s">
        <v>834</v>
      </c>
      <c r="I242" t="s">
        <v>835</v>
      </c>
    </row>
    <row r="243" spans="1:9">
      <c r="A243" t="s">
        <v>1576</v>
      </c>
      <c r="B243" t="s">
        <v>1577</v>
      </c>
      <c r="C243" s="33" t="s">
        <v>1578</v>
      </c>
      <c r="D243" t="s">
        <v>829</v>
      </c>
      <c r="E243" t="s">
        <v>850</v>
      </c>
      <c r="F243" t="s">
        <v>851</v>
      </c>
      <c r="G243" t="s">
        <v>829</v>
      </c>
      <c r="I243" t="s">
        <v>835</v>
      </c>
    </row>
    <row r="244" spans="1:9">
      <c r="A244" t="s">
        <v>1579</v>
      </c>
      <c r="B244" t="s">
        <v>1580</v>
      </c>
      <c r="C244" s="33" t="s">
        <v>1581</v>
      </c>
      <c r="D244" t="s">
        <v>829</v>
      </c>
      <c r="E244" t="s">
        <v>850</v>
      </c>
      <c r="F244" t="s">
        <v>851</v>
      </c>
      <c r="G244" t="s">
        <v>829</v>
      </c>
      <c r="I244" t="s">
        <v>830</v>
      </c>
    </row>
    <row r="245" spans="1:9">
      <c r="A245" t="s">
        <v>1582</v>
      </c>
      <c r="B245" t="s">
        <v>1583</v>
      </c>
      <c r="C245" s="33" t="s">
        <v>1584</v>
      </c>
      <c r="D245" t="s">
        <v>829</v>
      </c>
      <c r="E245" t="s">
        <v>827</v>
      </c>
      <c r="F245" t="s">
        <v>828</v>
      </c>
      <c r="G245" t="s">
        <v>896</v>
      </c>
      <c r="I245" t="s">
        <v>835</v>
      </c>
    </row>
    <row r="246" spans="1:9">
      <c r="A246" t="s">
        <v>1585</v>
      </c>
      <c r="B246" t="s">
        <v>1586</v>
      </c>
      <c r="C246" s="33" t="s">
        <v>1587</v>
      </c>
      <c r="D246" t="s">
        <v>829</v>
      </c>
      <c r="E246" t="s">
        <v>827</v>
      </c>
      <c r="F246" t="s">
        <v>828</v>
      </c>
      <c r="G246" t="s">
        <v>829</v>
      </c>
      <c r="I246" t="s">
        <v>835</v>
      </c>
    </row>
    <row r="247" spans="1:9">
      <c r="A247" t="s">
        <v>1588</v>
      </c>
      <c r="B247" t="s">
        <v>1589</v>
      </c>
      <c r="C247" s="33" t="s">
        <v>1590</v>
      </c>
      <c r="E247" t="s">
        <v>842</v>
      </c>
      <c r="I247" t="s">
        <v>843</v>
      </c>
    </row>
    <row r="248" spans="1:9">
      <c r="A248" t="s">
        <v>1591</v>
      </c>
      <c r="B248" t="s">
        <v>1592</v>
      </c>
      <c r="C248" s="33" t="s">
        <v>1593</v>
      </c>
      <c r="E248" t="s">
        <v>842</v>
      </c>
      <c r="I248" t="s">
        <v>843</v>
      </c>
    </row>
    <row r="249" spans="1:9">
      <c r="A249" t="s">
        <v>1594</v>
      </c>
      <c r="B249" t="s">
        <v>1595</v>
      </c>
      <c r="C249" s="33" t="s">
        <v>1596</v>
      </c>
      <c r="D249" t="s">
        <v>829</v>
      </c>
      <c r="E249" t="s">
        <v>994</v>
      </c>
      <c r="F249" t="s">
        <v>995</v>
      </c>
      <c r="G249" t="s">
        <v>829</v>
      </c>
      <c r="I249" t="s">
        <v>835</v>
      </c>
    </row>
    <row r="250" spans="1:9">
      <c r="A250" t="s">
        <v>1597</v>
      </c>
      <c r="B250" t="s">
        <v>1598</v>
      </c>
      <c r="C250" s="33" t="s">
        <v>1599</v>
      </c>
      <c r="E250" t="s">
        <v>929</v>
      </c>
      <c r="F250" t="s">
        <v>930</v>
      </c>
      <c r="I250" t="s">
        <v>924</v>
      </c>
    </row>
    <row r="251" spans="1:9">
      <c r="A251" t="s">
        <v>1597</v>
      </c>
      <c r="B251" t="s">
        <v>1598</v>
      </c>
      <c r="C251" s="33" t="s">
        <v>1599</v>
      </c>
      <c r="E251" t="s">
        <v>929</v>
      </c>
      <c r="F251" t="s">
        <v>930</v>
      </c>
      <c r="G251" t="s">
        <v>925</v>
      </c>
      <c r="I251" t="s">
        <v>835</v>
      </c>
    </row>
    <row r="252" spans="1:9">
      <c r="A252" t="s">
        <v>1600</v>
      </c>
      <c r="B252" t="s">
        <v>1601</v>
      </c>
      <c r="C252" s="33" t="s">
        <v>1602</v>
      </c>
      <c r="G252" t="s">
        <v>834</v>
      </c>
      <c r="I252" t="s">
        <v>835</v>
      </c>
    </row>
    <row r="253" spans="1:9">
      <c r="A253" t="s">
        <v>1603</v>
      </c>
      <c r="B253" t="s">
        <v>1604</v>
      </c>
      <c r="C253" s="33" t="s">
        <v>1605</v>
      </c>
      <c r="G253" t="s">
        <v>834</v>
      </c>
      <c r="I253" t="s">
        <v>835</v>
      </c>
    </row>
    <row r="254" spans="1:9">
      <c r="A254" t="s">
        <v>1606</v>
      </c>
      <c r="B254" t="s">
        <v>1607</v>
      </c>
      <c r="C254" s="33" t="s">
        <v>1608</v>
      </c>
      <c r="D254" t="s">
        <v>829</v>
      </c>
      <c r="E254" t="s">
        <v>1044</v>
      </c>
      <c r="F254" t="s">
        <v>1045</v>
      </c>
      <c r="G254" t="s">
        <v>829</v>
      </c>
      <c r="I254" t="s">
        <v>835</v>
      </c>
    </row>
    <row r="255" spans="1:9">
      <c r="A255" t="s">
        <v>1609</v>
      </c>
      <c r="B255" t="s">
        <v>1610</v>
      </c>
      <c r="C255" s="33" t="s">
        <v>1611</v>
      </c>
      <c r="D255" t="s">
        <v>829</v>
      </c>
      <c r="E255" t="s">
        <v>1612</v>
      </c>
      <c r="G255" t="s">
        <v>896</v>
      </c>
      <c r="I255" t="s">
        <v>835</v>
      </c>
    </row>
    <row r="256" spans="1:9">
      <c r="A256" t="s">
        <v>1613</v>
      </c>
      <c r="B256" t="s">
        <v>1614</v>
      </c>
      <c r="C256" s="33" t="s">
        <v>1615</v>
      </c>
      <c r="I256" t="s">
        <v>843</v>
      </c>
    </row>
    <row r="257" spans="1:9">
      <c r="A257" t="s">
        <v>1616</v>
      </c>
      <c r="B257" t="s">
        <v>1617</v>
      </c>
      <c r="C257" s="33" t="s">
        <v>1618</v>
      </c>
      <c r="D257" t="s">
        <v>829</v>
      </c>
      <c r="E257" t="s">
        <v>1167</v>
      </c>
      <c r="F257" t="s">
        <v>1168</v>
      </c>
      <c r="G257" t="s">
        <v>829</v>
      </c>
      <c r="I257" t="s">
        <v>830</v>
      </c>
    </row>
    <row r="258" spans="1:9">
      <c r="A258" t="s">
        <v>1619</v>
      </c>
      <c r="B258" t="s">
        <v>1620</v>
      </c>
      <c r="C258" s="33" t="s">
        <v>1621</v>
      </c>
      <c r="D258" t="s">
        <v>829</v>
      </c>
      <c r="E258" t="s">
        <v>827</v>
      </c>
      <c r="F258" t="s">
        <v>828</v>
      </c>
      <c r="G258" t="s">
        <v>829</v>
      </c>
      <c r="I258" t="s">
        <v>835</v>
      </c>
    </row>
    <row r="259" spans="1:9">
      <c r="A259" t="s">
        <v>1622</v>
      </c>
      <c r="B259" t="s">
        <v>1623</v>
      </c>
      <c r="C259" s="33" t="s">
        <v>1624</v>
      </c>
      <c r="D259" t="s">
        <v>829</v>
      </c>
      <c r="E259" t="s">
        <v>827</v>
      </c>
      <c r="F259" t="s">
        <v>828</v>
      </c>
      <c r="G259" t="s">
        <v>829</v>
      </c>
      <c r="I259" t="s">
        <v>835</v>
      </c>
    </row>
    <row r="260" spans="1:9">
      <c r="A260" t="s">
        <v>1625</v>
      </c>
      <c r="B260" t="s">
        <v>1626</v>
      </c>
      <c r="C260" s="33" t="s">
        <v>1627</v>
      </c>
      <c r="E260" t="s">
        <v>147</v>
      </c>
      <c r="I260" t="s">
        <v>843</v>
      </c>
    </row>
    <row r="261" spans="1:9">
      <c r="A261" t="s">
        <v>1628</v>
      </c>
      <c r="B261" t="s">
        <v>1629</v>
      </c>
      <c r="C261" s="33" t="s">
        <v>1630</v>
      </c>
      <c r="E261" t="s">
        <v>1192</v>
      </c>
      <c r="F261" t="s">
        <v>1193</v>
      </c>
      <c r="I261" t="s">
        <v>843</v>
      </c>
    </row>
    <row r="262" spans="1:9">
      <c r="A262" t="s">
        <v>1631</v>
      </c>
      <c r="B262" t="s">
        <v>1632</v>
      </c>
      <c r="C262" s="33" t="s">
        <v>1633</v>
      </c>
      <c r="D262" t="s">
        <v>829</v>
      </c>
      <c r="G262" t="s">
        <v>829</v>
      </c>
      <c r="I262" t="s">
        <v>835</v>
      </c>
    </row>
    <row r="263" spans="1:9">
      <c r="A263" t="s">
        <v>1634</v>
      </c>
      <c r="B263" t="s">
        <v>1635</v>
      </c>
      <c r="C263" s="33" t="s">
        <v>1636</v>
      </c>
      <c r="D263" t="s">
        <v>829</v>
      </c>
      <c r="E263" t="s">
        <v>1167</v>
      </c>
      <c r="F263" t="s">
        <v>1168</v>
      </c>
      <c r="G263" t="s">
        <v>829</v>
      </c>
      <c r="I263" t="s">
        <v>835</v>
      </c>
    </row>
    <row r="264" spans="1:9">
      <c r="A264" t="s">
        <v>1637</v>
      </c>
      <c r="B264" t="s">
        <v>1638</v>
      </c>
      <c r="C264" s="33" t="s">
        <v>1639</v>
      </c>
      <c r="G264" t="s">
        <v>940</v>
      </c>
      <c r="I264" t="s">
        <v>835</v>
      </c>
    </row>
    <row r="265" spans="1:9">
      <c r="A265" t="s">
        <v>1640</v>
      </c>
      <c r="B265" t="s">
        <v>1641</v>
      </c>
      <c r="C265" s="33" t="s">
        <v>1642</v>
      </c>
      <c r="E265" t="s">
        <v>1643</v>
      </c>
      <c r="F265" t="s">
        <v>1644</v>
      </c>
      <c r="I265" t="s">
        <v>843</v>
      </c>
    </row>
    <row r="266" spans="1:9">
      <c r="A266" t="s">
        <v>1645</v>
      </c>
      <c r="B266" t="s">
        <v>1646</v>
      </c>
      <c r="C266" s="33" t="s">
        <v>1647</v>
      </c>
      <c r="D266" t="s">
        <v>829</v>
      </c>
      <c r="E266" t="s">
        <v>873</v>
      </c>
      <c r="F266" t="s">
        <v>874</v>
      </c>
      <c r="G266" t="s">
        <v>829</v>
      </c>
      <c r="I266" t="s">
        <v>830</v>
      </c>
    </row>
    <row r="267" spans="1:9">
      <c r="A267" t="s">
        <v>1648</v>
      </c>
      <c r="B267" t="s">
        <v>1649</v>
      </c>
      <c r="C267" s="33" t="s">
        <v>1650</v>
      </c>
      <c r="D267" t="s">
        <v>829</v>
      </c>
      <c r="E267" t="s">
        <v>1167</v>
      </c>
      <c r="F267" t="s">
        <v>1168</v>
      </c>
      <c r="G267" t="s">
        <v>829</v>
      </c>
      <c r="I267" t="s">
        <v>835</v>
      </c>
    </row>
    <row r="268" spans="1:9">
      <c r="A268" t="s">
        <v>1651</v>
      </c>
      <c r="B268" t="s">
        <v>1652</v>
      </c>
      <c r="C268" s="33" t="s">
        <v>1653</v>
      </c>
      <c r="D268" t="s">
        <v>829</v>
      </c>
      <c r="E268" t="s">
        <v>827</v>
      </c>
      <c r="F268" t="s">
        <v>828</v>
      </c>
      <c r="G268" t="s">
        <v>829</v>
      </c>
      <c r="I268" t="s">
        <v>835</v>
      </c>
    </row>
    <row r="269" spans="1:9">
      <c r="A269" t="s">
        <v>1654</v>
      </c>
      <c r="B269" t="s">
        <v>1655</v>
      </c>
      <c r="C269" s="33" t="s">
        <v>1656</v>
      </c>
      <c r="E269" t="s">
        <v>850</v>
      </c>
      <c r="F269" t="s">
        <v>851</v>
      </c>
      <c r="G269" t="s">
        <v>829</v>
      </c>
      <c r="I269" t="s">
        <v>830</v>
      </c>
    </row>
    <row r="270" spans="1:9">
      <c r="A270" t="s">
        <v>1657</v>
      </c>
      <c r="B270" t="s">
        <v>1658</v>
      </c>
      <c r="C270" s="33" t="s">
        <v>1659</v>
      </c>
      <c r="E270" t="s">
        <v>842</v>
      </c>
      <c r="I270" t="s">
        <v>843</v>
      </c>
    </row>
    <row r="271" spans="1:9">
      <c r="A271" t="s">
        <v>1660</v>
      </c>
      <c r="B271" t="s">
        <v>1661</v>
      </c>
      <c r="C271" s="33" t="s">
        <v>1662</v>
      </c>
      <c r="G271" t="s">
        <v>834</v>
      </c>
      <c r="I271" t="s">
        <v>835</v>
      </c>
    </row>
    <row r="272" spans="1:9">
      <c r="A272" t="s">
        <v>1663</v>
      </c>
      <c r="B272" t="s">
        <v>1664</v>
      </c>
      <c r="C272" s="33" t="s">
        <v>1665</v>
      </c>
      <c r="E272" t="s">
        <v>842</v>
      </c>
      <c r="I272" t="s">
        <v>843</v>
      </c>
    </row>
    <row r="273" spans="1:9">
      <c r="A273" t="s">
        <v>1666</v>
      </c>
      <c r="B273" t="s">
        <v>1667</v>
      </c>
      <c r="C273" s="33" t="s">
        <v>1668</v>
      </c>
      <c r="E273" t="s">
        <v>1069</v>
      </c>
      <c r="F273" t="s">
        <v>874</v>
      </c>
      <c r="G273" t="s">
        <v>829</v>
      </c>
      <c r="I273" t="s">
        <v>830</v>
      </c>
    </row>
    <row r="274" spans="1:9">
      <c r="A274" t="s">
        <v>1669</v>
      </c>
      <c r="B274" t="s">
        <v>1670</v>
      </c>
      <c r="C274" s="33" t="s">
        <v>1671</v>
      </c>
      <c r="E274" t="s">
        <v>850</v>
      </c>
      <c r="F274" t="s">
        <v>851</v>
      </c>
      <c r="G274" t="s">
        <v>829</v>
      </c>
      <c r="I274" t="s">
        <v>830</v>
      </c>
    </row>
    <row r="275" spans="1:9">
      <c r="A275" t="s">
        <v>1672</v>
      </c>
      <c r="B275" t="s">
        <v>1673</v>
      </c>
      <c r="C275" s="33" t="s">
        <v>1674</v>
      </c>
      <c r="I275" t="s">
        <v>843</v>
      </c>
    </row>
    <row r="276" spans="1:9">
      <c r="A276" t="s">
        <v>1675</v>
      </c>
      <c r="B276" t="s">
        <v>1676</v>
      </c>
      <c r="C276" s="33" t="s">
        <v>1677</v>
      </c>
      <c r="D276" t="s">
        <v>829</v>
      </c>
      <c r="E276" t="s">
        <v>827</v>
      </c>
      <c r="F276" t="s">
        <v>828</v>
      </c>
      <c r="G276" t="s">
        <v>829</v>
      </c>
      <c r="I276" t="s">
        <v>835</v>
      </c>
    </row>
    <row r="277" spans="1:9">
      <c r="A277" t="s">
        <v>1678</v>
      </c>
      <c r="B277" t="s">
        <v>1679</v>
      </c>
      <c r="C277" s="33" t="s">
        <v>1680</v>
      </c>
      <c r="E277" t="s">
        <v>842</v>
      </c>
      <c r="I277" t="s">
        <v>843</v>
      </c>
    </row>
    <row r="278" spans="1:9">
      <c r="A278" t="s">
        <v>1681</v>
      </c>
      <c r="B278" t="s">
        <v>1682</v>
      </c>
      <c r="C278" s="33" t="s">
        <v>1683</v>
      </c>
      <c r="D278" t="s">
        <v>829</v>
      </c>
      <c r="E278" t="s">
        <v>850</v>
      </c>
      <c r="F278" t="s">
        <v>851</v>
      </c>
      <c r="G278" t="s">
        <v>829</v>
      </c>
      <c r="I278" t="s">
        <v>830</v>
      </c>
    </row>
    <row r="279" spans="1:9">
      <c r="A279" t="s">
        <v>1684</v>
      </c>
      <c r="B279" t="s">
        <v>1685</v>
      </c>
      <c r="C279" s="33" t="s">
        <v>1686</v>
      </c>
      <c r="E279" t="s">
        <v>1687</v>
      </c>
      <c r="F279" t="s">
        <v>1644</v>
      </c>
      <c r="I279" t="s">
        <v>843</v>
      </c>
    </row>
    <row r="280" spans="1:9">
      <c r="A280" t="s">
        <v>1688</v>
      </c>
      <c r="B280" t="s">
        <v>1689</v>
      </c>
      <c r="C280" s="33" t="s">
        <v>1690</v>
      </c>
      <c r="D280" t="s">
        <v>896</v>
      </c>
      <c r="E280" t="s">
        <v>916</v>
      </c>
      <c r="F280" t="s">
        <v>917</v>
      </c>
      <c r="I280" t="s">
        <v>924</v>
      </c>
    </row>
    <row r="281" spans="1:9">
      <c r="A281" t="s">
        <v>1688</v>
      </c>
      <c r="B281" t="s">
        <v>1689</v>
      </c>
      <c r="C281" s="33" t="s">
        <v>1690</v>
      </c>
      <c r="D281" t="s">
        <v>896</v>
      </c>
      <c r="E281" t="s">
        <v>916</v>
      </c>
      <c r="F281" t="s">
        <v>917</v>
      </c>
      <c r="G281" t="s">
        <v>896</v>
      </c>
      <c r="I281" t="s">
        <v>835</v>
      </c>
    </row>
    <row r="282" spans="1:9">
      <c r="A282" t="s">
        <v>1691</v>
      </c>
      <c r="B282" t="s">
        <v>1692</v>
      </c>
      <c r="C282" s="33" t="s">
        <v>1693</v>
      </c>
      <c r="D282" t="s">
        <v>829</v>
      </c>
      <c r="E282" t="s">
        <v>1167</v>
      </c>
      <c r="F282" t="s">
        <v>1168</v>
      </c>
      <c r="G282" t="s">
        <v>829</v>
      </c>
      <c r="I282" t="s">
        <v>835</v>
      </c>
    </row>
    <row r="283" spans="1:9">
      <c r="A283" t="s">
        <v>1694</v>
      </c>
      <c r="B283" t="s">
        <v>1695</v>
      </c>
      <c r="C283" s="33" t="s">
        <v>1696</v>
      </c>
      <c r="D283" t="s">
        <v>896</v>
      </c>
      <c r="E283" t="s">
        <v>1697</v>
      </c>
      <c r="F283" t="s">
        <v>1698</v>
      </c>
      <c r="G283" t="s">
        <v>896</v>
      </c>
      <c r="I283" t="s">
        <v>835</v>
      </c>
    </row>
    <row r="284" spans="1:9">
      <c r="A284" t="s">
        <v>1699</v>
      </c>
      <c r="B284" t="s">
        <v>1700</v>
      </c>
      <c r="C284" s="33" t="s">
        <v>1701</v>
      </c>
      <c r="I284" t="s">
        <v>843</v>
      </c>
    </row>
    <row r="285" spans="1:9">
      <c r="A285" t="s">
        <v>1702</v>
      </c>
      <c r="B285" t="s">
        <v>1703</v>
      </c>
      <c r="C285" s="33" t="s">
        <v>1704</v>
      </c>
      <c r="D285" t="s">
        <v>829</v>
      </c>
      <c r="E285" t="s">
        <v>994</v>
      </c>
      <c r="F285" t="s">
        <v>995</v>
      </c>
      <c r="G285" t="s">
        <v>829</v>
      </c>
      <c r="I285" t="s">
        <v>835</v>
      </c>
    </row>
    <row r="286" spans="1:9">
      <c r="A286" t="s">
        <v>1705</v>
      </c>
      <c r="B286" t="s">
        <v>1706</v>
      </c>
      <c r="C286" s="33" t="s">
        <v>1707</v>
      </c>
      <c r="D286" t="s">
        <v>829</v>
      </c>
      <c r="E286" t="s">
        <v>827</v>
      </c>
      <c r="F286" t="s">
        <v>828</v>
      </c>
      <c r="G286" t="s">
        <v>829</v>
      </c>
      <c r="I286" t="s">
        <v>924</v>
      </c>
    </row>
    <row r="287" spans="1:9">
      <c r="A287" t="s">
        <v>1705</v>
      </c>
      <c r="B287" t="s">
        <v>1706</v>
      </c>
      <c r="C287" s="33" t="s">
        <v>1707</v>
      </c>
      <c r="D287" t="s">
        <v>829</v>
      </c>
      <c r="E287" t="s">
        <v>827</v>
      </c>
      <c r="F287" t="s">
        <v>828</v>
      </c>
      <c r="G287" t="s">
        <v>829</v>
      </c>
      <c r="I287" t="s">
        <v>835</v>
      </c>
    </row>
    <row r="288" spans="1:9">
      <c r="A288" t="s">
        <v>1708</v>
      </c>
      <c r="B288" t="s">
        <v>1709</v>
      </c>
      <c r="C288" s="33" t="s">
        <v>1710</v>
      </c>
      <c r="D288" t="s">
        <v>896</v>
      </c>
      <c r="E288" t="s">
        <v>929</v>
      </c>
      <c r="F288" t="s">
        <v>930</v>
      </c>
      <c r="G288" t="s">
        <v>896</v>
      </c>
      <c r="I288" t="s">
        <v>835</v>
      </c>
    </row>
    <row r="289" spans="1:9">
      <c r="A289" t="s">
        <v>1711</v>
      </c>
      <c r="B289" t="s">
        <v>1712</v>
      </c>
      <c r="C289" s="33" t="s">
        <v>1713</v>
      </c>
      <c r="D289" t="s">
        <v>896</v>
      </c>
      <c r="E289" t="s">
        <v>1714</v>
      </c>
      <c r="F289" t="s">
        <v>1715</v>
      </c>
      <c r="G289" t="s">
        <v>896</v>
      </c>
      <c r="I289" t="s">
        <v>835</v>
      </c>
    </row>
    <row r="290" spans="1:9">
      <c r="A290" t="s">
        <v>1716</v>
      </c>
      <c r="B290" t="s">
        <v>1717</v>
      </c>
      <c r="C290" s="33" t="s">
        <v>1718</v>
      </c>
      <c r="G290" t="s">
        <v>829</v>
      </c>
      <c r="I290" t="s">
        <v>830</v>
      </c>
    </row>
    <row r="291" spans="1:9">
      <c r="A291" t="s">
        <v>1719</v>
      </c>
      <c r="B291" t="s">
        <v>1720</v>
      </c>
      <c r="C291" s="33" t="s">
        <v>1721</v>
      </c>
      <c r="I291" t="s">
        <v>843</v>
      </c>
    </row>
    <row r="292" spans="1:9">
      <c r="A292" t="s">
        <v>1722</v>
      </c>
      <c r="B292" t="s">
        <v>1723</v>
      </c>
      <c r="C292" s="33" t="s">
        <v>1724</v>
      </c>
      <c r="D292" t="s">
        <v>829</v>
      </c>
      <c r="E292" t="s">
        <v>850</v>
      </c>
      <c r="F292" t="s">
        <v>851</v>
      </c>
      <c r="I292" t="s">
        <v>924</v>
      </c>
    </row>
    <row r="293" spans="1:9">
      <c r="A293" t="s">
        <v>1722</v>
      </c>
      <c r="B293" t="s">
        <v>1723</v>
      </c>
      <c r="C293" s="33" t="s">
        <v>1724</v>
      </c>
      <c r="D293" t="s">
        <v>829</v>
      </c>
      <c r="E293" t="s">
        <v>850</v>
      </c>
      <c r="F293" t="s">
        <v>851</v>
      </c>
      <c r="G293" t="s">
        <v>829</v>
      </c>
      <c r="I293" t="s">
        <v>835</v>
      </c>
    </row>
    <row r="294" spans="1:9">
      <c r="A294" t="s">
        <v>730</v>
      </c>
      <c r="B294" t="s">
        <v>731</v>
      </c>
      <c r="C294" s="33" t="s">
        <v>1725</v>
      </c>
      <c r="E294" t="s">
        <v>884</v>
      </c>
      <c r="G294" t="s">
        <v>829</v>
      </c>
      <c r="I294" t="s">
        <v>830</v>
      </c>
    </row>
    <row r="295" spans="1:9">
      <c r="A295" t="s">
        <v>1726</v>
      </c>
      <c r="B295" t="s">
        <v>1727</v>
      </c>
      <c r="C295" s="33" t="s">
        <v>1728</v>
      </c>
      <c r="I295" t="s">
        <v>924</v>
      </c>
    </row>
    <row r="296" spans="1:9">
      <c r="A296" t="s">
        <v>1726</v>
      </c>
      <c r="B296" t="s">
        <v>1727</v>
      </c>
      <c r="C296" s="33" t="s">
        <v>1728</v>
      </c>
      <c r="G296" t="s">
        <v>834</v>
      </c>
      <c r="I296" t="s">
        <v>835</v>
      </c>
    </row>
    <row r="297" spans="1:9">
      <c r="A297" t="s">
        <v>368</v>
      </c>
      <c r="B297" t="s">
        <v>369</v>
      </c>
      <c r="C297" s="33" t="s">
        <v>1729</v>
      </c>
      <c r="E297" t="s">
        <v>873</v>
      </c>
      <c r="F297" t="s">
        <v>874</v>
      </c>
      <c r="G297" t="s">
        <v>829</v>
      </c>
      <c r="I297" t="s">
        <v>835</v>
      </c>
    </row>
    <row r="298" spans="1:9">
      <c r="A298" t="s">
        <v>117</v>
      </c>
      <c r="B298" t="s">
        <v>118</v>
      </c>
      <c r="C298" s="33" t="s">
        <v>1730</v>
      </c>
      <c r="G298" t="s">
        <v>834</v>
      </c>
      <c r="I298" t="s">
        <v>835</v>
      </c>
    </row>
    <row r="299" spans="1:9">
      <c r="A299" t="s">
        <v>1731</v>
      </c>
      <c r="B299" t="s">
        <v>1732</v>
      </c>
      <c r="C299" s="33" t="s">
        <v>1733</v>
      </c>
      <c r="I299" t="s">
        <v>843</v>
      </c>
    </row>
    <row r="300" spans="1:9">
      <c r="A300" t="s">
        <v>1734</v>
      </c>
      <c r="B300" t="s">
        <v>1735</v>
      </c>
      <c r="C300" s="33" t="s">
        <v>1736</v>
      </c>
      <c r="I300" t="s">
        <v>843</v>
      </c>
    </row>
    <row r="301" spans="1:9">
      <c r="A301" t="s">
        <v>1737</v>
      </c>
      <c r="B301" t="s">
        <v>1738</v>
      </c>
      <c r="C301" s="33" t="s">
        <v>1739</v>
      </c>
      <c r="D301" t="s">
        <v>829</v>
      </c>
      <c r="E301" t="s">
        <v>850</v>
      </c>
      <c r="F301" t="s">
        <v>851</v>
      </c>
      <c r="G301" t="s">
        <v>829</v>
      </c>
      <c r="I301" t="s">
        <v>830</v>
      </c>
    </row>
    <row r="302" spans="1:9">
      <c r="A302" t="s">
        <v>1740</v>
      </c>
      <c r="B302" t="s">
        <v>1741</v>
      </c>
      <c r="C302" s="33" t="s">
        <v>1742</v>
      </c>
      <c r="E302" t="s">
        <v>842</v>
      </c>
      <c r="I302" t="s">
        <v>843</v>
      </c>
    </row>
    <row r="303" spans="1:9">
      <c r="A303" t="s">
        <v>1743</v>
      </c>
      <c r="B303" t="s">
        <v>1744</v>
      </c>
      <c r="C303" s="33" t="s">
        <v>1745</v>
      </c>
      <c r="I303" t="s">
        <v>843</v>
      </c>
    </row>
    <row r="304" spans="1:9">
      <c r="A304" t="s">
        <v>1746</v>
      </c>
      <c r="B304" t="s">
        <v>1747</v>
      </c>
      <c r="C304" s="33" t="s">
        <v>1748</v>
      </c>
      <c r="G304" t="s">
        <v>1749</v>
      </c>
      <c r="H304" t="s">
        <v>1750</v>
      </c>
      <c r="I304" t="s">
        <v>835</v>
      </c>
    </row>
    <row r="305" spans="1:9">
      <c r="A305" t="s">
        <v>1751</v>
      </c>
      <c r="B305" t="s">
        <v>1752</v>
      </c>
      <c r="C305" s="33" t="s">
        <v>1753</v>
      </c>
      <c r="E305" t="s">
        <v>827</v>
      </c>
      <c r="F305" t="s">
        <v>828</v>
      </c>
      <c r="G305" t="s">
        <v>829</v>
      </c>
      <c r="I305" t="s">
        <v>835</v>
      </c>
    </row>
    <row r="306" spans="1:9">
      <c r="A306" t="s">
        <v>1754</v>
      </c>
      <c r="B306" t="s">
        <v>1755</v>
      </c>
      <c r="C306" s="33" t="s">
        <v>1756</v>
      </c>
      <c r="D306" t="s">
        <v>829</v>
      </c>
      <c r="E306" t="s">
        <v>827</v>
      </c>
      <c r="F306" t="s">
        <v>828</v>
      </c>
      <c r="G306" t="s">
        <v>829</v>
      </c>
      <c r="I306" t="s">
        <v>835</v>
      </c>
    </row>
    <row r="307" spans="1:9">
      <c r="A307" t="s">
        <v>1757</v>
      </c>
      <c r="B307" t="s">
        <v>1758</v>
      </c>
      <c r="C307" s="33" t="s">
        <v>1759</v>
      </c>
      <c r="G307" t="s">
        <v>834</v>
      </c>
      <c r="I307" t="s">
        <v>835</v>
      </c>
    </row>
    <row r="308" spans="1:9">
      <c r="A308" t="s">
        <v>1760</v>
      </c>
      <c r="B308" t="s">
        <v>1761</v>
      </c>
      <c r="C308" s="33" t="s">
        <v>1762</v>
      </c>
      <c r="D308" t="s">
        <v>829</v>
      </c>
      <c r="E308" t="s">
        <v>827</v>
      </c>
      <c r="F308" t="s">
        <v>828</v>
      </c>
      <c r="G308" t="s">
        <v>925</v>
      </c>
      <c r="I308" t="s">
        <v>835</v>
      </c>
    </row>
    <row r="309" spans="1:9">
      <c r="A309" t="s">
        <v>1763</v>
      </c>
      <c r="B309" t="s">
        <v>1764</v>
      </c>
      <c r="C309" s="33" t="s">
        <v>1765</v>
      </c>
      <c r="I309" t="s">
        <v>843</v>
      </c>
    </row>
    <row r="310" spans="1:9">
      <c r="A310" t="s">
        <v>1766</v>
      </c>
      <c r="B310" t="s">
        <v>1767</v>
      </c>
      <c r="C310" s="33" t="s">
        <v>1768</v>
      </c>
      <c r="D310" t="s">
        <v>896</v>
      </c>
      <c r="E310" t="s">
        <v>929</v>
      </c>
      <c r="F310" t="s">
        <v>930</v>
      </c>
      <c r="G310" t="s">
        <v>896</v>
      </c>
      <c r="I310" t="s">
        <v>835</v>
      </c>
    </row>
    <row r="311" spans="1:9">
      <c r="A311" t="s">
        <v>1769</v>
      </c>
      <c r="B311" t="s">
        <v>1770</v>
      </c>
      <c r="C311" s="33" t="s">
        <v>1771</v>
      </c>
      <c r="I311" t="s">
        <v>843</v>
      </c>
    </row>
    <row r="312" spans="1:9">
      <c r="A312" t="s">
        <v>1772</v>
      </c>
      <c r="B312" t="s">
        <v>1773</v>
      </c>
      <c r="C312" s="33" t="s">
        <v>1774</v>
      </c>
      <c r="G312" t="s">
        <v>834</v>
      </c>
      <c r="I312" t="s">
        <v>835</v>
      </c>
    </row>
    <row r="313" spans="1:9">
      <c r="A313" t="s">
        <v>1775</v>
      </c>
      <c r="B313" t="s">
        <v>1776</v>
      </c>
      <c r="C313" s="33" t="s">
        <v>1777</v>
      </c>
      <c r="E313" t="s">
        <v>1778</v>
      </c>
      <c r="F313" t="s">
        <v>1779</v>
      </c>
      <c r="G313" t="s">
        <v>925</v>
      </c>
      <c r="I313" t="s">
        <v>835</v>
      </c>
    </row>
    <row r="314" spans="1:9">
      <c r="A314" t="s">
        <v>1780</v>
      </c>
      <c r="B314" t="s">
        <v>1781</v>
      </c>
      <c r="C314" s="33" t="s">
        <v>1774</v>
      </c>
      <c r="I314" t="s">
        <v>843</v>
      </c>
    </row>
    <row r="315" spans="1:9">
      <c r="A315" t="s">
        <v>1782</v>
      </c>
      <c r="B315" t="s">
        <v>1783</v>
      </c>
      <c r="C315" s="33" t="s">
        <v>1784</v>
      </c>
      <c r="E315" t="s">
        <v>1785</v>
      </c>
      <c r="F315" t="s">
        <v>892</v>
      </c>
      <c r="I315" t="s">
        <v>843</v>
      </c>
    </row>
    <row r="316" spans="1:9">
      <c r="A316" t="s">
        <v>1786</v>
      </c>
      <c r="B316" t="s">
        <v>1787</v>
      </c>
      <c r="C316" s="33" t="s">
        <v>1788</v>
      </c>
      <c r="G316" t="s">
        <v>834</v>
      </c>
      <c r="I316" t="s">
        <v>835</v>
      </c>
    </row>
    <row r="317" spans="1:9">
      <c r="A317" t="s">
        <v>1789</v>
      </c>
      <c r="B317" t="s">
        <v>1790</v>
      </c>
      <c r="C317" s="33" t="s">
        <v>1791</v>
      </c>
      <c r="E317" t="s">
        <v>842</v>
      </c>
      <c r="I317" t="s">
        <v>843</v>
      </c>
    </row>
    <row r="318" spans="1:9">
      <c r="A318" t="s">
        <v>1792</v>
      </c>
      <c r="B318" t="s">
        <v>1793</v>
      </c>
      <c r="C318" s="33" t="s">
        <v>1794</v>
      </c>
      <c r="D318" t="s">
        <v>829</v>
      </c>
      <c r="E318" t="s">
        <v>1167</v>
      </c>
      <c r="F318" t="s">
        <v>1168</v>
      </c>
      <c r="G318" t="s">
        <v>829</v>
      </c>
      <c r="I318" t="s">
        <v>835</v>
      </c>
    </row>
    <row r="319" spans="1:9">
      <c r="A319" t="s">
        <v>1795</v>
      </c>
      <c r="B319" t="s">
        <v>1796</v>
      </c>
      <c r="C319" s="33" t="s">
        <v>1797</v>
      </c>
      <c r="D319" t="s">
        <v>829</v>
      </c>
      <c r="E319" t="s">
        <v>1419</v>
      </c>
      <c r="F319" t="s">
        <v>1420</v>
      </c>
      <c r="G319" t="s">
        <v>829</v>
      </c>
      <c r="I319" t="s">
        <v>830</v>
      </c>
    </row>
    <row r="320" spans="1:9">
      <c r="A320" t="s">
        <v>1798</v>
      </c>
      <c r="B320" t="s">
        <v>1799</v>
      </c>
      <c r="C320" s="33" t="s">
        <v>1800</v>
      </c>
      <c r="D320" t="s">
        <v>829</v>
      </c>
      <c r="G320" t="s">
        <v>829</v>
      </c>
      <c r="I320" t="s">
        <v>830</v>
      </c>
    </row>
    <row r="321" spans="1:9">
      <c r="A321" t="s">
        <v>1801</v>
      </c>
      <c r="B321" t="s">
        <v>1802</v>
      </c>
      <c r="C321" s="33" t="s">
        <v>1803</v>
      </c>
      <c r="E321" t="s">
        <v>842</v>
      </c>
      <c r="I321" t="s">
        <v>843</v>
      </c>
    </row>
    <row r="322" spans="1:9">
      <c r="A322" t="s">
        <v>1804</v>
      </c>
      <c r="B322" t="s">
        <v>1805</v>
      </c>
      <c r="C322" s="33" t="s">
        <v>1806</v>
      </c>
      <c r="D322" t="s">
        <v>829</v>
      </c>
      <c r="E322" t="s">
        <v>873</v>
      </c>
      <c r="F322" t="s">
        <v>874</v>
      </c>
      <c r="G322" t="s">
        <v>829</v>
      </c>
      <c r="I322" t="s">
        <v>830</v>
      </c>
    </row>
    <row r="323" spans="1:9">
      <c r="A323" t="s">
        <v>1807</v>
      </c>
      <c r="B323" t="s">
        <v>1808</v>
      </c>
      <c r="C323" s="33" t="s">
        <v>1809</v>
      </c>
      <c r="D323" t="s">
        <v>829</v>
      </c>
      <c r="E323" t="s">
        <v>873</v>
      </c>
      <c r="F323" t="s">
        <v>874</v>
      </c>
      <c r="G323" t="s">
        <v>829</v>
      </c>
      <c r="I323" t="s">
        <v>835</v>
      </c>
    </row>
    <row r="324" spans="1:9">
      <c r="A324" t="s">
        <v>1810</v>
      </c>
      <c r="B324" t="s">
        <v>1811</v>
      </c>
      <c r="C324" s="33" t="s">
        <v>1812</v>
      </c>
      <c r="I324" t="s">
        <v>843</v>
      </c>
    </row>
    <row r="325" spans="1:9">
      <c r="A325" t="s">
        <v>1813</v>
      </c>
      <c r="B325" t="s">
        <v>1814</v>
      </c>
      <c r="C325" s="33" t="s">
        <v>1815</v>
      </c>
      <c r="I325" t="s">
        <v>843</v>
      </c>
    </row>
    <row r="326" spans="1:9">
      <c r="A326" t="s">
        <v>1816</v>
      </c>
      <c r="B326" t="s">
        <v>1817</v>
      </c>
      <c r="C326" s="33" t="s">
        <v>1818</v>
      </c>
      <c r="E326" t="s">
        <v>842</v>
      </c>
      <c r="I326" t="s">
        <v>843</v>
      </c>
    </row>
    <row r="327" spans="1:9">
      <c r="A327" t="s">
        <v>1819</v>
      </c>
      <c r="B327" t="s">
        <v>1820</v>
      </c>
      <c r="C327" s="33" t="s">
        <v>1821</v>
      </c>
      <c r="D327" t="s">
        <v>829</v>
      </c>
      <c r="E327" t="s">
        <v>827</v>
      </c>
      <c r="F327" t="s">
        <v>828</v>
      </c>
      <c r="G327" t="s">
        <v>829</v>
      </c>
      <c r="I327" t="s">
        <v>835</v>
      </c>
    </row>
    <row r="328" spans="1:9">
      <c r="A328" t="s">
        <v>1822</v>
      </c>
      <c r="B328" t="s">
        <v>1823</v>
      </c>
      <c r="C328" s="33" t="s">
        <v>1824</v>
      </c>
      <c r="D328" t="s">
        <v>829</v>
      </c>
      <c r="E328" t="s">
        <v>994</v>
      </c>
      <c r="F328" t="s">
        <v>995</v>
      </c>
      <c r="G328" t="s">
        <v>829</v>
      </c>
      <c r="I328" t="s">
        <v>835</v>
      </c>
    </row>
    <row r="329" spans="1:9">
      <c r="A329" t="s">
        <v>1825</v>
      </c>
      <c r="B329" t="s">
        <v>1826</v>
      </c>
      <c r="C329" s="33" t="s">
        <v>1827</v>
      </c>
      <c r="I329" t="s">
        <v>843</v>
      </c>
    </row>
    <row r="330" spans="1:9">
      <c r="A330" t="s">
        <v>1828</v>
      </c>
      <c r="B330" t="s">
        <v>1829</v>
      </c>
      <c r="C330" s="33" t="s">
        <v>1830</v>
      </c>
      <c r="E330" t="s">
        <v>842</v>
      </c>
      <c r="I330" t="s">
        <v>843</v>
      </c>
    </row>
    <row r="331" spans="1:9">
      <c r="A331" t="s">
        <v>1831</v>
      </c>
      <c r="B331" t="s">
        <v>1832</v>
      </c>
      <c r="C331" s="33" t="s">
        <v>1833</v>
      </c>
      <c r="G331" t="s">
        <v>834</v>
      </c>
      <c r="I331" t="s">
        <v>835</v>
      </c>
    </row>
    <row r="332" spans="1:9">
      <c r="A332" t="s">
        <v>1834</v>
      </c>
      <c r="B332" t="s">
        <v>1835</v>
      </c>
      <c r="C332" s="33" t="s">
        <v>1824</v>
      </c>
      <c r="D332" t="s">
        <v>829</v>
      </c>
      <c r="E332" t="s">
        <v>994</v>
      </c>
      <c r="F332" t="s">
        <v>995</v>
      </c>
      <c r="G332" t="s">
        <v>829</v>
      </c>
      <c r="I332" t="s">
        <v>835</v>
      </c>
    </row>
    <row r="333" spans="1:9">
      <c r="A333" t="s">
        <v>1836</v>
      </c>
      <c r="B333" t="s">
        <v>1837</v>
      </c>
      <c r="C333" s="33" t="s">
        <v>1838</v>
      </c>
      <c r="D333" t="s">
        <v>829</v>
      </c>
      <c r="G333" t="s">
        <v>829</v>
      </c>
      <c r="I333" t="s">
        <v>924</v>
      </c>
    </row>
    <row r="334" spans="1:9">
      <c r="A334" t="s">
        <v>1836</v>
      </c>
      <c r="B334" t="s">
        <v>1837</v>
      </c>
      <c r="C334" s="33" t="s">
        <v>1839</v>
      </c>
      <c r="D334" t="s">
        <v>829</v>
      </c>
      <c r="G334" t="s">
        <v>1749</v>
      </c>
      <c r="H334" t="s">
        <v>1750</v>
      </c>
      <c r="I334" t="s">
        <v>835</v>
      </c>
    </row>
    <row r="335" spans="1:9">
      <c r="A335" t="s">
        <v>1840</v>
      </c>
      <c r="B335" t="s">
        <v>1841</v>
      </c>
      <c r="C335" s="33" t="s">
        <v>1842</v>
      </c>
      <c r="E335" t="s">
        <v>842</v>
      </c>
      <c r="I335" t="s">
        <v>843</v>
      </c>
    </row>
    <row r="336" spans="1:9">
      <c r="A336" t="s">
        <v>1843</v>
      </c>
      <c r="B336" t="s">
        <v>1844</v>
      </c>
      <c r="C336" s="33" t="s">
        <v>1845</v>
      </c>
      <c r="E336" t="s">
        <v>842</v>
      </c>
      <c r="I336" t="s">
        <v>843</v>
      </c>
    </row>
    <row r="337" spans="1:9">
      <c r="A337" t="s">
        <v>1846</v>
      </c>
      <c r="B337" t="s">
        <v>1847</v>
      </c>
      <c r="C337" s="33" t="s">
        <v>1848</v>
      </c>
      <c r="D337" t="s">
        <v>829</v>
      </c>
      <c r="E337" t="s">
        <v>884</v>
      </c>
      <c r="G337" t="s">
        <v>1849</v>
      </c>
      <c r="I337" t="s">
        <v>835</v>
      </c>
    </row>
    <row r="338" spans="1:9">
      <c r="A338" t="s">
        <v>1850</v>
      </c>
      <c r="B338" t="s">
        <v>1851</v>
      </c>
      <c r="C338" s="33" t="s">
        <v>1852</v>
      </c>
      <c r="G338" t="s">
        <v>834</v>
      </c>
      <c r="I338" t="s">
        <v>835</v>
      </c>
    </row>
    <row r="339" spans="1:9">
      <c r="A339" t="s">
        <v>1853</v>
      </c>
      <c r="B339" t="s">
        <v>1854</v>
      </c>
      <c r="C339" s="33" t="s">
        <v>1855</v>
      </c>
      <c r="G339" t="s">
        <v>834</v>
      </c>
      <c r="I339" t="s">
        <v>835</v>
      </c>
    </row>
    <row r="340" spans="1:9">
      <c r="A340" t="s">
        <v>1856</v>
      </c>
      <c r="B340" t="s">
        <v>1857</v>
      </c>
      <c r="C340" s="33" t="s">
        <v>1858</v>
      </c>
      <c r="E340" t="s">
        <v>842</v>
      </c>
      <c r="I340" t="s">
        <v>843</v>
      </c>
    </row>
    <row r="341" spans="1:9">
      <c r="A341" t="s">
        <v>1859</v>
      </c>
      <c r="B341" t="s">
        <v>1860</v>
      </c>
      <c r="C341" s="33" t="s">
        <v>1861</v>
      </c>
      <c r="E341" t="s">
        <v>842</v>
      </c>
      <c r="I341" t="s">
        <v>843</v>
      </c>
    </row>
    <row r="342" spans="1:9">
      <c r="A342" t="s">
        <v>1862</v>
      </c>
      <c r="B342" t="s">
        <v>1863</v>
      </c>
      <c r="C342" s="33" t="s">
        <v>1864</v>
      </c>
      <c r="E342" t="s">
        <v>842</v>
      </c>
      <c r="I342" t="s">
        <v>843</v>
      </c>
    </row>
    <row r="343" spans="1:9">
      <c r="A343" t="s">
        <v>1865</v>
      </c>
      <c r="B343" t="s">
        <v>1866</v>
      </c>
      <c r="C343" s="33" t="s">
        <v>1867</v>
      </c>
      <c r="I343" t="s">
        <v>843</v>
      </c>
    </row>
    <row r="344" spans="1:9">
      <c r="A344" t="s">
        <v>1868</v>
      </c>
      <c r="B344" t="s">
        <v>1869</v>
      </c>
      <c r="C344" s="33" t="s">
        <v>1870</v>
      </c>
      <c r="E344" t="s">
        <v>850</v>
      </c>
      <c r="F344" t="s">
        <v>851</v>
      </c>
      <c r="G344" t="s">
        <v>829</v>
      </c>
      <c r="I344" t="s">
        <v>830</v>
      </c>
    </row>
    <row r="345" spans="1:9">
      <c r="A345" t="s">
        <v>1871</v>
      </c>
      <c r="B345" t="s">
        <v>1872</v>
      </c>
      <c r="C345" s="33" t="s">
        <v>1873</v>
      </c>
      <c r="E345" t="s">
        <v>842</v>
      </c>
      <c r="I345" t="s">
        <v>843</v>
      </c>
    </row>
    <row r="346" spans="1:9">
      <c r="A346" t="s">
        <v>1874</v>
      </c>
      <c r="B346" t="s">
        <v>1875</v>
      </c>
      <c r="C346" s="33" t="s">
        <v>1876</v>
      </c>
      <c r="E346" t="s">
        <v>842</v>
      </c>
      <c r="I346" t="s">
        <v>843</v>
      </c>
    </row>
    <row r="347" spans="1:9">
      <c r="A347" t="s">
        <v>1877</v>
      </c>
      <c r="B347" t="s">
        <v>1878</v>
      </c>
      <c r="C347" s="33" t="s">
        <v>1879</v>
      </c>
      <c r="D347" t="s">
        <v>829</v>
      </c>
      <c r="E347" t="s">
        <v>994</v>
      </c>
      <c r="F347" t="s">
        <v>995</v>
      </c>
      <c r="G347" t="s">
        <v>829</v>
      </c>
      <c r="I347" t="s">
        <v>835</v>
      </c>
    </row>
    <row r="348" spans="1:9">
      <c r="A348" t="s">
        <v>1880</v>
      </c>
      <c r="B348" t="s">
        <v>1881</v>
      </c>
      <c r="C348" s="33" t="s">
        <v>1882</v>
      </c>
      <c r="I348" t="s">
        <v>843</v>
      </c>
    </row>
    <row r="349" spans="1:9">
      <c r="A349" t="s">
        <v>1883</v>
      </c>
      <c r="B349" t="s">
        <v>1884</v>
      </c>
      <c r="C349" s="33" t="s">
        <v>1885</v>
      </c>
      <c r="D349" t="s">
        <v>829</v>
      </c>
      <c r="E349" t="s">
        <v>1274</v>
      </c>
      <c r="F349" t="s">
        <v>1275</v>
      </c>
      <c r="G349" t="s">
        <v>829</v>
      </c>
      <c r="I349" t="s">
        <v>835</v>
      </c>
    </row>
    <row r="350" spans="1:9">
      <c r="A350" t="s">
        <v>1886</v>
      </c>
      <c r="B350" t="s">
        <v>1887</v>
      </c>
      <c r="C350" s="33" t="s">
        <v>1888</v>
      </c>
      <c r="I350" t="s">
        <v>843</v>
      </c>
    </row>
    <row r="351" spans="1:9">
      <c r="A351" t="s">
        <v>1889</v>
      </c>
      <c r="B351" t="s">
        <v>1890</v>
      </c>
      <c r="C351" s="33" t="s">
        <v>1891</v>
      </c>
      <c r="G351" t="s">
        <v>834</v>
      </c>
      <c r="I351" t="s">
        <v>835</v>
      </c>
    </row>
    <row r="352" spans="1:9">
      <c r="A352" t="s">
        <v>1892</v>
      </c>
      <c r="B352" t="s">
        <v>1893</v>
      </c>
      <c r="C352" s="33" t="s">
        <v>1894</v>
      </c>
      <c r="D352" t="s">
        <v>829</v>
      </c>
      <c r="E352" t="s">
        <v>827</v>
      </c>
      <c r="F352" t="s">
        <v>828</v>
      </c>
      <c r="G352" t="s">
        <v>829</v>
      </c>
      <c r="I352" t="s">
        <v>835</v>
      </c>
    </row>
    <row r="353" spans="1:9">
      <c r="A353" t="s">
        <v>1895</v>
      </c>
      <c r="B353" t="s">
        <v>1896</v>
      </c>
      <c r="C353" s="33" t="s">
        <v>1897</v>
      </c>
      <c r="E353" t="s">
        <v>842</v>
      </c>
      <c r="I353" t="s">
        <v>843</v>
      </c>
    </row>
    <row r="354" spans="1:9">
      <c r="A354" t="s">
        <v>1898</v>
      </c>
      <c r="B354" t="s">
        <v>1899</v>
      </c>
      <c r="C354" s="33" t="s">
        <v>1900</v>
      </c>
      <c r="E354" t="s">
        <v>873</v>
      </c>
      <c r="F354" t="s">
        <v>874</v>
      </c>
      <c r="I354" t="s">
        <v>843</v>
      </c>
    </row>
    <row r="355" spans="1:9">
      <c r="A355" t="s">
        <v>1901</v>
      </c>
      <c r="B355" t="s">
        <v>1902</v>
      </c>
      <c r="C355" s="33" t="s">
        <v>1903</v>
      </c>
      <c r="D355" t="s">
        <v>829</v>
      </c>
      <c r="E355" t="s">
        <v>884</v>
      </c>
      <c r="G355" t="s">
        <v>829</v>
      </c>
      <c r="I355" t="s">
        <v>835</v>
      </c>
    </row>
    <row r="356" spans="1:9">
      <c r="A356" t="s">
        <v>1904</v>
      </c>
      <c r="B356" t="s">
        <v>1905</v>
      </c>
      <c r="C356" s="33" t="s">
        <v>1906</v>
      </c>
      <c r="E356" t="s">
        <v>929</v>
      </c>
      <c r="F356" t="s">
        <v>930</v>
      </c>
      <c r="G356" t="s">
        <v>925</v>
      </c>
      <c r="I356" t="s">
        <v>835</v>
      </c>
    </row>
    <row r="357" spans="1:9">
      <c r="A357" t="s">
        <v>1907</v>
      </c>
      <c r="B357" t="s">
        <v>1908</v>
      </c>
      <c r="C357" s="33" t="s">
        <v>1909</v>
      </c>
      <c r="E357" t="s">
        <v>1192</v>
      </c>
      <c r="F357" t="s">
        <v>1193</v>
      </c>
      <c r="I357" t="s">
        <v>843</v>
      </c>
    </row>
    <row r="358" spans="1:9">
      <c r="A358" t="s">
        <v>1910</v>
      </c>
      <c r="B358" t="s">
        <v>1911</v>
      </c>
      <c r="C358" s="33" t="s">
        <v>1912</v>
      </c>
      <c r="G358" t="s">
        <v>1532</v>
      </c>
      <c r="I358" t="s">
        <v>924</v>
      </c>
    </row>
    <row r="359" spans="1:9">
      <c r="A359" t="s">
        <v>1913</v>
      </c>
      <c r="B359" t="s">
        <v>1914</v>
      </c>
      <c r="C359" s="33" t="s">
        <v>1915</v>
      </c>
      <c r="G359" t="s">
        <v>27</v>
      </c>
      <c r="I359" t="s">
        <v>835</v>
      </c>
    </row>
    <row r="360" spans="1:9">
      <c r="A360" t="s">
        <v>1916</v>
      </c>
      <c r="B360" t="s">
        <v>1917</v>
      </c>
      <c r="C360" s="33" t="s">
        <v>1918</v>
      </c>
      <c r="E360" t="s">
        <v>842</v>
      </c>
      <c r="I360" t="s">
        <v>843</v>
      </c>
    </row>
    <row r="361" spans="1:9">
      <c r="A361" t="s">
        <v>1919</v>
      </c>
      <c r="B361" t="s">
        <v>1920</v>
      </c>
      <c r="C361" s="33" t="s">
        <v>1921</v>
      </c>
      <c r="E361" t="s">
        <v>994</v>
      </c>
      <c r="F361" t="s">
        <v>995</v>
      </c>
      <c r="G361" t="s">
        <v>925</v>
      </c>
      <c r="I361" t="s">
        <v>835</v>
      </c>
    </row>
    <row r="362" spans="1:9">
      <c r="A362" t="s">
        <v>1922</v>
      </c>
      <c r="B362" t="s">
        <v>1923</v>
      </c>
      <c r="C362" s="33" t="s">
        <v>1924</v>
      </c>
      <c r="D362" t="s">
        <v>829</v>
      </c>
      <c r="E362" t="s">
        <v>884</v>
      </c>
      <c r="G362" t="s">
        <v>829</v>
      </c>
      <c r="I362" t="s">
        <v>835</v>
      </c>
    </row>
    <row r="363" spans="1:9">
      <c r="A363" t="s">
        <v>1925</v>
      </c>
      <c r="B363" t="s">
        <v>1926</v>
      </c>
      <c r="C363" s="33" t="s">
        <v>1927</v>
      </c>
      <c r="D363" t="s">
        <v>829</v>
      </c>
      <c r="E363" t="s">
        <v>827</v>
      </c>
      <c r="F363" t="s">
        <v>828</v>
      </c>
      <c r="G363" t="s">
        <v>829</v>
      </c>
      <c r="I363" t="s">
        <v>835</v>
      </c>
    </row>
    <row r="364" spans="1:9">
      <c r="A364" t="s">
        <v>1928</v>
      </c>
      <c r="B364" t="s">
        <v>1929</v>
      </c>
      <c r="C364" s="33" t="s">
        <v>1930</v>
      </c>
      <c r="E364" t="s">
        <v>842</v>
      </c>
      <c r="I364" t="s">
        <v>843</v>
      </c>
    </row>
    <row r="365" spans="1:9">
      <c r="A365" t="s">
        <v>1931</v>
      </c>
      <c r="B365" t="s">
        <v>1932</v>
      </c>
      <c r="C365" s="33" t="s">
        <v>1933</v>
      </c>
      <c r="G365" t="s">
        <v>940</v>
      </c>
      <c r="I365" t="s">
        <v>830</v>
      </c>
    </row>
    <row r="366" spans="1:9">
      <c r="A366" t="s">
        <v>1934</v>
      </c>
      <c r="B366" t="s">
        <v>1935</v>
      </c>
      <c r="C366" s="33" t="s">
        <v>1936</v>
      </c>
      <c r="G366" t="s">
        <v>940</v>
      </c>
      <c r="I366" t="s">
        <v>835</v>
      </c>
    </row>
    <row r="367" spans="1:9">
      <c r="A367" t="s">
        <v>1937</v>
      </c>
      <c r="B367" t="s">
        <v>1938</v>
      </c>
      <c r="C367" s="33" t="s">
        <v>1939</v>
      </c>
      <c r="E367" t="s">
        <v>929</v>
      </c>
      <c r="F367" t="s">
        <v>930</v>
      </c>
      <c r="G367" t="s">
        <v>896</v>
      </c>
      <c r="I367" t="s">
        <v>830</v>
      </c>
    </row>
    <row r="368" spans="1:9">
      <c r="A368" t="s">
        <v>1940</v>
      </c>
      <c r="B368" t="s">
        <v>1941</v>
      </c>
      <c r="C368" s="33" t="s">
        <v>1936</v>
      </c>
      <c r="G368" t="s">
        <v>834</v>
      </c>
      <c r="I368" t="s">
        <v>835</v>
      </c>
    </row>
    <row r="369" spans="1:9">
      <c r="A369" t="s">
        <v>1942</v>
      </c>
      <c r="B369" t="s">
        <v>1943</v>
      </c>
      <c r="C369" s="33" t="s">
        <v>1944</v>
      </c>
      <c r="G369" t="s">
        <v>829</v>
      </c>
      <c r="I369" t="s">
        <v>830</v>
      </c>
    </row>
    <row r="370" spans="1:9">
      <c r="A370" t="s">
        <v>1945</v>
      </c>
      <c r="B370" t="s">
        <v>1946</v>
      </c>
      <c r="C370" s="33" t="s">
        <v>1947</v>
      </c>
      <c r="E370" t="s">
        <v>842</v>
      </c>
      <c r="I370" t="s">
        <v>843</v>
      </c>
    </row>
    <row r="371" spans="1:9">
      <c r="A371" t="s">
        <v>1948</v>
      </c>
      <c r="B371" t="s">
        <v>1949</v>
      </c>
      <c r="C371" s="33" t="s">
        <v>1950</v>
      </c>
      <c r="D371" t="s">
        <v>829</v>
      </c>
      <c r="E371" t="s">
        <v>827</v>
      </c>
      <c r="F371" t="s">
        <v>828</v>
      </c>
      <c r="G371" t="s">
        <v>829</v>
      </c>
      <c r="I371" t="s">
        <v>835</v>
      </c>
    </row>
    <row r="372" spans="1:9">
      <c r="A372" t="s">
        <v>1951</v>
      </c>
      <c r="B372" t="s">
        <v>1952</v>
      </c>
      <c r="C372" s="33" t="s">
        <v>1953</v>
      </c>
      <c r="G372" t="s">
        <v>834</v>
      </c>
      <c r="I372" t="s">
        <v>835</v>
      </c>
    </row>
    <row r="373" spans="1:9">
      <c r="A373" t="s">
        <v>1954</v>
      </c>
      <c r="B373" t="s">
        <v>1955</v>
      </c>
      <c r="C373" s="33" t="s">
        <v>1956</v>
      </c>
      <c r="E373" t="s">
        <v>842</v>
      </c>
      <c r="I373" t="s">
        <v>843</v>
      </c>
    </row>
    <row r="374" spans="1:9">
      <c r="A374" t="s">
        <v>1957</v>
      </c>
      <c r="B374" t="s">
        <v>1958</v>
      </c>
      <c r="C374" s="33" t="s">
        <v>1959</v>
      </c>
      <c r="G374" t="s">
        <v>834</v>
      </c>
      <c r="I374" t="s">
        <v>835</v>
      </c>
    </row>
    <row r="375" spans="1:9">
      <c r="A375" t="s">
        <v>1960</v>
      </c>
      <c r="B375" t="s">
        <v>1961</v>
      </c>
      <c r="C375" s="33" t="s">
        <v>1962</v>
      </c>
      <c r="D375" t="s">
        <v>829</v>
      </c>
      <c r="E375" t="s">
        <v>850</v>
      </c>
      <c r="F375" t="s">
        <v>851</v>
      </c>
      <c r="G375" t="s">
        <v>829</v>
      </c>
      <c r="I375" t="s">
        <v>924</v>
      </c>
    </row>
    <row r="376" spans="1:9">
      <c r="A376" t="s">
        <v>1960</v>
      </c>
      <c r="B376" t="s">
        <v>1961</v>
      </c>
      <c r="C376" s="33" t="s">
        <v>1962</v>
      </c>
      <c r="D376" t="s">
        <v>829</v>
      </c>
      <c r="E376" t="s">
        <v>850</v>
      </c>
      <c r="F376" t="s">
        <v>851</v>
      </c>
      <c r="G376" t="s">
        <v>829</v>
      </c>
      <c r="I376" t="s">
        <v>835</v>
      </c>
    </row>
    <row r="377" spans="1:9">
      <c r="A377" t="s">
        <v>1963</v>
      </c>
      <c r="B377" t="s">
        <v>1964</v>
      </c>
      <c r="C377" s="33" t="s">
        <v>1965</v>
      </c>
      <c r="E377" t="s">
        <v>1069</v>
      </c>
      <c r="F377" t="s">
        <v>874</v>
      </c>
      <c r="I377" t="s">
        <v>843</v>
      </c>
    </row>
    <row r="378" spans="1:9">
      <c r="A378" t="s">
        <v>1966</v>
      </c>
      <c r="B378" t="s">
        <v>1967</v>
      </c>
      <c r="C378" s="33" t="s">
        <v>1968</v>
      </c>
      <c r="E378" t="s">
        <v>884</v>
      </c>
      <c r="G378" t="s">
        <v>1969</v>
      </c>
      <c r="H378" t="s">
        <v>1970</v>
      </c>
      <c r="I378" t="s">
        <v>835</v>
      </c>
    </row>
    <row r="379" spans="1:9">
      <c r="A379" t="s">
        <v>1971</v>
      </c>
      <c r="B379" t="s">
        <v>1972</v>
      </c>
      <c r="C379" s="33" t="s">
        <v>1973</v>
      </c>
      <c r="D379" t="s">
        <v>896</v>
      </c>
      <c r="E379" t="s">
        <v>1974</v>
      </c>
      <c r="F379" t="s">
        <v>1975</v>
      </c>
      <c r="G379" t="s">
        <v>896</v>
      </c>
      <c r="I379" t="s">
        <v>830</v>
      </c>
    </row>
    <row r="380" spans="1:9">
      <c r="A380" t="s">
        <v>1976</v>
      </c>
      <c r="B380" t="s">
        <v>1977</v>
      </c>
      <c r="C380" s="33" t="s">
        <v>1978</v>
      </c>
      <c r="G380" t="s">
        <v>1979</v>
      </c>
      <c r="I380" t="s">
        <v>835</v>
      </c>
    </row>
    <row r="381" spans="1:9">
      <c r="A381" t="s">
        <v>1980</v>
      </c>
      <c r="B381" t="s">
        <v>1981</v>
      </c>
      <c r="C381" s="33" t="s">
        <v>1982</v>
      </c>
      <c r="D381" t="s">
        <v>829</v>
      </c>
      <c r="E381" t="s">
        <v>1167</v>
      </c>
      <c r="F381" t="s">
        <v>1168</v>
      </c>
      <c r="G381" t="s">
        <v>829</v>
      </c>
      <c r="I381" t="s">
        <v>835</v>
      </c>
    </row>
    <row r="382" spans="1:9">
      <c r="A382" t="s">
        <v>1983</v>
      </c>
      <c r="B382" t="s">
        <v>1984</v>
      </c>
      <c r="C382" s="33" t="s">
        <v>1985</v>
      </c>
      <c r="E382" t="s">
        <v>1258</v>
      </c>
      <c r="F382" t="s">
        <v>828</v>
      </c>
      <c r="I382" t="s">
        <v>843</v>
      </c>
    </row>
    <row r="383" spans="1:9">
      <c r="A383" t="s">
        <v>1986</v>
      </c>
      <c r="B383" t="s">
        <v>1987</v>
      </c>
      <c r="C383" s="33" t="s">
        <v>1988</v>
      </c>
      <c r="I383" t="s">
        <v>843</v>
      </c>
    </row>
    <row r="384" spans="1:9">
      <c r="A384" t="s">
        <v>1989</v>
      </c>
      <c r="B384" t="s">
        <v>1990</v>
      </c>
      <c r="C384" s="33" t="s">
        <v>1991</v>
      </c>
      <c r="E384" t="s">
        <v>842</v>
      </c>
      <c r="I384" t="s">
        <v>843</v>
      </c>
    </row>
    <row r="385" spans="1:9">
      <c r="A385" t="s">
        <v>1992</v>
      </c>
      <c r="B385" t="s">
        <v>1993</v>
      </c>
      <c r="C385" s="33" t="s">
        <v>1994</v>
      </c>
      <c r="E385" t="s">
        <v>962</v>
      </c>
      <c r="F385" t="s">
        <v>963</v>
      </c>
      <c r="I385" t="s">
        <v>843</v>
      </c>
    </row>
    <row r="386" spans="1:9">
      <c r="A386" t="s">
        <v>1995</v>
      </c>
      <c r="B386" t="s">
        <v>1996</v>
      </c>
      <c r="C386" s="33" t="s">
        <v>1997</v>
      </c>
      <c r="D386" t="s">
        <v>829</v>
      </c>
      <c r="E386" t="s">
        <v>1571</v>
      </c>
      <c r="F386" t="s">
        <v>1572</v>
      </c>
      <c r="G386" t="s">
        <v>829</v>
      </c>
      <c r="I386" t="s">
        <v>835</v>
      </c>
    </row>
    <row r="387" spans="1:9">
      <c r="A387" t="s">
        <v>1998</v>
      </c>
      <c r="B387" t="s">
        <v>1999</v>
      </c>
      <c r="C387" s="33" t="s">
        <v>2000</v>
      </c>
      <c r="I387" t="s">
        <v>843</v>
      </c>
    </row>
    <row r="388" spans="1:9">
      <c r="A388" t="s">
        <v>2001</v>
      </c>
      <c r="B388" t="s">
        <v>2002</v>
      </c>
      <c r="C388" s="33" t="s">
        <v>2003</v>
      </c>
      <c r="E388" t="s">
        <v>842</v>
      </c>
      <c r="G388" t="s">
        <v>834</v>
      </c>
      <c r="I388" t="s">
        <v>843</v>
      </c>
    </row>
    <row r="389" spans="1:9">
      <c r="A389" t="s">
        <v>2004</v>
      </c>
      <c r="B389" t="s">
        <v>2005</v>
      </c>
      <c r="C389" s="33" t="s">
        <v>2006</v>
      </c>
      <c r="E389" t="s">
        <v>884</v>
      </c>
      <c r="G389" t="s">
        <v>829</v>
      </c>
      <c r="I389" t="s">
        <v>830</v>
      </c>
    </row>
    <row r="390" spans="1:9">
      <c r="A390" t="s">
        <v>2007</v>
      </c>
      <c r="B390" t="s">
        <v>2008</v>
      </c>
      <c r="C390" s="33" t="s">
        <v>2009</v>
      </c>
      <c r="D390" t="s">
        <v>829</v>
      </c>
      <c r="E390" t="s">
        <v>878</v>
      </c>
      <c r="F390" t="s">
        <v>879</v>
      </c>
      <c r="G390" t="s">
        <v>829</v>
      </c>
      <c r="I390" t="s">
        <v>835</v>
      </c>
    </row>
    <row r="391" spans="1:9">
      <c r="A391" t="s">
        <v>2010</v>
      </c>
      <c r="B391" t="s">
        <v>2011</v>
      </c>
      <c r="C391" s="33" t="s">
        <v>2012</v>
      </c>
      <c r="G391" t="s">
        <v>834</v>
      </c>
      <c r="I391" t="s">
        <v>835</v>
      </c>
    </row>
    <row r="392" spans="1:9">
      <c r="A392" t="s">
        <v>2013</v>
      </c>
      <c r="B392" t="s">
        <v>2014</v>
      </c>
      <c r="C392" s="33" t="s">
        <v>2015</v>
      </c>
      <c r="D392" t="s">
        <v>829</v>
      </c>
      <c r="E392" t="s">
        <v>1167</v>
      </c>
      <c r="F392" t="s">
        <v>1168</v>
      </c>
      <c r="G392" t="s">
        <v>829</v>
      </c>
      <c r="I392" t="s">
        <v>835</v>
      </c>
    </row>
    <row r="393" spans="1:9">
      <c r="A393" t="s">
        <v>2016</v>
      </c>
      <c r="B393" t="s">
        <v>2017</v>
      </c>
      <c r="C393" s="33" t="s">
        <v>2018</v>
      </c>
      <c r="E393" t="s">
        <v>842</v>
      </c>
      <c r="I393" t="s">
        <v>843</v>
      </c>
    </row>
    <row r="394" spans="1:9">
      <c r="A394" t="s">
        <v>2019</v>
      </c>
      <c r="B394" t="s">
        <v>2020</v>
      </c>
      <c r="C394" s="33" t="s">
        <v>2021</v>
      </c>
      <c r="D394" t="s">
        <v>896</v>
      </c>
      <c r="E394" t="s">
        <v>916</v>
      </c>
      <c r="F394" t="s">
        <v>917</v>
      </c>
      <c r="G394" t="s">
        <v>896</v>
      </c>
      <c r="I394" t="s">
        <v>835</v>
      </c>
    </row>
    <row r="395" spans="1:9">
      <c r="A395" t="s">
        <v>2022</v>
      </c>
      <c r="B395" t="s">
        <v>2023</v>
      </c>
      <c r="C395" s="33" t="s">
        <v>2024</v>
      </c>
      <c r="G395" t="s">
        <v>834</v>
      </c>
      <c r="I395" t="s">
        <v>835</v>
      </c>
    </row>
    <row r="396" spans="1:9">
      <c r="A396" t="s">
        <v>2025</v>
      </c>
      <c r="B396" t="s">
        <v>2026</v>
      </c>
      <c r="C396" s="33" t="s">
        <v>2027</v>
      </c>
      <c r="G396" t="s">
        <v>834</v>
      </c>
      <c r="I396" t="s">
        <v>835</v>
      </c>
    </row>
    <row r="397" spans="1:9">
      <c r="A397" t="s">
        <v>2028</v>
      </c>
      <c r="B397" t="s">
        <v>2029</v>
      </c>
      <c r="C397" s="33" t="s">
        <v>2030</v>
      </c>
      <c r="E397" t="s">
        <v>873</v>
      </c>
      <c r="F397" t="s">
        <v>874</v>
      </c>
      <c r="G397" t="s">
        <v>829</v>
      </c>
      <c r="I397" t="s">
        <v>830</v>
      </c>
    </row>
    <row r="398" spans="1:9">
      <c r="A398" t="s">
        <v>2031</v>
      </c>
      <c r="B398" t="s">
        <v>2032</v>
      </c>
      <c r="C398" s="33" t="s">
        <v>2033</v>
      </c>
      <c r="D398" t="s">
        <v>829</v>
      </c>
      <c r="E398" t="s">
        <v>850</v>
      </c>
      <c r="F398" t="s">
        <v>851</v>
      </c>
      <c r="G398" t="s">
        <v>829</v>
      </c>
      <c r="I398" t="s">
        <v>835</v>
      </c>
    </row>
    <row r="399" spans="1:9">
      <c r="A399" t="s">
        <v>2034</v>
      </c>
      <c r="B399" t="s">
        <v>2035</v>
      </c>
      <c r="C399" s="33" t="s">
        <v>2036</v>
      </c>
      <c r="G399" t="s">
        <v>834</v>
      </c>
      <c r="I399" t="s">
        <v>830</v>
      </c>
    </row>
    <row r="400" spans="1:9">
      <c r="A400" t="s">
        <v>2037</v>
      </c>
      <c r="B400" t="s">
        <v>2038</v>
      </c>
      <c r="C400" s="33" t="s">
        <v>2039</v>
      </c>
      <c r="I400" t="s">
        <v>924</v>
      </c>
    </row>
    <row r="401" spans="1:9">
      <c r="A401" t="s">
        <v>2040</v>
      </c>
      <c r="B401" t="s">
        <v>2041</v>
      </c>
      <c r="C401" s="33" t="s">
        <v>2042</v>
      </c>
      <c r="G401" t="s">
        <v>834</v>
      </c>
      <c r="I401" t="s">
        <v>830</v>
      </c>
    </row>
    <row r="402" spans="1:9">
      <c r="A402" t="s">
        <v>2043</v>
      </c>
      <c r="B402" t="s">
        <v>2044</v>
      </c>
      <c r="C402" s="33" t="s">
        <v>2045</v>
      </c>
      <c r="D402" t="s">
        <v>829</v>
      </c>
      <c r="E402" t="s">
        <v>873</v>
      </c>
      <c r="F402" t="s">
        <v>874</v>
      </c>
      <c r="G402" t="s">
        <v>829</v>
      </c>
      <c r="I402" t="s">
        <v>830</v>
      </c>
    </row>
    <row r="403" spans="1:9">
      <c r="A403" t="s">
        <v>2046</v>
      </c>
      <c r="B403" t="s">
        <v>2047</v>
      </c>
      <c r="C403" s="33" t="s">
        <v>2048</v>
      </c>
      <c r="D403" t="s">
        <v>896</v>
      </c>
      <c r="E403" t="s">
        <v>1454</v>
      </c>
      <c r="F403" t="s">
        <v>1455</v>
      </c>
      <c r="G403" t="s">
        <v>896</v>
      </c>
      <c r="I403" t="s">
        <v>835</v>
      </c>
    </row>
    <row r="404" spans="1:9">
      <c r="A404" t="s">
        <v>2049</v>
      </c>
      <c r="B404" t="s">
        <v>2050</v>
      </c>
      <c r="C404" s="33" t="s">
        <v>2051</v>
      </c>
      <c r="E404" t="s">
        <v>2052</v>
      </c>
      <c r="F404" t="s">
        <v>1715</v>
      </c>
      <c r="I404" t="s">
        <v>843</v>
      </c>
    </row>
    <row r="405" spans="1:9">
      <c r="A405" t="s">
        <v>2053</v>
      </c>
      <c r="B405" t="s">
        <v>2054</v>
      </c>
      <c r="C405" s="33" t="s">
        <v>2055</v>
      </c>
      <c r="E405" t="s">
        <v>842</v>
      </c>
      <c r="I405" t="s">
        <v>843</v>
      </c>
    </row>
    <row r="406" spans="1:9">
      <c r="A406" t="s">
        <v>2056</v>
      </c>
      <c r="B406" t="s">
        <v>2057</v>
      </c>
      <c r="C406" s="33" t="s">
        <v>2058</v>
      </c>
      <c r="D406" t="s">
        <v>896</v>
      </c>
      <c r="E406" t="s">
        <v>1612</v>
      </c>
      <c r="G406" t="s">
        <v>925</v>
      </c>
      <c r="I406" t="s">
        <v>835</v>
      </c>
    </row>
    <row r="407" spans="1:9">
      <c r="A407" t="s">
        <v>2059</v>
      </c>
      <c r="B407" t="s">
        <v>2060</v>
      </c>
      <c r="C407" s="33" t="s">
        <v>2061</v>
      </c>
      <c r="I407" t="s">
        <v>843</v>
      </c>
    </row>
    <row r="408" spans="1:9">
      <c r="A408" t="s">
        <v>2062</v>
      </c>
      <c r="B408" t="s">
        <v>2063</v>
      </c>
      <c r="C408" s="33" t="s">
        <v>2064</v>
      </c>
      <c r="D408" t="s">
        <v>829</v>
      </c>
      <c r="E408" t="s">
        <v>827</v>
      </c>
      <c r="F408" t="s">
        <v>828</v>
      </c>
      <c r="G408" t="s">
        <v>829</v>
      </c>
      <c r="I408" t="s">
        <v>835</v>
      </c>
    </row>
    <row r="409" spans="1:9">
      <c r="A409" t="s">
        <v>2065</v>
      </c>
      <c r="B409" t="s">
        <v>2066</v>
      </c>
      <c r="C409" s="33" t="s">
        <v>2067</v>
      </c>
      <c r="D409" t="s">
        <v>829</v>
      </c>
      <c r="E409" t="s">
        <v>850</v>
      </c>
      <c r="F409" t="s">
        <v>851</v>
      </c>
      <c r="G409" t="s">
        <v>829</v>
      </c>
      <c r="I409" t="s">
        <v>830</v>
      </c>
    </row>
    <row r="410" spans="1:9">
      <c r="A410" t="s">
        <v>2068</v>
      </c>
      <c r="B410" t="s">
        <v>2069</v>
      </c>
      <c r="C410" s="33" t="s">
        <v>2070</v>
      </c>
      <c r="D410" t="s">
        <v>829</v>
      </c>
      <c r="E410" t="s">
        <v>994</v>
      </c>
      <c r="F410" t="s">
        <v>995</v>
      </c>
      <c r="G410" t="s">
        <v>829</v>
      </c>
      <c r="I410" t="s">
        <v>835</v>
      </c>
    </row>
    <row r="411" spans="1:9">
      <c r="A411" t="s">
        <v>2071</v>
      </c>
      <c r="B411" t="s">
        <v>2072</v>
      </c>
      <c r="C411" s="33" t="s">
        <v>2073</v>
      </c>
      <c r="D411" t="s">
        <v>829</v>
      </c>
      <c r="E411" t="s">
        <v>827</v>
      </c>
      <c r="F411" t="s">
        <v>828</v>
      </c>
      <c r="G411" t="s">
        <v>829</v>
      </c>
      <c r="I411" t="s">
        <v>835</v>
      </c>
    </row>
    <row r="412" spans="1:9">
      <c r="A412" t="s">
        <v>2074</v>
      </c>
      <c r="B412" t="s">
        <v>2075</v>
      </c>
      <c r="C412" s="33" t="s">
        <v>2076</v>
      </c>
      <c r="G412" t="s">
        <v>834</v>
      </c>
      <c r="I412" t="s">
        <v>835</v>
      </c>
    </row>
    <row r="413" spans="1:9">
      <c r="A413" t="s">
        <v>2077</v>
      </c>
      <c r="B413" t="s">
        <v>2078</v>
      </c>
      <c r="C413" s="33" t="s">
        <v>2079</v>
      </c>
      <c r="G413" t="s">
        <v>834</v>
      </c>
      <c r="I413" t="s">
        <v>835</v>
      </c>
    </row>
    <row r="414" spans="1:9">
      <c r="A414" t="s">
        <v>2080</v>
      </c>
      <c r="B414" t="s">
        <v>2081</v>
      </c>
      <c r="C414" s="33" t="s">
        <v>2082</v>
      </c>
      <c r="I414" t="s">
        <v>843</v>
      </c>
    </row>
    <row r="415" spans="1:9">
      <c r="A415" t="s">
        <v>2083</v>
      </c>
      <c r="B415" t="s">
        <v>2084</v>
      </c>
      <c r="C415" s="33" t="s">
        <v>2085</v>
      </c>
      <c r="D415" t="s">
        <v>896</v>
      </c>
      <c r="E415" t="s">
        <v>1419</v>
      </c>
      <c r="F415" t="s">
        <v>1420</v>
      </c>
      <c r="G415" t="s">
        <v>2086</v>
      </c>
      <c r="I415" t="s">
        <v>835</v>
      </c>
    </row>
    <row r="416" spans="1:9">
      <c r="A416" t="s">
        <v>2087</v>
      </c>
      <c r="B416" t="s">
        <v>2088</v>
      </c>
      <c r="C416" s="33" t="s">
        <v>2089</v>
      </c>
      <c r="E416" t="s">
        <v>842</v>
      </c>
      <c r="I416" t="s">
        <v>843</v>
      </c>
    </row>
    <row r="417" spans="1:9">
      <c r="A417" t="s">
        <v>2090</v>
      </c>
      <c r="B417" t="s">
        <v>2091</v>
      </c>
      <c r="C417" s="33" t="s">
        <v>2092</v>
      </c>
      <c r="G417" t="s">
        <v>940</v>
      </c>
      <c r="I417" t="s">
        <v>835</v>
      </c>
    </row>
    <row r="418" spans="1:9">
      <c r="A418" t="s">
        <v>2093</v>
      </c>
      <c r="B418" t="s">
        <v>2094</v>
      </c>
      <c r="C418" s="33" t="s">
        <v>2095</v>
      </c>
      <c r="D418" t="s">
        <v>829</v>
      </c>
      <c r="E418" t="s">
        <v>850</v>
      </c>
      <c r="F418" t="s">
        <v>851</v>
      </c>
      <c r="G418" t="s">
        <v>829</v>
      </c>
      <c r="I418" t="s">
        <v>830</v>
      </c>
    </row>
    <row r="419" spans="1:9">
      <c r="A419" t="s">
        <v>2096</v>
      </c>
      <c r="B419" t="s">
        <v>2097</v>
      </c>
      <c r="C419" s="33" t="s">
        <v>2098</v>
      </c>
      <c r="D419" t="s">
        <v>896</v>
      </c>
      <c r="E419" t="s">
        <v>1643</v>
      </c>
      <c r="F419" t="s">
        <v>1644</v>
      </c>
      <c r="G419" t="s">
        <v>896</v>
      </c>
      <c r="I419" t="s">
        <v>835</v>
      </c>
    </row>
    <row r="420" spans="1:9">
      <c r="A420" t="s">
        <v>2099</v>
      </c>
      <c r="B420" t="s">
        <v>2100</v>
      </c>
      <c r="C420" s="33" t="s">
        <v>2101</v>
      </c>
      <c r="D420" t="s">
        <v>829</v>
      </c>
      <c r="E420" t="s">
        <v>1044</v>
      </c>
      <c r="F420" t="s">
        <v>1045</v>
      </c>
      <c r="G420" t="s">
        <v>829</v>
      </c>
      <c r="I420" t="s">
        <v>835</v>
      </c>
    </row>
    <row r="421" spans="1:9">
      <c r="A421" t="s">
        <v>2102</v>
      </c>
      <c r="B421" t="s">
        <v>2103</v>
      </c>
      <c r="C421" s="33" t="s">
        <v>2104</v>
      </c>
      <c r="G421" t="s">
        <v>940</v>
      </c>
      <c r="I421" t="s">
        <v>835</v>
      </c>
    </row>
    <row r="422" spans="1:9">
      <c r="A422" t="s">
        <v>2105</v>
      </c>
      <c r="B422" t="s">
        <v>2106</v>
      </c>
      <c r="C422" s="33" t="s">
        <v>2107</v>
      </c>
      <c r="G422" t="s">
        <v>834</v>
      </c>
      <c r="I422" t="s">
        <v>835</v>
      </c>
    </row>
    <row r="423" spans="1:9">
      <c r="A423" t="s">
        <v>2108</v>
      </c>
      <c r="B423" t="s">
        <v>2109</v>
      </c>
      <c r="C423" s="33" t="s">
        <v>2110</v>
      </c>
      <c r="D423" t="s">
        <v>829</v>
      </c>
      <c r="E423" t="s">
        <v>884</v>
      </c>
      <c r="G423" t="s">
        <v>1269</v>
      </c>
      <c r="H423" t="s">
        <v>1270</v>
      </c>
      <c r="I423" t="s">
        <v>835</v>
      </c>
    </row>
    <row r="424" spans="1:9" ht="28.8">
      <c r="A424" t="s">
        <v>2111</v>
      </c>
      <c r="B424" t="s">
        <v>2112</v>
      </c>
      <c r="C424" s="33" t="s">
        <v>2113</v>
      </c>
      <c r="E424" t="s">
        <v>850</v>
      </c>
      <c r="F424" t="s">
        <v>851</v>
      </c>
      <c r="G424" s="31" t="s">
        <v>2114</v>
      </c>
      <c r="H424" t="s">
        <v>2115</v>
      </c>
      <c r="I424" t="s">
        <v>835</v>
      </c>
    </row>
    <row r="425" spans="1:9">
      <c r="A425" t="s">
        <v>2116</v>
      </c>
      <c r="B425" t="s">
        <v>2117</v>
      </c>
      <c r="C425" s="33" t="s">
        <v>2118</v>
      </c>
      <c r="I425" t="s">
        <v>843</v>
      </c>
    </row>
    <row r="426" spans="1:9">
      <c r="A426" t="s">
        <v>2119</v>
      </c>
      <c r="B426" t="s">
        <v>2120</v>
      </c>
      <c r="C426" s="33" t="s">
        <v>2121</v>
      </c>
      <c r="D426" t="s">
        <v>896</v>
      </c>
      <c r="E426" t="s">
        <v>2122</v>
      </c>
      <c r="F426" t="s">
        <v>2123</v>
      </c>
      <c r="G426" t="s">
        <v>896</v>
      </c>
      <c r="I426" t="s">
        <v>830</v>
      </c>
    </row>
    <row r="427" spans="1:9">
      <c r="A427" t="s">
        <v>2124</v>
      </c>
      <c r="B427" t="s">
        <v>2125</v>
      </c>
      <c r="C427" s="33" t="s">
        <v>2126</v>
      </c>
      <c r="G427" t="s">
        <v>834</v>
      </c>
      <c r="I427" t="s">
        <v>835</v>
      </c>
    </row>
    <row r="428" spans="1:9">
      <c r="A428" t="s">
        <v>2127</v>
      </c>
      <c r="B428" t="s">
        <v>2128</v>
      </c>
      <c r="C428" s="33" t="s">
        <v>2129</v>
      </c>
      <c r="E428" t="s">
        <v>842</v>
      </c>
      <c r="I428" t="s">
        <v>843</v>
      </c>
    </row>
    <row r="429" spans="1:9">
      <c r="A429" t="s">
        <v>2130</v>
      </c>
      <c r="B429" t="s">
        <v>2131</v>
      </c>
      <c r="C429" s="33" t="s">
        <v>2132</v>
      </c>
      <c r="D429" t="s">
        <v>829</v>
      </c>
      <c r="E429" t="s">
        <v>827</v>
      </c>
      <c r="F429" t="s">
        <v>828</v>
      </c>
      <c r="G429" t="s">
        <v>829</v>
      </c>
      <c r="I429" t="s">
        <v>835</v>
      </c>
    </row>
    <row r="430" spans="1:9">
      <c r="A430" t="s">
        <v>2133</v>
      </c>
      <c r="B430" t="s">
        <v>2134</v>
      </c>
      <c r="C430" s="33" t="s">
        <v>2135</v>
      </c>
      <c r="G430" t="s">
        <v>834</v>
      </c>
      <c r="I430" t="s">
        <v>835</v>
      </c>
    </row>
    <row r="431" spans="1:9">
      <c r="A431" t="s">
        <v>2136</v>
      </c>
      <c r="B431" t="s">
        <v>2137</v>
      </c>
      <c r="C431" s="33" t="s">
        <v>2138</v>
      </c>
      <c r="E431" t="s">
        <v>873</v>
      </c>
      <c r="F431" t="s">
        <v>874</v>
      </c>
      <c r="I431" t="s">
        <v>843</v>
      </c>
    </row>
    <row r="432" spans="1:9">
      <c r="A432" t="s">
        <v>2139</v>
      </c>
      <c r="B432" t="s">
        <v>2140</v>
      </c>
      <c r="C432" s="33" t="s">
        <v>2141</v>
      </c>
      <c r="D432" t="s">
        <v>896</v>
      </c>
      <c r="E432" t="s">
        <v>891</v>
      </c>
      <c r="F432" t="s">
        <v>892</v>
      </c>
      <c r="G432" t="s">
        <v>829</v>
      </c>
      <c r="I432" t="s">
        <v>835</v>
      </c>
    </row>
    <row r="433" spans="1:9">
      <c r="A433" t="s">
        <v>2142</v>
      </c>
      <c r="B433" t="s">
        <v>2143</v>
      </c>
      <c r="C433" s="33" t="s">
        <v>2144</v>
      </c>
      <c r="G433" t="s">
        <v>829</v>
      </c>
      <c r="I433" t="s">
        <v>835</v>
      </c>
    </row>
    <row r="434" spans="1:9">
      <c r="A434" t="s">
        <v>2145</v>
      </c>
      <c r="B434" t="s">
        <v>2146</v>
      </c>
      <c r="C434" s="33" t="s">
        <v>2147</v>
      </c>
      <c r="E434" t="s">
        <v>2148</v>
      </c>
      <c r="I434" t="s">
        <v>843</v>
      </c>
    </row>
    <row r="435" spans="1:9">
      <c r="A435" t="s">
        <v>2149</v>
      </c>
      <c r="B435" t="s">
        <v>2150</v>
      </c>
      <c r="C435" s="33" t="s">
        <v>2151</v>
      </c>
      <c r="E435" t="s">
        <v>2052</v>
      </c>
      <c r="F435" t="s">
        <v>1715</v>
      </c>
      <c r="I435" t="s">
        <v>843</v>
      </c>
    </row>
    <row r="436" spans="1:9">
      <c r="A436" t="s">
        <v>2152</v>
      </c>
      <c r="B436" t="s">
        <v>2153</v>
      </c>
      <c r="C436" s="33" t="s">
        <v>2154</v>
      </c>
      <c r="I436" t="s">
        <v>843</v>
      </c>
    </row>
    <row r="437" spans="1:9">
      <c r="A437" t="s">
        <v>2155</v>
      </c>
      <c r="B437" t="s">
        <v>2156</v>
      </c>
      <c r="C437" s="33" t="s">
        <v>2157</v>
      </c>
      <c r="I437" t="s">
        <v>843</v>
      </c>
    </row>
    <row r="438" spans="1:9">
      <c r="A438" t="s">
        <v>2158</v>
      </c>
      <c r="B438" t="s">
        <v>2159</v>
      </c>
      <c r="C438" s="33" t="s">
        <v>2160</v>
      </c>
      <c r="D438" t="s">
        <v>829</v>
      </c>
      <c r="E438" t="s">
        <v>1167</v>
      </c>
      <c r="F438" t="s">
        <v>1168</v>
      </c>
      <c r="I438" t="s">
        <v>924</v>
      </c>
    </row>
    <row r="439" spans="1:9">
      <c r="A439" t="s">
        <v>2158</v>
      </c>
      <c r="B439" t="s">
        <v>2159</v>
      </c>
      <c r="C439" s="33" t="s">
        <v>2160</v>
      </c>
      <c r="D439" t="s">
        <v>829</v>
      </c>
      <c r="E439" t="s">
        <v>1167</v>
      </c>
      <c r="F439" t="s">
        <v>1168</v>
      </c>
      <c r="G439" t="s">
        <v>829</v>
      </c>
      <c r="I439" t="s">
        <v>830</v>
      </c>
    </row>
    <row r="440" spans="1:9">
      <c r="A440" t="s">
        <v>2161</v>
      </c>
      <c r="B440" t="s">
        <v>2162</v>
      </c>
      <c r="C440" s="33" t="s">
        <v>2163</v>
      </c>
      <c r="E440" t="s">
        <v>891</v>
      </c>
      <c r="F440" t="s">
        <v>892</v>
      </c>
      <c r="I440" t="s">
        <v>843</v>
      </c>
    </row>
    <row r="441" spans="1:9">
      <c r="A441" t="s">
        <v>2164</v>
      </c>
      <c r="B441" t="s">
        <v>2165</v>
      </c>
      <c r="C441" s="33" t="s">
        <v>2166</v>
      </c>
      <c r="D441" t="s">
        <v>896</v>
      </c>
      <c r="E441" t="s">
        <v>929</v>
      </c>
      <c r="F441" t="s">
        <v>930</v>
      </c>
      <c r="G441" t="s">
        <v>896</v>
      </c>
      <c r="I441" t="s">
        <v>835</v>
      </c>
    </row>
    <row r="442" spans="1:9">
      <c r="A442" t="s">
        <v>2167</v>
      </c>
      <c r="B442" t="s">
        <v>2168</v>
      </c>
      <c r="C442" s="33" t="s">
        <v>2169</v>
      </c>
      <c r="E442" t="s">
        <v>842</v>
      </c>
      <c r="I442" t="s">
        <v>843</v>
      </c>
    </row>
    <row r="443" spans="1:9">
      <c r="A443" t="s">
        <v>2170</v>
      </c>
      <c r="B443" t="s">
        <v>2171</v>
      </c>
      <c r="C443" s="33" t="s">
        <v>2172</v>
      </c>
      <c r="E443" t="s">
        <v>842</v>
      </c>
      <c r="I443" t="s">
        <v>843</v>
      </c>
    </row>
    <row r="444" spans="1:9">
      <c r="A444" t="s">
        <v>2173</v>
      </c>
      <c r="B444" t="s">
        <v>2174</v>
      </c>
      <c r="C444" s="33" t="s">
        <v>2175</v>
      </c>
      <c r="I444" t="s">
        <v>924</v>
      </c>
    </row>
    <row r="445" spans="1:9">
      <c r="A445" t="s">
        <v>2173</v>
      </c>
      <c r="B445" t="s">
        <v>2174</v>
      </c>
      <c r="C445" s="33" t="s">
        <v>2175</v>
      </c>
      <c r="G445" t="s">
        <v>834</v>
      </c>
      <c r="I445" t="s">
        <v>835</v>
      </c>
    </row>
    <row r="446" spans="1:9">
      <c r="A446" t="s">
        <v>2176</v>
      </c>
      <c r="B446" t="s">
        <v>2177</v>
      </c>
      <c r="C446" s="33" t="s">
        <v>2178</v>
      </c>
      <c r="D446" t="s">
        <v>829</v>
      </c>
      <c r="E446" t="s">
        <v>994</v>
      </c>
      <c r="F446" t="s">
        <v>995</v>
      </c>
      <c r="G446" t="s">
        <v>829</v>
      </c>
      <c r="I446" t="s">
        <v>835</v>
      </c>
    </row>
    <row r="447" spans="1:9">
      <c r="A447" t="s">
        <v>2179</v>
      </c>
      <c r="B447" t="s">
        <v>2180</v>
      </c>
      <c r="C447" s="33" t="s">
        <v>2181</v>
      </c>
      <c r="G447" t="s">
        <v>834</v>
      </c>
      <c r="I447" t="s">
        <v>835</v>
      </c>
    </row>
    <row r="448" spans="1:9">
      <c r="A448" t="s">
        <v>2182</v>
      </c>
      <c r="B448" t="s">
        <v>2183</v>
      </c>
      <c r="C448" s="33" t="s">
        <v>2184</v>
      </c>
      <c r="E448" t="s">
        <v>850</v>
      </c>
      <c r="F448" t="s">
        <v>851</v>
      </c>
      <c r="G448" t="s">
        <v>829</v>
      </c>
      <c r="I448" t="s">
        <v>830</v>
      </c>
    </row>
    <row r="449" spans="1:9">
      <c r="A449" t="s">
        <v>2185</v>
      </c>
      <c r="B449" t="s">
        <v>2186</v>
      </c>
      <c r="C449" s="33" t="s">
        <v>2187</v>
      </c>
      <c r="G449" t="s">
        <v>834</v>
      </c>
      <c r="I449" t="s">
        <v>835</v>
      </c>
    </row>
    <row r="450" spans="1:9">
      <c r="A450" t="s">
        <v>2188</v>
      </c>
      <c r="B450" t="s">
        <v>2189</v>
      </c>
      <c r="C450" s="33" t="s">
        <v>2190</v>
      </c>
      <c r="I450" t="s">
        <v>843</v>
      </c>
    </row>
    <row r="451" spans="1:9">
      <c r="A451" t="s">
        <v>2191</v>
      </c>
      <c r="B451" t="s">
        <v>2192</v>
      </c>
      <c r="C451" s="33" t="s">
        <v>2193</v>
      </c>
      <c r="G451" t="s">
        <v>940</v>
      </c>
      <c r="I451" t="s">
        <v>835</v>
      </c>
    </row>
    <row r="452" spans="1:9">
      <c r="A452" t="s">
        <v>2194</v>
      </c>
      <c r="B452" t="s">
        <v>2195</v>
      </c>
      <c r="C452" s="33" t="s">
        <v>2196</v>
      </c>
      <c r="D452" t="s">
        <v>829</v>
      </c>
      <c r="E452" t="s">
        <v>1044</v>
      </c>
      <c r="F452" t="s">
        <v>1045</v>
      </c>
      <c r="G452" t="s">
        <v>829</v>
      </c>
      <c r="I452" t="s">
        <v>835</v>
      </c>
    </row>
    <row r="453" spans="1:9">
      <c r="A453" t="s">
        <v>2197</v>
      </c>
      <c r="B453" t="s">
        <v>2198</v>
      </c>
      <c r="C453" s="33" t="s">
        <v>2199</v>
      </c>
      <c r="D453" t="s">
        <v>896</v>
      </c>
      <c r="E453" t="s">
        <v>929</v>
      </c>
      <c r="F453" t="s">
        <v>930</v>
      </c>
      <c r="G453" t="s">
        <v>896</v>
      </c>
      <c r="I453" t="s">
        <v>830</v>
      </c>
    </row>
    <row r="454" spans="1:9">
      <c r="A454" t="s">
        <v>306</v>
      </c>
      <c r="B454" t="s">
        <v>307</v>
      </c>
      <c r="C454" s="33" t="s">
        <v>2200</v>
      </c>
      <c r="E454" t="s">
        <v>1714</v>
      </c>
      <c r="F454" t="s">
        <v>1715</v>
      </c>
      <c r="G454" t="s">
        <v>896</v>
      </c>
      <c r="I454" t="s">
        <v>835</v>
      </c>
    </row>
    <row r="455" spans="1:9">
      <c r="A455" t="s">
        <v>2201</v>
      </c>
      <c r="B455" t="s">
        <v>2202</v>
      </c>
      <c r="C455" s="33" t="s">
        <v>2203</v>
      </c>
      <c r="D455" t="s">
        <v>829</v>
      </c>
      <c r="E455" t="s">
        <v>1167</v>
      </c>
      <c r="F455" t="s">
        <v>1168</v>
      </c>
      <c r="G455" t="s">
        <v>829</v>
      </c>
      <c r="I455" t="s">
        <v>835</v>
      </c>
    </row>
    <row r="456" spans="1:9">
      <c r="A456" t="s">
        <v>2204</v>
      </c>
      <c r="B456" t="s">
        <v>2205</v>
      </c>
      <c r="C456" s="33" t="s">
        <v>2206</v>
      </c>
      <c r="G456" t="s">
        <v>834</v>
      </c>
      <c r="I456" t="s">
        <v>835</v>
      </c>
    </row>
    <row r="457" spans="1:9">
      <c r="A457" t="s">
        <v>2207</v>
      </c>
      <c r="B457" t="s">
        <v>2208</v>
      </c>
      <c r="C457" s="33" t="s">
        <v>2209</v>
      </c>
      <c r="I457" t="s">
        <v>843</v>
      </c>
    </row>
    <row r="458" spans="1:9">
      <c r="A458" t="s">
        <v>2210</v>
      </c>
      <c r="B458" t="s">
        <v>2211</v>
      </c>
      <c r="C458" s="33" t="s">
        <v>2212</v>
      </c>
      <c r="E458" t="s">
        <v>2052</v>
      </c>
      <c r="F458" t="s">
        <v>1715</v>
      </c>
      <c r="I458" t="s">
        <v>843</v>
      </c>
    </row>
    <row r="459" spans="1:9">
      <c r="A459" t="s">
        <v>2213</v>
      </c>
      <c r="B459" t="s">
        <v>2214</v>
      </c>
      <c r="C459" s="33" t="s">
        <v>2215</v>
      </c>
      <c r="D459" t="s">
        <v>829</v>
      </c>
      <c r="E459" t="s">
        <v>2216</v>
      </c>
      <c r="F459" t="s">
        <v>2217</v>
      </c>
      <c r="G459" t="s">
        <v>829</v>
      </c>
      <c r="I459" t="s">
        <v>835</v>
      </c>
    </row>
    <row r="460" spans="1:9">
      <c r="A460" t="s">
        <v>2218</v>
      </c>
      <c r="B460" t="s">
        <v>2219</v>
      </c>
      <c r="C460" s="33" t="s">
        <v>2220</v>
      </c>
      <c r="G460" t="s">
        <v>940</v>
      </c>
      <c r="I460" t="s">
        <v>835</v>
      </c>
    </row>
    <row r="461" spans="1:9">
      <c r="A461" t="s">
        <v>2221</v>
      </c>
      <c r="B461" t="s">
        <v>2222</v>
      </c>
      <c r="C461" s="33" t="s">
        <v>2223</v>
      </c>
      <c r="G461" t="s">
        <v>829</v>
      </c>
      <c r="I461" t="s">
        <v>830</v>
      </c>
    </row>
    <row r="462" spans="1:9">
      <c r="A462" t="s">
        <v>2224</v>
      </c>
      <c r="B462" t="s">
        <v>2225</v>
      </c>
      <c r="C462" s="33" t="s">
        <v>2226</v>
      </c>
      <c r="G462" t="s">
        <v>834</v>
      </c>
      <c r="I462" t="s">
        <v>835</v>
      </c>
    </row>
    <row r="463" spans="1:9">
      <c r="A463" t="s">
        <v>2227</v>
      </c>
      <c r="B463" t="s">
        <v>2228</v>
      </c>
      <c r="C463" s="33" t="s">
        <v>2229</v>
      </c>
      <c r="D463" t="s">
        <v>829</v>
      </c>
      <c r="G463" t="s">
        <v>829</v>
      </c>
      <c r="I463" t="s">
        <v>835</v>
      </c>
    </row>
    <row r="464" spans="1:9">
      <c r="A464" t="s">
        <v>2230</v>
      </c>
      <c r="B464" t="s">
        <v>2231</v>
      </c>
      <c r="C464" s="33" t="s">
        <v>2229</v>
      </c>
      <c r="D464" t="s">
        <v>829</v>
      </c>
      <c r="E464" t="s">
        <v>1612</v>
      </c>
      <c r="G464" t="s">
        <v>925</v>
      </c>
      <c r="I464" t="s">
        <v>830</v>
      </c>
    </row>
    <row r="465" spans="1:9">
      <c r="A465" t="s">
        <v>2232</v>
      </c>
      <c r="B465" t="s">
        <v>2233</v>
      </c>
      <c r="C465" s="33" t="s">
        <v>2234</v>
      </c>
      <c r="D465" t="s">
        <v>829</v>
      </c>
      <c r="E465" t="s">
        <v>1274</v>
      </c>
      <c r="F465" t="s">
        <v>1275</v>
      </c>
      <c r="G465" t="s">
        <v>829</v>
      </c>
      <c r="I465" t="s">
        <v>835</v>
      </c>
    </row>
    <row r="466" spans="1:9">
      <c r="A466" t="s">
        <v>2235</v>
      </c>
      <c r="B466" t="s">
        <v>2236</v>
      </c>
      <c r="C466" s="33" t="s">
        <v>2237</v>
      </c>
      <c r="G466" t="s">
        <v>940</v>
      </c>
      <c r="I466" t="s">
        <v>830</v>
      </c>
    </row>
    <row r="467" spans="1:9">
      <c r="A467" t="s">
        <v>2238</v>
      </c>
      <c r="B467" t="s">
        <v>2239</v>
      </c>
      <c r="C467" s="33" t="s">
        <v>2240</v>
      </c>
      <c r="E467" t="s">
        <v>842</v>
      </c>
      <c r="I467" t="s">
        <v>843</v>
      </c>
    </row>
    <row r="468" spans="1:9">
      <c r="A468" t="s">
        <v>2241</v>
      </c>
      <c r="B468" t="s">
        <v>2242</v>
      </c>
      <c r="C468" s="33" t="s">
        <v>2243</v>
      </c>
      <c r="E468" t="s">
        <v>842</v>
      </c>
      <c r="I468" t="s">
        <v>843</v>
      </c>
    </row>
    <row r="469" spans="1:9">
      <c r="A469" t="s">
        <v>2244</v>
      </c>
      <c r="B469" t="s">
        <v>2245</v>
      </c>
      <c r="C469" s="33" t="s">
        <v>2246</v>
      </c>
      <c r="G469" t="s">
        <v>834</v>
      </c>
      <c r="I469" t="s">
        <v>835</v>
      </c>
    </row>
    <row r="470" spans="1:9">
      <c r="A470" t="s">
        <v>2247</v>
      </c>
      <c r="B470" t="s">
        <v>2248</v>
      </c>
      <c r="C470" s="33" t="s">
        <v>2249</v>
      </c>
      <c r="E470" t="s">
        <v>850</v>
      </c>
      <c r="F470" t="s">
        <v>851</v>
      </c>
      <c r="G470" t="s">
        <v>1432</v>
      </c>
      <c r="I470" t="s">
        <v>924</v>
      </c>
    </row>
    <row r="471" spans="1:9">
      <c r="A471" t="s">
        <v>2250</v>
      </c>
      <c r="B471" t="s">
        <v>2251</v>
      </c>
      <c r="C471" s="33" t="s">
        <v>2252</v>
      </c>
      <c r="G471" t="s">
        <v>940</v>
      </c>
      <c r="I471" t="s">
        <v>835</v>
      </c>
    </row>
    <row r="472" spans="1:9">
      <c r="A472" t="s">
        <v>2253</v>
      </c>
      <c r="B472" t="s">
        <v>2254</v>
      </c>
      <c r="C472" s="33" t="s">
        <v>2255</v>
      </c>
      <c r="D472" t="s">
        <v>829</v>
      </c>
      <c r="E472" t="s">
        <v>994</v>
      </c>
      <c r="F472" t="s">
        <v>995</v>
      </c>
      <c r="G472" t="s">
        <v>1197</v>
      </c>
      <c r="H472" t="s">
        <v>1198</v>
      </c>
      <c r="I472" t="s">
        <v>835</v>
      </c>
    </row>
    <row r="473" spans="1:9">
      <c r="A473" t="s">
        <v>2256</v>
      </c>
      <c r="B473" t="s">
        <v>2257</v>
      </c>
      <c r="C473" s="33" t="s">
        <v>2258</v>
      </c>
      <c r="I473" t="s">
        <v>843</v>
      </c>
    </row>
    <row r="474" spans="1:9">
      <c r="A474" t="s">
        <v>2259</v>
      </c>
      <c r="B474" t="s">
        <v>2260</v>
      </c>
      <c r="C474" s="33" t="s">
        <v>2261</v>
      </c>
      <c r="E474" t="s">
        <v>850</v>
      </c>
      <c r="F474" t="s">
        <v>851</v>
      </c>
      <c r="G474" t="s">
        <v>829</v>
      </c>
      <c r="I474" t="s">
        <v>835</v>
      </c>
    </row>
    <row r="475" spans="1:9">
      <c r="A475" t="s">
        <v>2262</v>
      </c>
      <c r="B475" t="s">
        <v>2263</v>
      </c>
      <c r="C475" s="33" t="s">
        <v>2264</v>
      </c>
      <c r="G475" t="s">
        <v>834</v>
      </c>
      <c r="I475" t="s">
        <v>830</v>
      </c>
    </row>
    <row r="476" spans="1:9">
      <c r="A476" t="s">
        <v>2265</v>
      </c>
      <c r="B476" t="s">
        <v>2266</v>
      </c>
      <c r="C476" s="33" t="s">
        <v>2267</v>
      </c>
      <c r="G476" t="s">
        <v>834</v>
      </c>
      <c r="I476" t="s">
        <v>835</v>
      </c>
    </row>
    <row r="477" spans="1:9">
      <c r="A477" t="s">
        <v>2268</v>
      </c>
      <c r="B477" t="s">
        <v>2269</v>
      </c>
      <c r="C477" s="33" t="s">
        <v>2270</v>
      </c>
      <c r="D477" t="s">
        <v>829</v>
      </c>
      <c r="E477" t="s">
        <v>850</v>
      </c>
      <c r="F477" t="s">
        <v>851</v>
      </c>
      <c r="I477" t="s">
        <v>843</v>
      </c>
    </row>
    <row r="478" spans="1:9">
      <c r="A478" t="s">
        <v>2271</v>
      </c>
      <c r="B478" t="s">
        <v>2272</v>
      </c>
      <c r="C478" s="33" t="s">
        <v>2273</v>
      </c>
      <c r="E478" t="s">
        <v>842</v>
      </c>
      <c r="I478" t="s">
        <v>843</v>
      </c>
    </row>
    <row r="479" spans="1:9">
      <c r="A479" t="s">
        <v>2274</v>
      </c>
      <c r="B479" t="s">
        <v>2275</v>
      </c>
      <c r="C479" s="33" t="s">
        <v>2276</v>
      </c>
      <c r="D479" t="s">
        <v>896</v>
      </c>
      <c r="E479" t="s">
        <v>1714</v>
      </c>
      <c r="F479" t="s">
        <v>1715</v>
      </c>
      <c r="G479" t="s">
        <v>896</v>
      </c>
      <c r="I479" t="s">
        <v>835</v>
      </c>
    </row>
    <row r="480" spans="1:9">
      <c r="A480" t="s">
        <v>2277</v>
      </c>
      <c r="B480" t="s">
        <v>2278</v>
      </c>
      <c r="C480" s="33" t="s">
        <v>2279</v>
      </c>
      <c r="I480" t="s">
        <v>843</v>
      </c>
    </row>
    <row r="481" spans="1:9">
      <c r="A481" t="s">
        <v>2280</v>
      </c>
      <c r="B481" t="s">
        <v>2281</v>
      </c>
      <c r="C481" s="33" t="s">
        <v>2282</v>
      </c>
      <c r="D481" t="s">
        <v>829</v>
      </c>
      <c r="E481" t="s">
        <v>850</v>
      </c>
      <c r="F481" t="s">
        <v>851</v>
      </c>
      <c r="G481" t="s">
        <v>829</v>
      </c>
      <c r="I481" t="s">
        <v>835</v>
      </c>
    </row>
    <row r="482" spans="1:9">
      <c r="A482" t="s">
        <v>2283</v>
      </c>
      <c r="B482" t="s">
        <v>2284</v>
      </c>
      <c r="C482" s="33" t="s">
        <v>2285</v>
      </c>
      <c r="I482" t="s">
        <v>843</v>
      </c>
    </row>
    <row r="483" spans="1:9">
      <c r="A483" t="s">
        <v>2286</v>
      </c>
      <c r="B483" t="s">
        <v>2287</v>
      </c>
      <c r="C483" s="33" t="s">
        <v>2288</v>
      </c>
      <c r="E483" t="s">
        <v>884</v>
      </c>
      <c r="G483" t="s">
        <v>829</v>
      </c>
      <c r="I483" t="s">
        <v>830</v>
      </c>
    </row>
    <row r="484" spans="1:9">
      <c r="A484" t="s">
        <v>2289</v>
      </c>
      <c r="B484" t="s">
        <v>2290</v>
      </c>
      <c r="C484" s="33" t="s">
        <v>2291</v>
      </c>
      <c r="G484" t="s">
        <v>940</v>
      </c>
      <c r="I484" t="s">
        <v>835</v>
      </c>
    </row>
    <row r="485" spans="1:9">
      <c r="A485" t="s">
        <v>2292</v>
      </c>
      <c r="B485" t="s">
        <v>2293</v>
      </c>
      <c r="C485" s="33" t="s">
        <v>2294</v>
      </c>
      <c r="I485" t="s">
        <v>843</v>
      </c>
    </row>
    <row r="486" spans="1:9">
      <c r="A486" t="s">
        <v>2295</v>
      </c>
      <c r="B486" t="s">
        <v>2296</v>
      </c>
      <c r="C486" s="33" t="s">
        <v>2297</v>
      </c>
      <c r="D486" t="s">
        <v>896</v>
      </c>
      <c r="E486" t="s">
        <v>929</v>
      </c>
      <c r="F486" t="s">
        <v>930</v>
      </c>
      <c r="G486" t="s">
        <v>896</v>
      </c>
      <c r="I486" t="s">
        <v>835</v>
      </c>
    </row>
    <row r="487" spans="1:9">
      <c r="A487" t="s">
        <v>2298</v>
      </c>
      <c r="B487" t="s">
        <v>2299</v>
      </c>
      <c r="C487" s="33" t="s">
        <v>2300</v>
      </c>
      <c r="I487" t="s">
        <v>843</v>
      </c>
    </row>
    <row r="488" spans="1:9">
      <c r="A488" t="s">
        <v>2301</v>
      </c>
      <c r="B488" t="s">
        <v>2302</v>
      </c>
      <c r="C488" s="33" t="s">
        <v>2303</v>
      </c>
      <c r="D488" t="s">
        <v>896</v>
      </c>
      <c r="E488" t="s">
        <v>1778</v>
      </c>
      <c r="F488" t="s">
        <v>1779</v>
      </c>
      <c r="G488" t="s">
        <v>896</v>
      </c>
      <c r="I488" t="s">
        <v>830</v>
      </c>
    </row>
    <row r="489" spans="1:9">
      <c r="A489" t="s">
        <v>2304</v>
      </c>
      <c r="B489" t="s">
        <v>2305</v>
      </c>
      <c r="C489" s="33" t="s">
        <v>2306</v>
      </c>
      <c r="E489" t="s">
        <v>2307</v>
      </c>
      <c r="F489" t="s">
        <v>1779</v>
      </c>
      <c r="I489" t="s">
        <v>843</v>
      </c>
    </row>
    <row r="490" spans="1:9">
      <c r="A490" t="s">
        <v>2308</v>
      </c>
      <c r="B490" t="s">
        <v>2309</v>
      </c>
      <c r="C490" s="33" t="s">
        <v>2310</v>
      </c>
      <c r="E490" t="s">
        <v>842</v>
      </c>
      <c r="I490" t="s">
        <v>843</v>
      </c>
    </row>
    <row r="491" spans="1:9">
      <c r="A491" t="s">
        <v>2311</v>
      </c>
      <c r="B491" t="s">
        <v>2312</v>
      </c>
      <c r="C491" s="33" t="s">
        <v>2313</v>
      </c>
      <c r="D491" t="s">
        <v>829</v>
      </c>
      <c r="G491" t="s">
        <v>1979</v>
      </c>
      <c r="I491" t="s">
        <v>835</v>
      </c>
    </row>
    <row r="492" spans="1:9">
      <c r="A492" t="s">
        <v>2314</v>
      </c>
      <c r="B492" t="s">
        <v>2315</v>
      </c>
      <c r="C492" s="33" t="s">
        <v>2316</v>
      </c>
      <c r="G492" t="s">
        <v>834</v>
      </c>
      <c r="I492" t="s">
        <v>835</v>
      </c>
    </row>
    <row r="493" spans="1:9">
      <c r="A493" t="s">
        <v>2317</v>
      </c>
      <c r="B493" t="s">
        <v>2318</v>
      </c>
      <c r="C493" s="33" t="s">
        <v>2319</v>
      </c>
      <c r="G493" t="s">
        <v>834</v>
      </c>
      <c r="I493" t="s">
        <v>835</v>
      </c>
    </row>
    <row r="494" spans="1:9">
      <c r="A494" t="s">
        <v>2320</v>
      </c>
      <c r="B494" t="s">
        <v>2321</v>
      </c>
      <c r="C494" s="33" t="s">
        <v>2322</v>
      </c>
      <c r="E494" t="s">
        <v>850</v>
      </c>
      <c r="F494" t="s">
        <v>851</v>
      </c>
      <c r="G494" t="s">
        <v>829</v>
      </c>
      <c r="I494" t="s">
        <v>830</v>
      </c>
    </row>
    <row r="495" spans="1:9">
      <c r="A495" t="s">
        <v>2323</v>
      </c>
      <c r="B495" t="s">
        <v>2324</v>
      </c>
      <c r="C495" s="33" t="s">
        <v>2325</v>
      </c>
      <c r="G495" t="s">
        <v>834</v>
      </c>
      <c r="I495" t="s">
        <v>835</v>
      </c>
    </row>
    <row r="496" spans="1:9">
      <c r="A496" t="s">
        <v>2326</v>
      </c>
      <c r="B496" t="s">
        <v>2327</v>
      </c>
      <c r="C496" s="33" t="s">
        <v>2328</v>
      </c>
      <c r="I496" t="s">
        <v>843</v>
      </c>
    </row>
    <row r="497" spans="1:9">
      <c r="A497" t="s">
        <v>2329</v>
      </c>
      <c r="B497" t="s">
        <v>2330</v>
      </c>
      <c r="C497" s="33" t="s">
        <v>2331</v>
      </c>
      <c r="D497" t="s">
        <v>829</v>
      </c>
      <c r="E497" t="s">
        <v>891</v>
      </c>
      <c r="F497" t="s">
        <v>892</v>
      </c>
      <c r="G497" t="s">
        <v>829</v>
      </c>
      <c r="I497" t="s">
        <v>835</v>
      </c>
    </row>
    <row r="498" spans="1:9">
      <c r="A498" t="s">
        <v>2332</v>
      </c>
      <c r="B498" t="s">
        <v>2333</v>
      </c>
      <c r="C498" s="33" t="s">
        <v>2334</v>
      </c>
      <c r="E498" t="s">
        <v>1031</v>
      </c>
      <c r="F498" t="s">
        <v>963</v>
      </c>
      <c r="G498" t="s">
        <v>896</v>
      </c>
      <c r="I498" t="s">
        <v>830</v>
      </c>
    </row>
    <row r="499" spans="1:9">
      <c r="A499" t="s">
        <v>2335</v>
      </c>
      <c r="B499" t="s">
        <v>2336</v>
      </c>
      <c r="C499" s="33" t="s">
        <v>2337</v>
      </c>
      <c r="D499" t="s">
        <v>896</v>
      </c>
      <c r="E499" t="s">
        <v>1612</v>
      </c>
      <c r="G499" t="s">
        <v>896</v>
      </c>
      <c r="I499" t="s">
        <v>830</v>
      </c>
    </row>
    <row r="500" spans="1:9">
      <c r="A500" t="s">
        <v>2338</v>
      </c>
      <c r="B500" t="s">
        <v>2339</v>
      </c>
      <c r="C500" s="33" t="s">
        <v>2340</v>
      </c>
      <c r="E500" t="s">
        <v>2148</v>
      </c>
      <c r="I500" t="s">
        <v>843</v>
      </c>
    </row>
    <row r="501" spans="1:9">
      <c r="A501" t="s">
        <v>2341</v>
      </c>
      <c r="B501" t="s">
        <v>2342</v>
      </c>
      <c r="C501" s="33" t="s">
        <v>2343</v>
      </c>
      <c r="D501" t="s">
        <v>829</v>
      </c>
      <c r="E501" t="s">
        <v>850</v>
      </c>
      <c r="F501" t="s">
        <v>851</v>
      </c>
      <c r="G501" t="s">
        <v>829</v>
      </c>
      <c r="I501" t="s">
        <v>835</v>
      </c>
    </row>
    <row r="502" spans="1:9">
      <c r="A502" t="s">
        <v>2344</v>
      </c>
      <c r="B502" t="s">
        <v>2345</v>
      </c>
      <c r="C502" s="33" t="s">
        <v>2346</v>
      </c>
      <c r="G502" t="s">
        <v>834</v>
      </c>
      <c r="I502" t="s">
        <v>835</v>
      </c>
    </row>
    <row r="503" spans="1:9">
      <c r="A503" t="s">
        <v>2347</v>
      </c>
      <c r="B503" t="s">
        <v>2348</v>
      </c>
      <c r="C503" s="33" t="s">
        <v>2349</v>
      </c>
      <c r="D503" t="s">
        <v>829</v>
      </c>
      <c r="E503" t="s">
        <v>1069</v>
      </c>
      <c r="F503" t="s">
        <v>874</v>
      </c>
      <c r="G503" t="s">
        <v>829</v>
      </c>
      <c r="I503" t="s">
        <v>835</v>
      </c>
    </row>
    <row r="504" spans="1:9">
      <c r="A504" t="s">
        <v>2350</v>
      </c>
      <c r="B504" t="s">
        <v>2351</v>
      </c>
      <c r="C504" s="33" t="s">
        <v>2352</v>
      </c>
      <c r="E504" t="s">
        <v>842</v>
      </c>
      <c r="I504" t="s">
        <v>843</v>
      </c>
    </row>
    <row r="505" spans="1:9">
      <c r="A505" t="s">
        <v>2353</v>
      </c>
      <c r="B505" t="s">
        <v>2354</v>
      </c>
      <c r="C505" s="33" t="s">
        <v>2355</v>
      </c>
      <c r="G505" t="s">
        <v>940</v>
      </c>
      <c r="I505" t="s">
        <v>835</v>
      </c>
    </row>
    <row r="506" spans="1:9">
      <c r="A506" t="s">
        <v>2356</v>
      </c>
      <c r="B506" t="s">
        <v>2357</v>
      </c>
      <c r="C506" s="33" t="s">
        <v>2358</v>
      </c>
      <c r="E506" t="s">
        <v>842</v>
      </c>
      <c r="I506" t="s">
        <v>843</v>
      </c>
    </row>
    <row r="507" spans="1:9">
      <c r="A507" t="s">
        <v>2359</v>
      </c>
      <c r="B507" t="s">
        <v>2360</v>
      </c>
      <c r="C507" s="33" t="s">
        <v>2361</v>
      </c>
      <c r="E507" t="s">
        <v>1419</v>
      </c>
      <c r="F507" t="s">
        <v>1420</v>
      </c>
      <c r="G507" t="s">
        <v>896</v>
      </c>
      <c r="I507" t="s">
        <v>835</v>
      </c>
    </row>
    <row r="508" spans="1:9">
      <c r="A508" t="s">
        <v>2362</v>
      </c>
      <c r="B508" t="s">
        <v>2363</v>
      </c>
      <c r="C508" s="33" t="s">
        <v>2364</v>
      </c>
      <c r="I508" t="s">
        <v>843</v>
      </c>
    </row>
    <row r="509" spans="1:9">
      <c r="A509" t="s">
        <v>2365</v>
      </c>
      <c r="B509" t="s">
        <v>2366</v>
      </c>
      <c r="C509" s="33" t="s">
        <v>2367</v>
      </c>
      <c r="E509" t="s">
        <v>842</v>
      </c>
      <c r="I509" t="s">
        <v>843</v>
      </c>
    </row>
    <row r="510" spans="1:9">
      <c r="A510" t="s">
        <v>2368</v>
      </c>
      <c r="B510" t="s">
        <v>2369</v>
      </c>
      <c r="C510" s="33" t="s">
        <v>2370</v>
      </c>
      <c r="D510" t="s">
        <v>896</v>
      </c>
      <c r="E510" t="s">
        <v>2371</v>
      </c>
      <c r="F510" t="s">
        <v>2372</v>
      </c>
      <c r="G510" t="s">
        <v>896</v>
      </c>
      <c r="I510" t="s">
        <v>835</v>
      </c>
    </row>
    <row r="511" spans="1:9">
      <c r="A511" t="s">
        <v>2373</v>
      </c>
      <c r="B511" t="s">
        <v>2374</v>
      </c>
      <c r="C511" s="33" t="s">
        <v>2375</v>
      </c>
      <c r="D511" t="s">
        <v>829</v>
      </c>
      <c r="E511" t="s">
        <v>1044</v>
      </c>
      <c r="F511" t="s">
        <v>1045</v>
      </c>
      <c r="G511" t="s">
        <v>829</v>
      </c>
      <c r="I511" t="s">
        <v>835</v>
      </c>
    </row>
    <row r="512" spans="1:9">
      <c r="A512" t="s">
        <v>2376</v>
      </c>
      <c r="B512" t="s">
        <v>2377</v>
      </c>
      <c r="C512" s="33" t="s">
        <v>2378</v>
      </c>
      <c r="G512" t="s">
        <v>834</v>
      </c>
      <c r="I512" t="s">
        <v>835</v>
      </c>
    </row>
    <row r="513" spans="1:9">
      <c r="A513" t="s">
        <v>2379</v>
      </c>
      <c r="B513" t="s">
        <v>2380</v>
      </c>
      <c r="C513" s="33" t="s">
        <v>2381</v>
      </c>
      <c r="D513" t="s">
        <v>896</v>
      </c>
      <c r="E513" t="s">
        <v>1454</v>
      </c>
      <c r="F513" t="s">
        <v>1455</v>
      </c>
      <c r="G513" t="s">
        <v>896</v>
      </c>
      <c r="I513" t="s">
        <v>835</v>
      </c>
    </row>
    <row r="514" spans="1:9">
      <c r="A514" t="s">
        <v>2382</v>
      </c>
      <c r="B514" t="s">
        <v>2383</v>
      </c>
      <c r="C514" s="33" t="s">
        <v>2384</v>
      </c>
      <c r="I514" t="s">
        <v>843</v>
      </c>
    </row>
    <row r="515" spans="1:9">
      <c r="A515" t="s">
        <v>2385</v>
      </c>
      <c r="B515" t="s">
        <v>2386</v>
      </c>
      <c r="C515" s="33" t="s">
        <v>2387</v>
      </c>
      <c r="I515" t="s">
        <v>843</v>
      </c>
    </row>
    <row r="516" spans="1:9">
      <c r="A516" t="s">
        <v>2388</v>
      </c>
      <c r="B516" t="s">
        <v>2389</v>
      </c>
      <c r="C516" s="33" t="s">
        <v>2390</v>
      </c>
      <c r="E516" t="s">
        <v>2391</v>
      </c>
      <c r="F516" t="s">
        <v>917</v>
      </c>
      <c r="I516" t="s">
        <v>843</v>
      </c>
    </row>
    <row r="517" spans="1:9">
      <c r="A517" t="s">
        <v>2392</v>
      </c>
      <c r="B517" t="s">
        <v>2393</v>
      </c>
      <c r="C517" s="33" t="s">
        <v>2394</v>
      </c>
      <c r="I517" t="s">
        <v>843</v>
      </c>
    </row>
    <row r="518" spans="1:9">
      <c r="A518" t="s">
        <v>280</v>
      </c>
      <c r="B518" t="s">
        <v>281</v>
      </c>
      <c r="C518" s="33" t="s">
        <v>2395</v>
      </c>
      <c r="D518" t="s">
        <v>829</v>
      </c>
      <c r="E518" t="s">
        <v>827</v>
      </c>
      <c r="F518" t="s">
        <v>828</v>
      </c>
      <c r="G518" t="s">
        <v>829</v>
      </c>
      <c r="I518" t="s">
        <v>830</v>
      </c>
    </row>
    <row r="519" spans="1:9">
      <c r="A519" t="s">
        <v>280</v>
      </c>
      <c r="B519" t="s">
        <v>281</v>
      </c>
      <c r="C519" s="33" t="s">
        <v>2395</v>
      </c>
      <c r="D519" t="s">
        <v>829</v>
      </c>
      <c r="E519" t="s">
        <v>827</v>
      </c>
      <c r="F519" t="s">
        <v>828</v>
      </c>
      <c r="G519" t="s">
        <v>829</v>
      </c>
      <c r="I519" t="s">
        <v>835</v>
      </c>
    </row>
    <row r="520" spans="1:9">
      <c r="A520" t="s">
        <v>664</v>
      </c>
      <c r="B520" t="s">
        <v>2396</v>
      </c>
      <c r="C520" s="33" t="s">
        <v>2397</v>
      </c>
      <c r="I520" t="s">
        <v>843</v>
      </c>
    </row>
    <row r="521" spans="1:9">
      <c r="A521" t="s">
        <v>2398</v>
      </c>
      <c r="B521" t="s">
        <v>2399</v>
      </c>
      <c r="C521" s="33" t="s">
        <v>2400</v>
      </c>
      <c r="E521" t="s">
        <v>2391</v>
      </c>
      <c r="F521" t="s">
        <v>917</v>
      </c>
      <c r="I521" t="s">
        <v>843</v>
      </c>
    </row>
    <row r="522" spans="1:9">
      <c r="A522" t="s">
        <v>2401</v>
      </c>
      <c r="B522" t="s">
        <v>2402</v>
      </c>
      <c r="C522" s="33" t="s">
        <v>2403</v>
      </c>
      <c r="D522" t="s">
        <v>829</v>
      </c>
      <c r="E522" t="s">
        <v>884</v>
      </c>
      <c r="G522" t="s">
        <v>1849</v>
      </c>
      <c r="I522" t="s">
        <v>835</v>
      </c>
    </row>
    <row r="523" spans="1:9">
      <c r="A523" t="s">
        <v>2404</v>
      </c>
      <c r="B523" t="s">
        <v>2405</v>
      </c>
      <c r="C523" s="33" t="s">
        <v>2406</v>
      </c>
      <c r="E523" t="s">
        <v>842</v>
      </c>
      <c r="I523" t="s">
        <v>843</v>
      </c>
    </row>
    <row r="524" spans="1:9">
      <c r="A524" t="s">
        <v>2407</v>
      </c>
      <c r="B524" t="s">
        <v>2408</v>
      </c>
      <c r="C524" s="33" t="s">
        <v>2409</v>
      </c>
      <c r="D524" t="s">
        <v>829</v>
      </c>
      <c r="E524" t="s">
        <v>884</v>
      </c>
      <c r="G524" t="s">
        <v>829</v>
      </c>
      <c r="I524" t="s">
        <v>835</v>
      </c>
    </row>
    <row r="525" spans="1:9">
      <c r="A525" t="s">
        <v>2410</v>
      </c>
      <c r="B525" t="s">
        <v>2411</v>
      </c>
      <c r="C525" s="33" t="s">
        <v>2412</v>
      </c>
      <c r="D525" t="s">
        <v>829</v>
      </c>
      <c r="E525" t="s">
        <v>994</v>
      </c>
      <c r="F525" t="s">
        <v>995</v>
      </c>
      <c r="G525" t="s">
        <v>829</v>
      </c>
      <c r="I525" t="s">
        <v>835</v>
      </c>
    </row>
    <row r="526" spans="1:9">
      <c r="A526" t="s">
        <v>2413</v>
      </c>
      <c r="B526" t="s">
        <v>2414</v>
      </c>
      <c r="C526" s="33" t="s">
        <v>2415</v>
      </c>
      <c r="E526" t="s">
        <v>2148</v>
      </c>
      <c r="I526" t="s">
        <v>843</v>
      </c>
    </row>
    <row r="527" spans="1:9">
      <c r="A527" t="s">
        <v>604</v>
      </c>
      <c r="B527" t="s">
        <v>605</v>
      </c>
      <c r="C527" s="33" t="s">
        <v>2416</v>
      </c>
      <c r="E527" t="s">
        <v>873</v>
      </c>
      <c r="F527" t="s">
        <v>874</v>
      </c>
      <c r="G527" t="s">
        <v>829</v>
      </c>
      <c r="I527" t="s">
        <v>830</v>
      </c>
    </row>
    <row r="528" spans="1:9">
      <c r="A528" t="s">
        <v>2417</v>
      </c>
      <c r="B528" t="s">
        <v>2418</v>
      </c>
      <c r="C528" s="33" t="s">
        <v>2419</v>
      </c>
      <c r="G528" t="s">
        <v>834</v>
      </c>
      <c r="I528" t="s">
        <v>830</v>
      </c>
    </row>
    <row r="529" spans="1:9">
      <c r="A529" t="s">
        <v>2420</v>
      </c>
      <c r="B529" t="s">
        <v>2421</v>
      </c>
      <c r="C529" s="33" t="s">
        <v>2422</v>
      </c>
      <c r="E529" t="s">
        <v>1044</v>
      </c>
      <c r="F529" t="s">
        <v>1045</v>
      </c>
      <c r="G529" t="s">
        <v>829</v>
      </c>
      <c r="I529" t="s">
        <v>835</v>
      </c>
    </row>
    <row r="530" spans="1:9">
      <c r="A530" t="s">
        <v>2423</v>
      </c>
      <c r="B530" t="s">
        <v>2424</v>
      </c>
      <c r="C530" s="33" t="s">
        <v>2425</v>
      </c>
      <c r="G530" t="s">
        <v>940</v>
      </c>
      <c r="I530" t="s">
        <v>835</v>
      </c>
    </row>
    <row r="531" spans="1:9">
      <c r="A531" t="s">
        <v>2426</v>
      </c>
      <c r="B531" t="s">
        <v>2427</v>
      </c>
      <c r="C531" s="33" t="s">
        <v>2428</v>
      </c>
      <c r="I531" t="s">
        <v>843</v>
      </c>
    </row>
    <row r="532" spans="1:9">
      <c r="A532" t="s">
        <v>2429</v>
      </c>
      <c r="B532" t="s">
        <v>2430</v>
      </c>
      <c r="C532" s="33" t="s">
        <v>2431</v>
      </c>
      <c r="E532" t="s">
        <v>1258</v>
      </c>
      <c r="F532" t="s">
        <v>828</v>
      </c>
      <c r="I532" t="s">
        <v>843</v>
      </c>
    </row>
    <row r="533" spans="1:9">
      <c r="A533" t="s">
        <v>2432</v>
      </c>
      <c r="B533" t="s">
        <v>2433</v>
      </c>
      <c r="C533" s="33" t="s">
        <v>2434</v>
      </c>
      <c r="E533" t="s">
        <v>842</v>
      </c>
      <c r="I533" t="s">
        <v>843</v>
      </c>
    </row>
    <row r="534" spans="1:9">
      <c r="A534" t="s">
        <v>2435</v>
      </c>
      <c r="B534" t="s">
        <v>2436</v>
      </c>
      <c r="C534" s="33" t="s">
        <v>2437</v>
      </c>
      <c r="E534" t="s">
        <v>1192</v>
      </c>
      <c r="F534" t="s">
        <v>1193</v>
      </c>
      <c r="I534" t="s">
        <v>843</v>
      </c>
    </row>
    <row r="535" spans="1:9">
      <c r="A535" t="s">
        <v>2438</v>
      </c>
      <c r="B535" t="s">
        <v>2439</v>
      </c>
      <c r="C535" s="33" t="s">
        <v>2440</v>
      </c>
      <c r="E535" t="s">
        <v>2148</v>
      </c>
      <c r="I535" t="s">
        <v>843</v>
      </c>
    </row>
    <row r="536" spans="1:9">
      <c r="A536" t="s">
        <v>2441</v>
      </c>
      <c r="B536" t="s">
        <v>2442</v>
      </c>
      <c r="C536" s="33" t="s">
        <v>2443</v>
      </c>
      <c r="E536" t="s">
        <v>2052</v>
      </c>
      <c r="F536" t="s">
        <v>1715</v>
      </c>
      <c r="I536" t="s">
        <v>843</v>
      </c>
    </row>
    <row r="537" spans="1:9">
      <c r="A537" t="s">
        <v>2444</v>
      </c>
      <c r="B537" t="s">
        <v>2445</v>
      </c>
      <c r="C537" s="33" t="s">
        <v>2446</v>
      </c>
      <c r="D537" t="s">
        <v>829</v>
      </c>
      <c r="E537" t="s">
        <v>994</v>
      </c>
      <c r="F537" t="s">
        <v>995</v>
      </c>
      <c r="G537" t="s">
        <v>829</v>
      </c>
      <c r="I537" t="s">
        <v>924</v>
      </c>
    </row>
    <row r="538" spans="1:9">
      <c r="A538" t="s">
        <v>2444</v>
      </c>
      <c r="B538" t="s">
        <v>2445</v>
      </c>
      <c r="C538" s="33" t="s">
        <v>2446</v>
      </c>
      <c r="D538" t="s">
        <v>829</v>
      </c>
      <c r="E538" t="s">
        <v>994</v>
      </c>
      <c r="F538" t="s">
        <v>995</v>
      </c>
      <c r="G538" t="s">
        <v>829</v>
      </c>
      <c r="I538" t="s">
        <v>835</v>
      </c>
    </row>
    <row r="539" spans="1:9">
      <c r="A539" t="s">
        <v>2447</v>
      </c>
      <c r="B539" t="s">
        <v>2448</v>
      </c>
      <c r="C539" s="33" t="s">
        <v>2449</v>
      </c>
      <c r="G539" t="s">
        <v>2450</v>
      </c>
      <c r="H539" t="s">
        <v>2451</v>
      </c>
      <c r="I539" t="s">
        <v>835</v>
      </c>
    </row>
    <row r="540" spans="1:9">
      <c r="A540" t="s">
        <v>2452</v>
      </c>
      <c r="B540" t="s">
        <v>2453</v>
      </c>
      <c r="C540" s="33" t="s">
        <v>2454</v>
      </c>
      <c r="E540" t="s">
        <v>842</v>
      </c>
      <c r="I540" t="s">
        <v>843</v>
      </c>
    </row>
    <row r="541" spans="1:9">
      <c r="A541" t="s">
        <v>2455</v>
      </c>
      <c r="B541" t="s">
        <v>2456</v>
      </c>
      <c r="C541" s="33" t="s">
        <v>2457</v>
      </c>
      <c r="E541" t="s">
        <v>2458</v>
      </c>
      <c r="F541" t="s">
        <v>2459</v>
      </c>
      <c r="I541" t="s">
        <v>843</v>
      </c>
    </row>
    <row r="542" spans="1:9">
      <c r="A542" t="s">
        <v>2460</v>
      </c>
      <c r="B542" t="s">
        <v>2461</v>
      </c>
      <c r="C542" s="33" t="s">
        <v>2462</v>
      </c>
      <c r="E542" t="s">
        <v>1044</v>
      </c>
      <c r="F542" t="s">
        <v>1045</v>
      </c>
      <c r="G542" t="s">
        <v>925</v>
      </c>
      <c r="I542" t="s">
        <v>835</v>
      </c>
    </row>
    <row r="543" spans="1:9">
      <c r="A543" t="s">
        <v>2463</v>
      </c>
      <c r="B543" t="s">
        <v>2464</v>
      </c>
      <c r="C543" s="33" t="s">
        <v>2465</v>
      </c>
      <c r="D543" t="s">
        <v>896</v>
      </c>
      <c r="E543" t="s">
        <v>916</v>
      </c>
      <c r="F543" t="s">
        <v>917</v>
      </c>
      <c r="I543" t="s">
        <v>924</v>
      </c>
    </row>
    <row r="544" spans="1:9">
      <c r="A544" t="s">
        <v>2463</v>
      </c>
      <c r="B544" t="s">
        <v>2464</v>
      </c>
      <c r="C544" s="33" t="s">
        <v>2465</v>
      </c>
      <c r="D544" t="s">
        <v>896</v>
      </c>
      <c r="E544" t="s">
        <v>916</v>
      </c>
      <c r="F544" t="s">
        <v>917</v>
      </c>
      <c r="G544" t="s">
        <v>896</v>
      </c>
      <c r="I544" t="s">
        <v>835</v>
      </c>
    </row>
    <row r="545" spans="1:9">
      <c r="A545" t="s">
        <v>2466</v>
      </c>
      <c r="B545" t="s">
        <v>2467</v>
      </c>
      <c r="C545" s="33" t="s">
        <v>2468</v>
      </c>
      <c r="G545" t="s">
        <v>834</v>
      </c>
      <c r="I545" t="s">
        <v>835</v>
      </c>
    </row>
    <row r="546" spans="1:9">
      <c r="A546" t="s">
        <v>2469</v>
      </c>
      <c r="B546" t="s">
        <v>2470</v>
      </c>
      <c r="C546" s="33" t="s">
        <v>2471</v>
      </c>
      <c r="D546" t="s">
        <v>829</v>
      </c>
      <c r="E546" t="s">
        <v>994</v>
      </c>
      <c r="F546" t="s">
        <v>995</v>
      </c>
      <c r="I546" t="s">
        <v>924</v>
      </c>
    </row>
    <row r="547" spans="1:9">
      <c r="A547" t="s">
        <v>2469</v>
      </c>
      <c r="B547" t="s">
        <v>2470</v>
      </c>
      <c r="C547" s="33" t="s">
        <v>2471</v>
      </c>
      <c r="D547" t="s">
        <v>829</v>
      </c>
      <c r="E547" t="s">
        <v>994</v>
      </c>
      <c r="F547" t="s">
        <v>995</v>
      </c>
      <c r="G547" t="s">
        <v>829</v>
      </c>
      <c r="I547" t="s">
        <v>835</v>
      </c>
    </row>
    <row r="548" spans="1:9">
      <c r="A548" t="s">
        <v>2472</v>
      </c>
      <c r="B548" t="s">
        <v>2473</v>
      </c>
      <c r="C548" s="33" t="s">
        <v>2474</v>
      </c>
      <c r="D548" t="s">
        <v>829</v>
      </c>
      <c r="E548" t="s">
        <v>891</v>
      </c>
      <c r="F548" t="s">
        <v>892</v>
      </c>
      <c r="G548" t="s">
        <v>1969</v>
      </c>
      <c r="H548" t="s">
        <v>1970</v>
      </c>
      <c r="I548" t="s">
        <v>835</v>
      </c>
    </row>
    <row r="549" spans="1:9">
      <c r="A549" t="s">
        <v>2475</v>
      </c>
      <c r="B549" t="s">
        <v>2476</v>
      </c>
      <c r="C549" s="33" t="s">
        <v>2477</v>
      </c>
      <c r="D549" t="s">
        <v>829</v>
      </c>
      <c r="E549" t="s">
        <v>827</v>
      </c>
      <c r="F549" t="s">
        <v>828</v>
      </c>
      <c r="G549" t="s">
        <v>829</v>
      </c>
      <c r="I549" t="s">
        <v>835</v>
      </c>
    </row>
    <row r="550" spans="1:9">
      <c r="A550" t="s">
        <v>2478</v>
      </c>
      <c r="B550" t="s">
        <v>2479</v>
      </c>
      <c r="C550" s="33" t="s">
        <v>2480</v>
      </c>
      <c r="D550" t="s">
        <v>896</v>
      </c>
      <c r="E550" t="s">
        <v>929</v>
      </c>
      <c r="F550" t="s">
        <v>930</v>
      </c>
      <c r="G550" t="s">
        <v>896</v>
      </c>
      <c r="I550" t="s">
        <v>835</v>
      </c>
    </row>
    <row r="551" spans="1:9">
      <c r="A551" t="s">
        <v>2481</v>
      </c>
      <c r="B551" t="s">
        <v>2482</v>
      </c>
      <c r="C551" s="33" t="s">
        <v>2483</v>
      </c>
      <c r="E551" t="s">
        <v>1031</v>
      </c>
      <c r="F551" t="s">
        <v>963</v>
      </c>
      <c r="I551" t="s">
        <v>843</v>
      </c>
    </row>
    <row r="552" spans="1:9">
      <c r="A552" t="s">
        <v>2484</v>
      </c>
      <c r="B552" t="s">
        <v>2485</v>
      </c>
      <c r="C552" s="33" t="s">
        <v>2486</v>
      </c>
      <c r="I552" t="s">
        <v>843</v>
      </c>
    </row>
    <row r="553" spans="1:9">
      <c r="A553" t="s">
        <v>2487</v>
      </c>
      <c r="B553" t="s">
        <v>2488</v>
      </c>
      <c r="C553" s="33" t="s">
        <v>2489</v>
      </c>
      <c r="D553" t="s">
        <v>829</v>
      </c>
      <c r="E553" t="s">
        <v>873</v>
      </c>
      <c r="F553" t="s">
        <v>874</v>
      </c>
      <c r="G553" t="s">
        <v>829</v>
      </c>
      <c r="I553" t="s">
        <v>835</v>
      </c>
    </row>
    <row r="554" spans="1:9">
      <c r="A554" t="s">
        <v>2490</v>
      </c>
      <c r="B554" t="s">
        <v>2491</v>
      </c>
      <c r="C554" s="33" t="s">
        <v>2492</v>
      </c>
      <c r="I554" t="s">
        <v>924</v>
      </c>
    </row>
    <row r="555" spans="1:9">
      <c r="A555" t="s">
        <v>2490</v>
      </c>
      <c r="B555" t="s">
        <v>2491</v>
      </c>
      <c r="C555" s="33" t="s">
        <v>2492</v>
      </c>
      <c r="G555" t="s">
        <v>834</v>
      </c>
      <c r="I555" t="s">
        <v>835</v>
      </c>
    </row>
    <row r="556" spans="1:9">
      <c r="A556" t="s">
        <v>2493</v>
      </c>
      <c r="B556" t="s">
        <v>2494</v>
      </c>
      <c r="C556" s="33" t="s">
        <v>2495</v>
      </c>
      <c r="I556" t="s">
        <v>843</v>
      </c>
    </row>
    <row r="557" spans="1:9">
      <c r="A557" t="s">
        <v>2496</v>
      </c>
      <c r="B557" t="s">
        <v>2497</v>
      </c>
      <c r="C557" s="33" t="s">
        <v>2498</v>
      </c>
      <c r="G557" t="s">
        <v>834</v>
      </c>
      <c r="I557" t="s">
        <v>835</v>
      </c>
    </row>
    <row r="558" spans="1:9">
      <c r="A558" t="s">
        <v>2499</v>
      </c>
      <c r="B558" t="s">
        <v>2500</v>
      </c>
      <c r="C558" s="33" t="s">
        <v>2501</v>
      </c>
      <c r="D558" t="s">
        <v>896</v>
      </c>
      <c r="E558" t="s">
        <v>929</v>
      </c>
      <c r="F558" t="s">
        <v>930</v>
      </c>
      <c r="G558" t="s">
        <v>896</v>
      </c>
      <c r="I558" t="s">
        <v>835</v>
      </c>
    </row>
    <row r="559" spans="1:9">
      <c r="A559" t="s">
        <v>2502</v>
      </c>
      <c r="B559" t="s">
        <v>2503</v>
      </c>
      <c r="C559" s="33" t="s">
        <v>2504</v>
      </c>
      <c r="G559" t="s">
        <v>834</v>
      </c>
      <c r="I559" t="s">
        <v>835</v>
      </c>
    </row>
    <row r="560" spans="1:9">
      <c r="A560" t="s">
        <v>2505</v>
      </c>
      <c r="B560" t="s">
        <v>2506</v>
      </c>
      <c r="C560" s="33" t="s">
        <v>2507</v>
      </c>
      <c r="E560" t="s">
        <v>2052</v>
      </c>
      <c r="F560" t="s">
        <v>1715</v>
      </c>
      <c r="I560" t="s">
        <v>843</v>
      </c>
    </row>
    <row r="561" spans="1:9">
      <c r="A561" t="s">
        <v>95</v>
      </c>
      <c r="B561" t="s">
        <v>2508</v>
      </c>
      <c r="C561" s="33" t="s">
        <v>2509</v>
      </c>
      <c r="E561" t="s">
        <v>842</v>
      </c>
      <c r="G561" t="s">
        <v>834</v>
      </c>
      <c r="I561" t="s">
        <v>843</v>
      </c>
    </row>
    <row r="562" spans="1:9">
      <c r="A562" t="s">
        <v>2510</v>
      </c>
      <c r="B562" t="s">
        <v>2511</v>
      </c>
      <c r="C562" s="33" t="s">
        <v>2512</v>
      </c>
      <c r="E562" t="s">
        <v>1714</v>
      </c>
      <c r="F562" t="s">
        <v>1715</v>
      </c>
      <c r="G562" t="s">
        <v>925</v>
      </c>
      <c r="I562" t="s">
        <v>835</v>
      </c>
    </row>
    <row r="563" spans="1:9">
      <c r="A563" t="s">
        <v>2513</v>
      </c>
      <c r="B563" t="s">
        <v>2514</v>
      </c>
      <c r="C563" s="33" t="s">
        <v>2515</v>
      </c>
      <c r="E563" t="s">
        <v>929</v>
      </c>
      <c r="F563" t="s">
        <v>930</v>
      </c>
      <c r="G563" t="s">
        <v>925</v>
      </c>
      <c r="I563" t="s">
        <v>835</v>
      </c>
    </row>
    <row r="564" spans="1:9">
      <c r="A564" t="s">
        <v>2516</v>
      </c>
      <c r="B564" t="s">
        <v>2517</v>
      </c>
      <c r="C564" s="33" t="s">
        <v>2518</v>
      </c>
      <c r="G564" t="s">
        <v>834</v>
      </c>
      <c r="I564" t="s">
        <v>835</v>
      </c>
    </row>
    <row r="565" spans="1:9">
      <c r="A565" t="s">
        <v>2519</v>
      </c>
      <c r="B565" t="s">
        <v>2520</v>
      </c>
      <c r="C565" s="33" t="s">
        <v>2521</v>
      </c>
      <c r="D565" t="s">
        <v>829</v>
      </c>
      <c r="E565" t="s">
        <v>891</v>
      </c>
      <c r="F565" t="s">
        <v>892</v>
      </c>
      <c r="G565" t="s">
        <v>829</v>
      </c>
      <c r="I565" t="s">
        <v>835</v>
      </c>
    </row>
    <row r="566" spans="1:9">
      <c r="A566" t="s">
        <v>2522</v>
      </c>
      <c r="B566" t="s">
        <v>2523</v>
      </c>
      <c r="C566" s="33" t="s">
        <v>2524</v>
      </c>
      <c r="D566" t="s">
        <v>829</v>
      </c>
      <c r="E566" t="s">
        <v>1571</v>
      </c>
      <c r="F566" t="s">
        <v>1572</v>
      </c>
      <c r="G566" t="s">
        <v>829</v>
      </c>
      <c r="I566" t="s">
        <v>835</v>
      </c>
    </row>
    <row r="567" spans="1:9">
      <c r="A567" t="s">
        <v>2525</v>
      </c>
      <c r="B567" t="s">
        <v>2526</v>
      </c>
      <c r="C567" s="33" t="s">
        <v>2527</v>
      </c>
      <c r="E567" t="s">
        <v>842</v>
      </c>
      <c r="I567" t="s">
        <v>843</v>
      </c>
    </row>
    <row r="568" spans="1:9">
      <c r="A568" t="s">
        <v>2528</v>
      </c>
      <c r="B568" t="s">
        <v>2529</v>
      </c>
      <c r="C568" s="33" t="s">
        <v>2530</v>
      </c>
      <c r="E568" t="s">
        <v>873</v>
      </c>
      <c r="F568" t="s">
        <v>874</v>
      </c>
      <c r="G568" t="s">
        <v>1150</v>
      </c>
      <c r="I568" t="s">
        <v>924</v>
      </c>
    </row>
    <row r="569" spans="1:9">
      <c r="A569" t="s">
        <v>2531</v>
      </c>
      <c r="B569" t="s">
        <v>2532</v>
      </c>
      <c r="C569" s="33" t="s">
        <v>2533</v>
      </c>
      <c r="G569" t="s">
        <v>834</v>
      </c>
      <c r="I569" t="s">
        <v>835</v>
      </c>
    </row>
    <row r="570" spans="1:9">
      <c r="A570" t="s">
        <v>2534</v>
      </c>
      <c r="B570" t="s">
        <v>2535</v>
      </c>
      <c r="C570" s="33" t="s">
        <v>2536</v>
      </c>
      <c r="E570" t="s">
        <v>842</v>
      </c>
      <c r="I570" t="s">
        <v>843</v>
      </c>
    </row>
    <row r="571" spans="1:9">
      <c r="A571" t="s">
        <v>2537</v>
      </c>
      <c r="B571" t="s">
        <v>2538</v>
      </c>
      <c r="C571" s="33" t="s">
        <v>2539</v>
      </c>
      <c r="D571" t="s">
        <v>829</v>
      </c>
      <c r="E571" t="s">
        <v>994</v>
      </c>
      <c r="F571" t="s">
        <v>995</v>
      </c>
      <c r="I571" t="s">
        <v>924</v>
      </c>
    </row>
    <row r="572" spans="1:9">
      <c r="A572" t="s">
        <v>2540</v>
      </c>
      <c r="B572" t="s">
        <v>2541</v>
      </c>
      <c r="C572" s="33" t="s">
        <v>2542</v>
      </c>
      <c r="D572" t="s">
        <v>829</v>
      </c>
      <c r="E572" t="s">
        <v>878</v>
      </c>
      <c r="F572" t="s">
        <v>879</v>
      </c>
      <c r="G572" t="s">
        <v>829</v>
      </c>
      <c r="I572" t="s">
        <v>835</v>
      </c>
    </row>
    <row r="573" spans="1:9">
      <c r="A573" t="s">
        <v>2543</v>
      </c>
      <c r="B573" t="s">
        <v>2544</v>
      </c>
      <c r="C573" s="33" t="s">
        <v>2545</v>
      </c>
      <c r="G573" t="s">
        <v>829</v>
      </c>
      <c r="I573" t="s">
        <v>830</v>
      </c>
    </row>
    <row r="574" spans="1:9">
      <c r="A574" t="s">
        <v>2546</v>
      </c>
      <c r="B574" t="s">
        <v>2547</v>
      </c>
      <c r="C574" s="33" t="s">
        <v>2548</v>
      </c>
      <c r="G574" t="s">
        <v>834</v>
      </c>
      <c r="I574" t="s">
        <v>835</v>
      </c>
    </row>
    <row r="575" spans="1:9">
      <c r="A575" t="s">
        <v>2549</v>
      </c>
      <c r="B575" t="s">
        <v>2550</v>
      </c>
      <c r="C575" s="33" t="s">
        <v>2551</v>
      </c>
      <c r="D575" t="s">
        <v>829</v>
      </c>
      <c r="E575" t="s">
        <v>827</v>
      </c>
      <c r="F575" t="s">
        <v>828</v>
      </c>
      <c r="G575" t="s">
        <v>829</v>
      </c>
      <c r="I575" t="s">
        <v>835</v>
      </c>
    </row>
    <row r="576" spans="1:9">
      <c r="A576" t="s">
        <v>2552</v>
      </c>
      <c r="B576" t="s">
        <v>2553</v>
      </c>
      <c r="C576" s="33" t="s">
        <v>2554</v>
      </c>
      <c r="G576" t="s">
        <v>834</v>
      </c>
      <c r="I576" t="s">
        <v>835</v>
      </c>
    </row>
    <row r="577" spans="1:9">
      <c r="A577" t="s">
        <v>2555</v>
      </c>
      <c r="B577" t="s">
        <v>2556</v>
      </c>
      <c r="C577" s="33" t="s">
        <v>2557</v>
      </c>
      <c r="D577" t="s">
        <v>829</v>
      </c>
      <c r="E577" t="s">
        <v>850</v>
      </c>
      <c r="F577" t="s">
        <v>851</v>
      </c>
      <c r="G577" t="s">
        <v>829</v>
      </c>
      <c r="I577" t="s">
        <v>835</v>
      </c>
    </row>
    <row r="578" spans="1:9">
      <c r="A578" t="s">
        <v>634</v>
      </c>
      <c r="B578" t="s">
        <v>635</v>
      </c>
      <c r="C578" s="33" t="s">
        <v>2558</v>
      </c>
      <c r="E578" t="s">
        <v>884</v>
      </c>
      <c r="G578" t="s">
        <v>829</v>
      </c>
      <c r="I578" t="s">
        <v>835</v>
      </c>
    </row>
    <row r="579" spans="1:9">
      <c r="A579" t="s">
        <v>2559</v>
      </c>
      <c r="B579" t="s">
        <v>2560</v>
      </c>
      <c r="C579" s="33" t="s">
        <v>2561</v>
      </c>
      <c r="E579" t="s">
        <v>850</v>
      </c>
      <c r="F579" t="s">
        <v>851</v>
      </c>
      <c r="G579" t="s">
        <v>925</v>
      </c>
      <c r="I579" t="s">
        <v>835</v>
      </c>
    </row>
    <row r="580" spans="1:9">
      <c r="A580" t="s">
        <v>2562</v>
      </c>
      <c r="B580" t="s">
        <v>2563</v>
      </c>
      <c r="C580" s="33" t="s">
        <v>2564</v>
      </c>
      <c r="E580" t="s">
        <v>842</v>
      </c>
      <c r="I580" t="s">
        <v>843</v>
      </c>
    </row>
    <row r="581" spans="1:9">
      <c r="A581" t="s">
        <v>2565</v>
      </c>
      <c r="B581" t="s">
        <v>2566</v>
      </c>
      <c r="C581" s="33" t="s">
        <v>2567</v>
      </c>
      <c r="E581" t="s">
        <v>1291</v>
      </c>
      <c r="F581" t="s">
        <v>995</v>
      </c>
      <c r="I581" t="s">
        <v>843</v>
      </c>
    </row>
    <row r="582" spans="1:9">
      <c r="A582" t="s">
        <v>2568</v>
      </c>
      <c r="B582" t="s">
        <v>2569</v>
      </c>
      <c r="C582" s="33" t="s">
        <v>2570</v>
      </c>
      <c r="D582" t="s">
        <v>829</v>
      </c>
      <c r="E582" t="s">
        <v>850</v>
      </c>
      <c r="F582" t="s">
        <v>851</v>
      </c>
      <c r="G582" t="s">
        <v>829</v>
      </c>
      <c r="I582" t="s">
        <v>835</v>
      </c>
    </row>
    <row r="583" spans="1:9">
      <c r="A583" t="s">
        <v>2571</v>
      </c>
      <c r="B583" t="s">
        <v>2572</v>
      </c>
      <c r="C583" s="33" t="s">
        <v>2573</v>
      </c>
      <c r="E583" t="s">
        <v>842</v>
      </c>
      <c r="I583" t="s">
        <v>843</v>
      </c>
    </row>
    <row r="584" spans="1:9">
      <c r="A584" t="s">
        <v>2574</v>
      </c>
      <c r="B584" t="s">
        <v>2575</v>
      </c>
      <c r="C584" s="33" t="s">
        <v>2576</v>
      </c>
      <c r="G584" t="s">
        <v>834</v>
      </c>
      <c r="I584" t="s">
        <v>835</v>
      </c>
    </row>
    <row r="585" spans="1:9">
      <c r="A585" t="s">
        <v>2577</v>
      </c>
      <c r="B585" t="s">
        <v>2578</v>
      </c>
      <c r="C585" s="33" t="s">
        <v>2579</v>
      </c>
      <c r="G585" t="s">
        <v>834</v>
      </c>
      <c r="I585" t="s">
        <v>835</v>
      </c>
    </row>
    <row r="586" spans="1:9">
      <c r="A586" t="s">
        <v>2580</v>
      </c>
      <c r="B586" t="s">
        <v>2581</v>
      </c>
      <c r="C586" s="33" t="s">
        <v>2582</v>
      </c>
      <c r="I586" t="s">
        <v>843</v>
      </c>
    </row>
    <row r="587" spans="1:9">
      <c r="A587" t="s">
        <v>2583</v>
      </c>
      <c r="B587" t="s">
        <v>2584</v>
      </c>
      <c r="C587" s="33" t="s">
        <v>2585</v>
      </c>
      <c r="G587" t="s">
        <v>834</v>
      </c>
      <c r="I587" t="s">
        <v>835</v>
      </c>
    </row>
    <row r="588" spans="1:9">
      <c r="A588" t="s">
        <v>2586</v>
      </c>
      <c r="B588" t="s">
        <v>2587</v>
      </c>
      <c r="C588" s="33" t="s">
        <v>2588</v>
      </c>
      <c r="E588" t="s">
        <v>842</v>
      </c>
      <c r="I588" t="s">
        <v>843</v>
      </c>
    </row>
    <row r="589" spans="1:9">
      <c r="A589" t="s">
        <v>2589</v>
      </c>
      <c r="B589" t="s">
        <v>2590</v>
      </c>
      <c r="C589" s="33" t="s">
        <v>2591</v>
      </c>
      <c r="G589" t="s">
        <v>834</v>
      </c>
      <c r="I589" t="s">
        <v>835</v>
      </c>
    </row>
    <row r="590" spans="1:9">
      <c r="A590" t="s">
        <v>2592</v>
      </c>
      <c r="B590" t="s">
        <v>2593</v>
      </c>
      <c r="C590" s="33" t="s">
        <v>2594</v>
      </c>
      <c r="G590" t="s">
        <v>940</v>
      </c>
      <c r="I590" t="s">
        <v>835</v>
      </c>
    </row>
    <row r="591" spans="1:9">
      <c r="A591" t="s">
        <v>2595</v>
      </c>
      <c r="B591" t="s">
        <v>2596</v>
      </c>
      <c r="C591" s="33" t="s">
        <v>2597</v>
      </c>
      <c r="D591" t="s">
        <v>829</v>
      </c>
      <c r="E591" t="s">
        <v>827</v>
      </c>
      <c r="F591" t="s">
        <v>828</v>
      </c>
      <c r="G591" t="s">
        <v>829</v>
      </c>
      <c r="I591" t="s">
        <v>835</v>
      </c>
    </row>
    <row r="592" spans="1:9">
      <c r="A592" t="s">
        <v>2598</v>
      </c>
      <c r="B592" t="s">
        <v>2599</v>
      </c>
      <c r="C592" s="33" t="s">
        <v>2600</v>
      </c>
      <c r="G592" t="s">
        <v>834</v>
      </c>
      <c r="I592" t="s">
        <v>835</v>
      </c>
    </row>
    <row r="593" spans="1:9">
      <c r="A593" t="s">
        <v>2601</v>
      </c>
      <c r="B593" t="s">
        <v>2602</v>
      </c>
      <c r="C593" s="33" t="s">
        <v>2603</v>
      </c>
      <c r="E593" t="s">
        <v>884</v>
      </c>
      <c r="G593" t="s">
        <v>829</v>
      </c>
      <c r="I593" t="s">
        <v>835</v>
      </c>
    </row>
    <row r="594" spans="1:9">
      <c r="A594" t="s">
        <v>2604</v>
      </c>
      <c r="B594" t="s">
        <v>2605</v>
      </c>
      <c r="C594" s="33" t="s">
        <v>2606</v>
      </c>
      <c r="D594" t="s">
        <v>829</v>
      </c>
      <c r="E594" t="s">
        <v>1044</v>
      </c>
      <c r="F594" t="s">
        <v>1045</v>
      </c>
      <c r="G594" t="s">
        <v>829</v>
      </c>
      <c r="I594" t="s">
        <v>835</v>
      </c>
    </row>
    <row r="595" spans="1:9">
      <c r="A595" t="s">
        <v>2607</v>
      </c>
      <c r="B595" t="s">
        <v>2608</v>
      </c>
      <c r="C595" s="33" t="s">
        <v>2609</v>
      </c>
      <c r="I595" t="s">
        <v>843</v>
      </c>
    </row>
    <row r="596" spans="1:9">
      <c r="A596" t="s">
        <v>2610</v>
      </c>
      <c r="B596" t="s">
        <v>2611</v>
      </c>
      <c r="C596" s="33" t="s">
        <v>2612</v>
      </c>
      <c r="G596" t="s">
        <v>834</v>
      </c>
      <c r="I596" t="s">
        <v>830</v>
      </c>
    </row>
    <row r="597" spans="1:9">
      <c r="A597" t="s">
        <v>2613</v>
      </c>
      <c r="B597" t="s">
        <v>2614</v>
      </c>
      <c r="C597" s="33" t="s">
        <v>2615</v>
      </c>
      <c r="E597" t="s">
        <v>983</v>
      </c>
      <c r="F597" t="s">
        <v>984</v>
      </c>
      <c r="G597" t="s">
        <v>1269</v>
      </c>
      <c r="H597" t="s">
        <v>1270</v>
      </c>
      <c r="I597" t="s">
        <v>835</v>
      </c>
    </row>
    <row r="598" spans="1:9">
      <c r="A598" t="s">
        <v>2616</v>
      </c>
      <c r="B598" t="s">
        <v>2617</v>
      </c>
      <c r="C598" s="33" t="s">
        <v>2618</v>
      </c>
      <c r="D598" t="s">
        <v>896</v>
      </c>
      <c r="E598" t="s">
        <v>1031</v>
      </c>
      <c r="F598" t="s">
        <v>963</v>
      </c>
      <c r="G598" t="s">
        <v>1849</v>
      </c>
      <c r="I598" t="s">
        <v>835</v>
      </c>
    </row>
    <row r="599" spans="1:9">
      <c r="A599" t="s">
        <v>2619</v>
      </c>
      <c r="B599" t="s">
        <v>2620</v>
      </c>
      <c r="C599" s="33" t="s">
        <v>2621</v>
      </c>
      <c r="E599" t="s">
        <v>842</v>
      </c>
      <c r="I599" t="s">
        <v>843</v>
      </c>
    </row>
    <row r="600" spans="1:9">
      <c r="A600" t="s">
        <v>2622</v>
      </c>
      <c r="B600" t="s">
        <v>2623</v>
      </c>
      <c r="C600" s="33" t="s">
        <v>2624</v>
      </c>
      <c r="G600" t="s">
        <v>1197</v>
      </c>
      <c r="H600" t="s">
        <v>1198</v>
      </c>
      <c r="I600" t="s">
        <v>835</v>
      </c>
    </row>
    <row r="601" spans="1:9">
      <c r="A601" t="s">
        <v>2625</v>
      </c>
      <c r="B601" t="s">
        <v>2626</v>
      </c>
      <c r="C601" s="33" t="s">
        <v>2627</v>
      </c>
      <c r="D601" t="s">
        <v>829</v>
      </c>
      <c r="E601" t="s">
        <v>873</v>
      </c>
      <c r="F601" t="s">
        <v>874</v>
      </c>
      <c r="G601" t="s">
        <v>829</v>
      </c>
      <c r="I601" t="s">
        <v>835</v>
      </c>
    </row>
    <row r="602" spans="1:9">
      <c r="A602" t="s">
        <v>2628</v>
      </c>
      <c r="B602" t="s">
        <v>2629</v>
      </c>
      <c r="C602" s="33" t="s">
        <v>2630</v>
      </c>
      <c r="G602" t="s">
        <v>834</v>
      </c>
      <c r="I602" t="s">
        <v>835</v>
      </c>
    </row>
    <row r="603" spans="1:9">
      <c r="A603" t="s">
        <v>2631</v>
      </c>
      <c r="B603" t="s">
        <v>2632</v>
      </c>
      <c r="C603" s="33" t="s">
        <v>2633</v>
      </c>
      <c r="D603" t="s">
        <v>829</v>
      </c>
      <c r="E603" t="s">
        <v>983</v>
      </c>
      <c r="F603" t="s">
        <v>984</v>
      </c>
      <c r="G603" t="s">
        <v>829</v>
      </c>
      <c r="I603" t="s">
        <v>835</v>
      </c>
    </row>
    <row r="604" spans="1:9">
      <c r="A604" t="s">
        <v>2634</v>
      </c>
      <c r="B604" t="s">
        <v>2635</v>
      </c>
      <c r="C604" s="33" t="s">
        <v>2636</v>
      </c>
      <c r="D604" t="s">
        <v>829</v>
      </c>
      <c r="E604" t="s">
        <v>850</v>
      </c>
      <c r="F604" t="s">
        <v>851</v>
      </c>
      <c r="G604" t="s">
        <v>829</v>
      </c>
      <c r="I604" t="s">
        <v>835</v>
      </c>
    </row>
    <row r="605" spans="1:9">
      <c r="A605" t="s">
        <v>2637</v>
      </c>
      <c r="B605" t="s">
        <v>2638</v>
      </c>
      <c r="C605" s="33" t="s">
        <v>2639</v>
      </c>
      <c r="G605" t="s">
        <v>834</v>
      </c>
      <c r="I605" t="s">
        <v>835</v>
      </c>
    </row>
    <row r="606" spans="1:9">
      <c r="A606" t="s">
        <v>2640</v>
      </c>
      <c r="B606" t="s">
        <v>2641</v>
      </c>
      <c r="C606" s="33" t="s">
        <v>2642</v>
      </c>
      <c r="E606" t="s">
        <v>842</v>
      </c>
      <c r="I606" t="s">
        <v>843</v>
      </c>
    </row>
    <row r="607" spans="1:9">
      <c r="A607" t="s">
        <v>2643</v>
      </c>
      <c r="B607" t="s">
        <v>2644</v>
      </c>
      <c r="C607" s="33" t="s">
        <v>2645</v>
      </c>
      <c r="D607" t="s">
        <v>829</v>
      </c>
      <c r="E607" t="s">
        <v>850</v>
      </c>
      <c r="F607" t="s">
        <v>851</v>
      </c>
      <c r="G607" t="s">
        <v>829</v>
      </c>
      <c r="I607" t="s">
        <v>835</v>
      </c>
    </row>
    <row r="608" spans="1:9">
      <c r="A608" t="s">
        <v>2646</v>
      </c>
      <c r="B608" t="s">
        <v>2647</v>
      </c>
      <c r="C608" s="33" t="s">
        <v>2648</v>
      </c>
      <c r="E608" t="s">
        <v>842</v>
      </c>
      <c r="I608" t="s">
        <v>843</v>
      </c>
    </row>
    <row r="609" spans="1:9">
      <c r="A609" t="s">
        <v>2649</v>
      </c>
      <c r="B609" t="s">
        <v>2650</v>
      </c>
      <c r="C609" s="33" t="s">
        <v>2651</v>
      </c>
      <c r="G609" t="s">
        <v>834</v>
      </c>
      <c r="I609" t="s">
        <v>835</v>
      </c>
    </row>
    <row r="610" spans="1:9">
      <c r="A610" t="s">
        <v>2652</v>
      </c>
      <c r="B610" t="s">
        <v>2653</v>
      </c>
      <c r="C610" s="33" t="s">
        <v>2654</v>
      </c>
      <c r="G610" t="s">
        <v>834</v>
      </c>
      <c r="I610" t="s">
        <v>830</v>
      </c>
    </row>
    <row r="611" spans="1:9">
      <c r="A611" t="s">
        <v>2655</v>
      </c>
      <c r="B611" t="s">
        <v>2656</v>
      </c>
      <c r="C611" s="33" t="s">
        <v>2657</v>
      </c>
      <c r="G611" t="s">
        <v>834</v>
      </c>
      <c r="I611" t="s">
        <v>835</v>
      </c>
    </row>
    <row r="612" spans="1:9">
      <c r="A612" t="s">
        <v>2658</v>
      </c>
      <c r="B612" t="s">
        <v>2659</v>
      </c>
      <c r="C612" s="33" t="s">
        <v>2660</v>
      </c>
      <c r="D612" t="s">
        <v>829</v>
      </c>
      <c r="E612" t="s">
        <v>850</v>
      </c>
      <c r="F612" t="s">
        <v>851</v>
      </c>
      <c r="G612" t="s">
        <v>829</v>
      </c>
      <c r="I612" t="s">
        <v>835</v>
      </c>
    </row>
    <row r="613" spans="1:9">
      <c r="A613" t="s">
        <v>2661</v>
      </c>
      <c r="B613" t="s">
        <v>2662</v>
      </c>
      <c r="C613" s="33" t="s">
        <v>2663</v>
      </c>
      <c r="E613" t="s">
        <v>842</v>
      </c>
      <c r="I613" t="s">
        <v>843</v>
      </c>
    </row>
    <row r="614" spans="1:9">
      <c r="A614" t="s">
        <v>2664</v>
      </c>
      <c r="B614" t="s">
        <v>2665</v>
      </c>
      <c r="C614" s="33" t="s">
        <v>2666</v>
      </c>
      <c r="D614" t="s">
        <v>829</v>
      </c>
      <c r="E614" t="s">
        <v>827</v>
      </c>
      <c r="F614" t="s">
        <v>828</v>
      </c>
      <c r="G614" t="s">
        <v>829</v>
      </c>
      <c r="I614" t="s">
        <v>835</v>
      </c>
    </row>
    <row r="615" spans="1:9">
      <c r="A615" t="s">
        <v>2667</v>
      </c>
      <c r="B615" t="s">
        <v>2668</v>
      </c>
      <c r="C615" s="33" t="s">
        <v>2669</v>
      </c>
      <c r="D615" t="s">
        <v>829</v>
      </c>
      <c r="E615" t="s">
        <v>994</v>
      </c>
      <c r="F615" t="s">
        <v>995</v>
      </c>
      <c r="G615" t="s">
        <v>829</v>
      </c>
      <c r="I615" t="s">
        <v>835</v>
      </c>
    </row>
    <row r="616" spans="1:9">
      <c r="A616" t="s">
        <v>2670</v>
      </c>
      <c r="B616" t="s">
        <v>2671</v>
      </c>
      <c r="C616" s="33" t="s">
        <v>2672</v>
      </c>
      <c r="D616" t="s">
        <v>829</v>
      </c>
      <c r="E616" t="s">
        <v>827</v>
      </c>
      <c r="F616" t="s">
        <v>828</v>
      </c>
      <c r="G616" t="s">
        <v>829</v>
      </c>
      <c r="I616" t="s">
        <v>835</v>
      </c>
    </row>
    <row r="617" spans="1:9">
      <c r="A617" t="s">
        <v>2673</v>
      </c>
      <c r="B617" t="s">
        <v>2674</v>
      </c>
      <c r="C617" s="33" t="s">
        <v>2675</v>
      </c>
      <c r="E617" t="s">
        <v>842</v>
      </c>
      <c r="I617" t="s">
        <v>843</v>
      </c>
    </row>
    <row r="618" spans="1:9">
      <c r="A618" t="s">
        <v>2676</v>
      </c>
      <c r="B618" t="s">
        <v>2677</v>
      </c>
      <c r="C618" s="33" t="s">
        <v>2678</v>
      </c>
      <c r="I618" t="s">
        <v>843</v>
      </c>
    </row>
    <row r="619" spans="1:9">
      <c r="A619" t="s">
        <v>2679</v>
      </c>
      <c r="B619" t="s">
        <v>2680</v>
      </c>
      <c r="C619" s="33" t="s">
        <v>2681</v>
      </c>
      <c r="G619" t="s">
        <v>834</v>
      </c>
      <c r="I619" t="s">
        <v>835</v>
      </c>
    </row>
    <row r="620" spans="1:9">
      <c r="A620" t="s">
        <v>2682</v>
      </c>
      <c r="B620" t="s">
        <v>2683</v>
      </c>
      <c r="C620" s="33" t="s">
        <v>2684</v>
      </c>
      <c r="I620" t="s">
        <v>924</v>
      </c>
    </row>
    <row r="621" spans="1:9">
      <c r="A621" t="s">
        <v>2682</v>
      </c>
      <c r="B621" t="s">
        <v>2683</v>
      </c>
      <c r="C621" s="33" t="s">
        <v>2684</v>
      </c>
      <c r="G621" t="s">
        <v>834</v>
      </c>
      <c r="I621" t="s">
        <v>835</v>
      </c>
    </row>
    <row r="622" spans="1:9">
      <c r="A622" t="s">
        <v>2685</v>
      </c>
      <c r="B622" t="s">
        <v>2686</v>
      </c>
      <c r="C622" s="33" t="s">
        <v>2687</v>
      </c>
      <c r="G622" t="s">
        <v>834</v>
      </c>
      <c r="I622" t="s">
        <v>835</v>
      </c>
    </row>
    <row r="623" spans="1:9">
      <c r="A623" t="s">
        <v>2688</v>
      </c>
      <c r="B623" t="s">
        <v>2689</v>
      </c>
      <c r="C623" s="33" t="s">
        <v>2690</v>
      </c>
      <c r="D623" t="s">
        <v>829</v>
      </c>
      <c r="E623" t="s">
        <v>983</v>
      </c>
      <c r="F623" t="s">
        <v>984</v>
      </c>
      <c r="G623" t="s">
        <v>829</v>
      </c>
      <c r="I623" t="s">
        <v>835</v>
      </c>
    </row>
    <row r="624" spans="1:9">
      <c r="A624" t="s">
        <v>2691</v>
      </c>
      <c r="B624" t="s">
        <v>2692</v>
      </c>
      <c r="C624" s="33" t="s">
        <v>2693</v>
      </c>
      <c r="D624" t="s">
        <v>829</v>
      </c>
      <c r="E624" t="s">
        <v>994</v>
      </c>
      <c r="F624" t="s">
        <v>995</v>
      </c>
      <c r="G624" t="s">
        <v>829</v>
      </c>
      <c r="I624" t="s">
        <v>835</v>
      </c>
    </row>
    <row r="625" spans="1:9">
      <c r="A625" t="s">
        <v>2694</v>
      </c>
      <c r="B625" t="s">
        <v>2695</v>
      </c>
      <c r="C625" s="33" t="s">
        <v>2696</v>
      </c>
      <c r="E625" t="s">
        <v>827</v>
      </c>
      <c r="F625" t="s">
        <v>828</v>
      </c>
      <c r="G625" t="s">
        <v>925</v>
      </c>
      <c r="I625" t="s">
        <v>835</v>
      </c>
    </row>
    <row r="626" spans="1:9">
      <c r="A626" t="s">
        <v>2697</v>
      </c>
      <c r="B626" t="s">
        <v>2698</v>
      </c>
      <c r="C626" s="33" t="s">
        <v>2699</v>
      </c>
      <c r="D626" t="s">
        <v>829</v>
      </c>
      <c r="E626" t="s">
        <v>850</v>
      </c>
      <c r="F626" t="s">
        <v>851</v>
      </c>
      <c r="G626" t="s">
        <v>829</v>
      </c>
      <c r="I626" t="s">
        <v>835</v>
      </c>
    </row>
    <row r="627" spans="1:9">
      <c r="A627" t="s">
        <v>2700</v>
      </c>
      <c r="B627" t="s">
        <v>2701</v>
      </c>
      <c r="C627" s="33" t="s">
        <v>2702</v>
      </c>
      <c r="D627" t="s">
        <v>829</v>
      </c>
      <c r="E627" t="s">
        <v>850</v>
      </c>
      <c r="F627" t="s">
        <v>851</v>
      </c>
      <c r="G627" t="s">
        <v>829</v>
      </c>
      <c r="I627" t="s">
        <v>830</v>
      </c>
    </row>
    <row r="628" spans="1:9">
      <c r="A628" t="s">
        <v>720</v>
      </c>
      <c r="B628" t="s">
        <v>721</v>
      </c>
      <c r="C628" s="33" t="s">
        <v>2703</v>
      </c>
      <c r="E628" t="s">
        <v>873</v>
      </c>
      <c r="F628" t="s">
        <v>874</v>
      </c>
      <c r="G628" t="s">
        <v>829</v>
      </c>
      <c r="I628" t="s">
        <v>830</v>
      </c>
    </row>
    <row r="629" spans="1:9">
      <c r="A629" t="s">
        <v>2704</v>
      </c>
      <c r="B629" t="s">
        <v>2705</v>
      </c>
      <c r="C629" s="33" t="s">
        <v>2706</v>
      </c>
      <c r="E629" t="s">
        <v>878</v>
      </c>
      <c r="F629" t="s">
        <v>879</v>
      </c>
      <c r="G629" t="s">
        <v>925</v>
      </c>
      <c r="I629" t="s">
        <v>835</v>
      </c>
    </row>
    <row r="630" spans="1:9">
      <c r="A630" t="s">
        <v>2707</v>
      </c>
      <c r="B630" t="s">
        <v>2708</v>
      </c>
      <c r="C630" s="33" t="s">
        <v>2709</v>
      </c>
      <c r="D630" t="s">
        <v>829</v>
      </c>
      <c r="E630" t="s">
        <v>891</v>
      </c>
      <c r="F630" t="s">
        <v>892</v>
      </c>
      <c r="G630" t="s">
        <v>829</v>
      </c>
      <c r="I630" t="s">
        <v>830</v>
      </c>
    </row>
    <row r="631" spans="1:9">
      <c r="A631" t="s">
        <v>2710</v>
      </c>
      <c r="B631" t="s">
        <v>2711</v>
      </c>
      <c r="C631" s="33" t="s">
        <v>2712</v>
      </c>
      <c r="I631" t="s">
        <v>843</v>
      </c>
    </row>
    <row r="632" spans="1:9">
      <c r="A632" t="s">
        <v>2713</v>
      </c>
      <c r="B632" t="s">
        <v>2714</v>
      </c>
      <c r="C632" s="33" t="s">
        <v>2715</v>
      </c>
      <c r="I632" t="s">
        <v>843</v>
      </c>
    </row>
    <row r="633" spans="1:9">
      <c r="A633" t="s">
        <v>2716</v>
      </c>
      <c r="B633" t="s">
        <v>2717</v>
      </c>
      <c r="C633" s="33" t="s">
        <v>2718</v>
      </c>
      <c r="D633" t="s">
        <v>829</v>
      </c>
      <c r="G633" t="s">
        <v>829</v>
      </c>
      <c r="I633" t="s">
        <v>835</v>
      </c>
    </row>
    <row r="634" spans="1:9">
      <c r="A634" t="s">
        <v>2719</v>
      </c>
      <c r="B634" t="s">
        <v>2720</v>
      </c>
      <c r="C634" s="33" t="s">
        <v>2721</v>
      </c>
      <c r="G634" t="s">
        <v>834</v>
      </c>
      <c r="I634" t="s">
        <v>830</v>
      </c>
    </row>
    <row r="635" spans="1:9">
      <c r="A635" t="s">
        <v>2722</v>
      </c>
      <c r="B635" t="s">
        <v>2723</v>
      </c>
      <c r="C635" s="33" t="s">
        <v>2724</v>
      </c>
      <c r="G635" t="s">
        <v>834</v>
      </c>
      <c r="I635" t="s">
        <v>835</v>
      </c>
    </row>
    <row r="636" spans="1:9">
      <c r="A636" t="s">
        <v>2725</v>
      </c>
      <c r="B636" t="s">
        <v>2726</v>
      </c>
      <c r="C636" s="33" t="s">
        <v>2727</v>
      </c>
      <c r="I636" t="s">
        <v>843</v>
      </c>
    </row>
    <row r="637" spans="1:9">
      <c r="A637" t="s">
        <v>2728</v>
      </c>
      <c r="B637" t="s">
        <v>2729</v>
      </c>
      <c r="C637" s="33" t="s">
        <v>2730</v>
      </c>
      <c r="G637" t="s">
        <v>834</v>
      </c>
      <c r="I637" t="s">
        <v>835</v>
      </c>
    </row>
    <row r="638" spans="1:9">
      <c r="A638" t="s">
        <v>2731</v>
      </c>
      <c r="B638" t="s">
        <v>2732</v>
      </c>
      <c r="C638" s="33" t="s">
        <v>2733</v>
      </c>
      <c r="G638" t="s">
        <v>834</v>
      </c>
      <c r="I638" t="s">
        <v>830</v>
      </c>
    </row>
    <row r="639" spans="1:9">
      <c r="A639" t="s">
        <v>2734</v>
      </c>
      <c r="B639" t="s">
        <v>2735</v>
      </c>
      <c r="C639" s="33" t="s">
        <v>2736</v>
      </c>
      <c r="E639" t="s">
        <v>916</v>
      </c>
      <c r="F639" t="s">
        <v>917</v>
      </c>
      <c r="G639" t="s">
        <v>925</v>
      </c>
      <c r="I639" t="s">
        <v>835</v>
      </c>
    </row>
    <row r="640" spans="1:9">
      <c r="A640" t="s">
        <v>2737</v>
      </c>
      <c r="B640" t="s">
        <v>2738</v>
      </c>
      <c r="C640" s="33" t="s">
        <v>2739</v>
      </c>
      <c r="I640" t="s">
        <v>924</v>
      </c>
    </row>
    <row r="641" spans="1:9">
      <c r="A641" t="s">
        <v>2737</v>
      </c>
      <c r="B641" t="s">
        <v>2738</v>
      </c>
      <c r="C641" s="33" t="s">
        <v>2739</v>
      </c>
      <c r="G641" t="s">
        <v>834</v>
      </c>
      <c r="I641" t="s">
        <v>835</v>
      </c>
    </row>
    <row r="642" spans="1:9">
      <c r="A642" t="s">
        <v>2740</v>
      </c>
      <c r="B642" t="s">
        <v>2741</v>
      </c>
      <c r="C642" s="33" t="s">
        <v>2742</v>
      </c>
      <c r="D642" t="s">
        <v>829</v>
      </c>
      <c r="E642" t="s">
        <v>827</v>
      </c>
      <c r="F642" t="s">
        <v>828</v>
      </c>
      <c r="G642" t="s">
        <v>829</v>
      </c>
      <c r="I642" t="s">
        <v>835</v>
      </c>
    </row>
    <row r="643" spans="1:9">
      <c r="A643" t="s">
        <v>2743</v>
      </c>
      <c r="B643" t="s">
        <v>2744</v>
      </c>
      <c r="C643" s="33" t="s">
        <v>2745</v>
      </c>
      <c r="G643" t="s">
        <v>834</v>
      </c>
      <c r="I643" t="s">
        <v>830</v>
      </c>
    </row>
    <row r="644" spans="1:9">
      <c r="A644" t="s">
        <v>2746</v>
      </c>
      <c r="B644" t="s">
        <v>2747</v>
      </c>
      <c r="C644" s="33" t="s">
        <v>2748</v>
      </c>
      <c r="E644" t="s">
        <v>827</v>
      </c>
      <c r="F644" t="s">
        <v>828</v>
      </c>
      <c r="G644" t="s">
        <v>925</v>
      </c>
      <c r="I644" t="s">
        <v>835</v>
      </c>
    </row>
    <row r="645" spans="1:9">
      <c r="A645" t="s">
        <v>2749</v>
      </c>
      <c r="B645" t="s">
        <v>2750</v>
      </c>
      <c r="C645" s="33" t="s">
        <v>2751</v>
      </c>
      <c r="I645" t="s">
        <v>843</v>
      </c>
    </row>
    <row r="646" spans="1:9">
      <c r="A646" t="s">
        <v>2752</v>
      </c>
      <c r="B646" t="s">
        <v>2753</v>
      </c>
      <c r="C646" s="33" t="s">
        <v>2754</v>
      </c>
      <c r="E646" t="s">
        <v>842</v>
      </c>
      <c r="I646" t="s">
        <v>843</v>
      </c>
    </row>
    <row r="647" spans="1:9">
      <c r="A647" t="s">
        <v>2755</v>
      </c>
      <c r="B647" t="s">
        <v>2756</v>
      </c>
      <c r="C647" s="33" t="s">
        <v>2757</v>
      </c>
      <c r="E647" t="s">
        <v>2391</v>
      </c>
      <c r="F647" t="s">
        <v>917</v>
      </c>
      <c r="I647" t="s">
        <v>843</v>
      </c>
    </row>
    <row r="648" spans="1:9">
      <c r="A648" t="s">
        <v>2758</v>
      </c>
      <c r="B648" t="s">
        <v>2759</v>
      </c>
      <c r="C648" s="33" t="s">
        <v>2760</v>
      </c>
      <c r="E648" t="s">
        <v>1785</v>
      </c>
      <c r="F648" t="s">
        <v>892</v>
      </c>
      <c r="I648" t="s">
        <v>843</v>
      </c>
    </row>
    <row r="649" spans="1:9">
      <c r="A649" t="s">
        <v>2761</v>
      </c>
      <c r="B649" t="s">
        <v>2762</v>
      </c>
      <c r="C649" s="33" t="s">
        <v>2763</v>
      </c>
      <c r="G649" t="s">
        <v>834</v>
      </c>
      <c r="I649" t="s">
        <v>835</v>
      </c>
    </row>
    <row r="650" spans="1:9">
      <c r="A650" t="s">
        <v>2764</v>
      </c>
      <c r="B650" t="s">
        <v>2765</v>
      </c>
      <c r="C650" s="33" t="s">
        <v>2766</v>
      </c>
      <c r="E650" t="s">
        <v>1291</v>
      </c>
      <c r="F650" t="s">
        <v>995</v>
      </c>
      <c r="I650" t="s">
        <v>843</v>
      </c>
    </row>
    <row r="651" spans="1:9">
      <c r="A651" t="s">
        <v>2767</v>
      </c>
      <c r="B651" t="s">
        <v>2768</v>
      </c>
      <c r="C651" s="33" t="s">
        <v>2769</v>
      </c>
      <c r="E651" t="s">
        <v>842</v>
      </c>
      <c r="I651" t="s">
        <v>843</v>
      </c>
    </row>
    <row r="652" spans="1:9">
      <c r="A652" t="s">
        <v>2770</v>
      </c>
      <c r="B652" t="s">
        <v>2771</v>
      </c>
      <c r="C652" s="33" t="s">
        <v>2772</v>
      </c>
      <c r="D652" t="s">
        <v>829</v>
      </c>
      <c r="E652" t="s">
        <v>994</v>
      </c>
      <c r="F652" t="s">
        <v>995</v>
      </c>
      <c r="G652" t="s">
        <v>829</v>
      </c>
      <c r="I652" t="s">
        <v>835</v>
      </c>
    </row>
    <row r="653" spans="1:9">
      <c r="A653" t="s">
        <v>2773</v>
      </c>
      <c r="B653" t="s">
        <v>2774</v>
      </c>
      <c r="C653" s="33" t="s">
        <v>2775</v>
      </c>
      <c r="E653" t="s">
        <v>842</v>
      </c>
      <c r="I653" t="s">
        <v>843</v>
      </c>
    </row>
    <row r="654" spans="1:9">
      <c r="A654" t="s">
        <v>411</v>
      </c>
      <c r="B654" t="s">
        <v>2776</v>
      </c>
      <c r="C654" s="33" t="s">
        <v>2777</v>
      </c>
      <c r="I654" t="s">
        <v>843</v>
      </c>
    </row>
    <row r="655" spans="1:9">
      <c r="A655" t="s">
        <v>2778</v>
      </c>
      <c r="B655" t="s">
        <v>2779</v>
      </c>
      <c r="C655" s="33" t="s">
        <v>2780</v>
      </c>
      <c r="E655" t="s">
        <v>842</v>
      </c>
      <c r="I655" t="s">
        <v>843</v>
      </c>
    </row>
    <row r="656" spans="1:9">
      <c r="A656" t="s">
        <v>2781</v>
      </c>
      <c r="B656" t="s">
        <v>2782</v>
      </c>
      <c r="C656" s="33" t="s">
        <v>2783</v>
      </c>
      <c r="D656" t="s">
        <v>829</v>
      </c>
      <c r="E656" t="s">
        <v>850</v>
      </c>
      <c r="F656" t="s">
        <v>851</v>
      </c>
      <c r="G656" t="s">
        <v>829</v>
      </c>
      <c r="I656" t="s">
        <v>830</v>
      </c>
    </row>
    <row r="657" spans="1:9">
      <c r="A657" t="s">
        <v>2784</v>
      </c>
      <c r="B657" t="s">
        <v>2785</v>
      </c>
      <c r="C657" s="33" t="s">
        <v>2786</v>
      </c>
      <c r="E657" t="s">
        <v>1167</v>
      </c>
      <c r="F657" t="s">
        <v>1168</v>
      </c>
      <c r="G657" t="s">
        <v>925</v>
      </c>
      <c r="I657" t="s">
        <v>835</v>
      </c>
    </row>
    <row r="658" spans="1:9">
      <c r="A658" t="s">
        <v>2787</v>
      </c>
      <c r="B658" t="s">
        <v>2788</v>
      </c>
      <c r="C658" s="33" t="s">
        <v>2789</v>
      </c>
      <c r="E658" t="s">
        <v>2790</v>
      </c>
      <c r="F658" t="s">
        <v>1543</v>
      </c>
      <c r="I658" t="s">
        <v>843</v>
      </c>
    </row>
    <row r="659" spans="1:9">
      <c r="A659" t="s">
        <v>2791</v>
      </c>
      <c r="B659" t="s">
        <v>2792</v>
      </c>
      <c r="C659" s="33" t="s">
        <v>2793</v>
      </c>
      <c r="E659" t="s">
        <v>842</v>
      </c>
      <c r="I659" t="s">
        <v>843</v>
      </c>
    </row>
    <row r="660" spans="1:9">
      <c r="A660" t="s">
        <v>2794</v>
      </c>
      <c r="B660" t="s">
        <v>2795</v>
      </c>
      <c r="C660" s="33" t="s">
        <v>2796</v>
      </c>
      <c r="E660" t="s">
        <v>1424</v>
      </c>
      <c r="F660" t="s">
        <v>1425</v>
      </c>
      <c r="I660" t="s">
        <v>843</v>
      </c>
    </row>
    <row r="661" spans="1:9">
      <c r="A661" t="s">
        <v>2797</v>
      </c>
      <c r="B661" t="s">
        <v>2798</v>
      </c>
      <c r="C661" s="33" t="s">
        <v>2799</v>
      </c>
      <c r="D661" t="s">
        <v>829</v>
      </c>
      <c r="G661" t="s">
        <v>829</v>
      </c>
      <c r="I661" t="s">
        <v>835</v>
      </c>
    </row>
    <row r="662" spans="1:9">
      <c r="A662" t="s">
        <v>2800</v>
      </c>
      <c r="B662" t="s">
        <v>2801</v>
      </c>
      <c r="C662" s="33" t="s">
        <v>2802</v>
      </c>
      <c r="D662" t="s">
        <v>829</v>
      </c>
      <c r="E662" t="s">
        <v>884</v>
      </c>
      <c r="G662" t="s">
        <v>829</v>
      </c>
      <c r="I662" t="s">
        <v>835</v>
      </c>
    </row>
    <row r="663" spans="1:9">
      <c r="A663" t="s">
        <v>2803</v>
      </c>
      <c r="B663" t="s">
        <v>2804</v>
      </c>
      <c r="C663" s="33" t="s">
        <v>2805</v>
      </c>
      <c r="I663" t="s">
        <v>843</v>
      </c>
    </row>
    <row r="664" spans="1:9">
      <c r="A664" t="s">
        <v>2806</v>
      </c>
      <c r="B664" t="s">
        <v>2807</v>
      </c>
      <c r="C664" s="33" t="s">
        <v>2808</v>
      </c>
      <c r="E664" t="s">
        <v>842</v>
      </c>
      <c r="I664" t="s">
        <v>843</v>
      </c>
    </row>
    <row r="665" spans="1:9">
      <c r="A665" t="s">
        <v>2809</v>
      </c>
      <c r="B665" t="s">
        <v>2810</v>
      </c>
      <c r="C665" s="33" t="s">
        <v>2811</v>
      </c>
      <c r="G665" t="s">
        <v>834</v>
      </c>
      <c r="I665" t="s">
        <v>835</v>
      </c>
    </row>
    <row r="666" spans="1:9">
      <c r="A666" t="s">
        <v>2812</v>
      </c>
      <c r="B666" t="s">
        <v>2813</v>
      </c>
      <c r="C666" s="33" t="s">
        <v>2814</v>
      </c>
      <c r="G666" t="s">
        <v>834</v>
      </c>
      <c r="I666" t="s">
        <v>835</v>
      </c>
    </row>
    <row r="667" spans="1:9">
      <c r="A667" t="s">
        <v>2815</v>
      </c>
      <c r="B667" t="s">
        <v>2816</v>
      </c>
      <c r="C667" s="33" t="s">
        <v>2817</v>
      </c>
      <c r="G667" t="s">
        <v>834</v>
      </c>
      <c r="I667" t="s">
        <v>830</v>
      </c>
    </row>
    <row r="668" spans="1:9">
      <c r="A668" t="s">
        <v>2818</v>
      </c>
      <c r="B668" t="s">
        <v>2819</v>
      </c>
      <c r="C668" s="33" t="s">
        <v>2820</v>
      </c>
      <c r="G668" t="s">
        <v>834</v>
      </c>
      <c r="I668" t="s">
        <v>835</v>
      </c>
    </row>
    <row r="669" spans="1:9">
      <c r="A669" t="s">
        <v>2821</v>
      </c>
      <c r="B669" t="s">
        <v>2822</v>
      </c>
      <c r="C669" s="33" t="s">
        <v>2823</v>
      </c>
      <c r="D669" t="s">
        <v>896</v>
      </c>
      <c r="E669" t="s">
        <v>1031</v>
      </c>
      <c r="F669" t="s">
        <v>963</v>
      </c>
      <c r="G669" t="s">
        <v>896</v>
      </c>
      <c r="I669" t="s">
        <v>835</v>
      </c>
    </row>
    <row r="670" spans="1:9">
      <c r="A670" t="s">
        <v>2824</v>
      </c>
      <c r="B670" t="s">
        <v>2825</v>
      </c>
      <c r="C670" s="33" t="s">
        <v>2826</v>
      </c>
      <c r="E670" t="s">
        <v>842</v>
      </c>
      <c r="I670" t="s">
        <v>843</v>
      </c>
    </row>
    <row r="671" spans="1:9">
      <c r="A671" t="s">
        <v>2827</v>
      </c>
      <c r="B671" t="s">
        <v>2828</v>
      </c>
      <c r="C671" s="33" t="s">
        <v>2829</v>
      </c>
      <c r="G671" t="s">
        <v>940</v>
      </c>
      <c r="I671" t="s">
        <v>835</v>
      </c>
    </row>
    <row r="672" spans="1:9">
      <c r="A672" t="s">
        <v>2830</v>
      </c>
      <c r="B672" t="s">
        <v>2831</v>
      </c>
      <c r="C672" s="33" t="s">
        <v>2832</v>
      </c>
      <c r="D672" t="s">
        <v>829</v>
      </c>
      <c r="E672" t="s">
        <v>827</v>
      </c>
      <c r="F672" t="s">
        <v>828</v>
      </c>
      <c r="G672" t="s">
        <v>829</v>
      </c>
      <c r="I672" t="s">
        <v>835</v>
      </c>
    </row>
    <row r="673" spans="1:9">
      <c r="A673" t="s">
        <v>2833</v>
      </c>
      <c r="B673" t="s">
        <v>2834</v>
      </c>
      <c r="C673" s="33" t="s">
        <v>2835</v>
      </c>
      <c r="E673" t="s">
        <v>884</v>
      </c>
      <c r="I673" t="s">
        <v>843</v>
      </c>
    </row>
    <row r="674" spans="1:9">
      <c r="A674" t="s">
        <v>2836</v>
      </c>
      <c r="B674" t="s">
        <v>2837</v>
      </c>
      <c r="C674" s="33" t="s">
        <v>2838</v>
      </c>
      <c r="E674" t="s">
        <v>827</v>
      </c>
      <c r="F674" t="s">
        <v>828</v>
      </c>
      <c r="G674" t="s">
        <v>2839</v>
      </c>
      <c r="I674" t="s">
        <v>835</v>
      </c>
    </row>
    <row r="675" spans="1:9">
      <c r="A675" t="s">
        <v>2840</v>
      </c>
      <c r="B675" t="s">
        <v>2841</v>
      </c>
      <c r="C675" s="33" t="s">
        <v>2842</v>
      </c>
      <c r="G675" t="s">
        <v>834</v>
      </c>
      <c r="I675" t="s">
        <v>830</v>
      </c>
    </row>
    <row r="676" spans="1:9">
      <c r="A676" t="s">
        <v>2843</v>
      </c>
      <c r="B676" t="s">
        <v>2844</v>
      </c>
      <c r="C676" s="33" t="s">
        <v>2845</v>
      </c>
      <c r="I676" t="s">
        <v>843</v>
      </c>
    </row>
    <row r="677" spans="1:9">
      <c r="A677" t="s">
        <v>2846</v>
      </c>
      <c r="B677" t="s">
        <v>2847</v>
      </c>
      <c r="C677" s="33" t="s">
        <v>2848</v>
      </c>
      <c r="E677" t="s">
        <v>842</v>
      </c>
      <c r="I677" t="s">
        <v>843</v>
      </c>
    </row>
    <row r="678" spans="1:9">
      <c r="A678" t="s">
        <v>2849</v>
      </c>
      <c r="B678" t="s">
        <v>2850</v>
      </c>
      <c r="C678" s="33" t="s">
        <v>2851</v>
      </c>
      <c r="I678" t="s">
        <v>843</v>
      </c>
    </row>
    <row r="679" spans="1:9">
      <c r="A679" t="s">
        <v>2852</v>
      </c>
      <c r="B679" t="s">
        <v>2853</v>
      </c>
      <c r="C679" s="33" t="s">
        <v>2854</v>
      </c>
      <c r="I679" t="s">
        <v>843</v>
      </c>
    </row>
    <row r="680" spans="1:9">
      <c r="A680" t="s">
        <v>2855</v>
      </c>
      <c r="B680" t="s">
        <v>2856</v>
      </c>
      <c r="C680" s="33" t="s">
        <v>2857</v>
      </c>
      <c r="I680" t="s">
        <v>843</v>
      </c>
    </row>
    <row r="681" spans="1:9">
      <c r="A681" t="s">
        <v>2858</v>
      </c>
      <c r="B681" t="s">
        <v>2859</v>
      </c>
      <c r="C681" s="33" t="s">
        <v>2860</v>
      </c>
      <c r="D681" t="s">
        <v>896</v>
      </c>
      <c r="E681" t="s">
        <v>1612</v>
      </c>
      <c r="G681" t="s">
        <v>896</v>
      </c>
      <c r="I681" t="s">
        <v>830</v>
      </c>
    </row>
    <row r="682" spans="1:9">
      <c r="A682" t="s">
        <v>2861</v>
      </c>
      <c r="B682" t="s">
        <v>2862</v>
      </c>
      <c r="C682" s="33" t="s">
        <v>2863</v>
      </c>
      <c r="D682" t="s">
        <v>896</v>
      </c>
      <c r="E682" t="s">
        <v>827</v>
      </c>
      <c r="F682" t="s">
        <v>828</v>
      </c>
      <c r="G682" t="s">
        <v>2450</v>
      </c>
      <c r="H682" t="s">
        <v>2451</v>
      </c>
      <c r="I682" t="s">
        <v>835</v>
      </c>
    </row>
    <row r="683" spans="1:9">
      <c r="A683" t="s">
        <v>2864</v>
      </c>
      <c r="B683" t="s">
        <v>2865</v>
      </c>
      <c r="C683" s="33" t="s">
        <v>2866</v>
      </c>
      <c r="G683" t="s">
        <v>834</v>
      </c>
      <c r="I683" t="s">
        <v>835</v>
      </c>
    </row>
    <row r="684" spans="1:9">
      <c r="A684" t="s">
        <v>2867</v>
      </c>
      <c r="B684" t="s">
        <v>2868</v>
      </c>
      <c r="C684" s="33" t="s">
        <v>2869</v>
      </c>
      <c r="D684" t="s">
        <v>896</v>
      </c>
      <c r="E684" t="s">
        <v>994</v>
      </c>
      <c r="F684" t="s">
        <v>995</v>
      </c>
      <c r="G684" t="s">
        <v>829</v>
      </c>
      <c r="I684" t="s">
        <v>835</v>
      </c>
    </row>
    <row r="685" spans="1:9">
      <c r="A685" t="s">
        <v>2870</v>
      </c>
      <c r="B685" t="s">
        <v>2871</v>
      </c>
      <c r="C685" s="33" t="s">
        <v>2872</v>
      </c>
      <c r="E685" t="s">
        <v>842</v>
      </c>
      <c r="I685" t="s">
        <v>843</v>
      </c>
    </row>
    <row r="686" spans="1:9">
      <c r="A686" t="s">
        <v>255</v>
      </c>
      <c r="B686" t="s">
        <v>256</v>
      </c>
      <c r="C686" s="33" t="s">
        <v>2873</v>
      </c>
      <c r="G686" t="s">
        <v>834</v>
      </c>
      <c r="I686" t="s">
        <v>835</v>
      </c>
    </row>
    <row r="687" spans="1:9">
      <c r="A687" t="s">
        <v>2874</v>
      </c>
      <c r="B687" t="s">
        <v>2875</v>
      </c>
      <c r="C687" s="33" t="s">
        <v>2876</v>
      </c>
      <c r="D687" t="s">
        <v>896</v>
      </c>
      <c r="E687" t="s">
        <v>1714</v>
      </c>
      <c r="F687" t="s">
        <v>1715</v>
      </c>
      <c r="G687" t="s">
        <v>896</v>
      </c>
      <c r="I687" t="s">
        <v>835</v>
      </c>
    </row>
    <row r="688" spans="1:9">
      <c r="A688" t="s">
        <v>2877</v>
      </c>
      <c r="B688" t="s">
        <v>2878</v>
      </c>
      <c r="C688" s="33" t="s">
        <v>2879</v>
      </c>
      <c r="I688" t="s">
        <v>843</v>
      </c>
    </row>
    <row r="689" spans="1:9">
      <c r="A689" t="s">
        <v>2880</v>
      </c>
      <c r="B689" t="s">
        <v>2881</v>
      </c>
      <c r="C689" s="33" t="s">
        <v>2882</v>
      </c>
      <c r="E689" t="s">
        <v>891</v>
      </c>
      <c r="F689" t="s">
        <v>892</v>
      </c>
      <c r="G689" t="s">
        <v>829</v>
      </c>
      <c r="I689" t="s">
        <v>835</v>
      </c>
    </row>
    <row r="690" spans="1:9">
      <c r="A690" t="s">
        <v>2883</v>
      </c>
      <c r="B690" t="s">
        <v>2884</v>
      </c>
      <c r="C690" s="33" t="s">
        <v>2885</v>
      </c>
      <c r="E690" t="s">
        <v>842</v>
      </c>
      <c r="I690" t="s">
        <v>843</v>
      </c>
    </row>
    <row r="691" spans="1:9">
      <c r="A691" t="s">
        <v>2886</v>
      </c>
      <c r="B691" t="s">
        <v>2887</v>
      </c>
      <c r="C691" s="33" t="s">
        <v>2888</v>
      </c>
      <c r="D691" t="s">
        <v>829</v>
      </c>
      <c r="E691" t="s">
        <v>884</v>
      </c>
      <c r="G691" t="s">
        <v>829</v>
      </c>
      <c r="I691" t="s">
        <v>835</v>
      </c>
    </row>
    <row r="692" spans="1:9">
      <c r="A692" t="s">
        <v>2889</v>
      </c>
      <c r="B692" t="s">
        <v>2890</v>
      </c>
      <c r="C692" s="33" t="s">
        <v>2891</v>
      </c>
      <c r="E692" t="s">
        <v>929</v>
      </c>
      <c r="F692" t="s">
        <v>930</v>
      </c>
      <c r="G692" t="s">
        <v>896</v>
      </c>
      <c r="I692" t="s">
        <v>830</v>
      </c>
    </row>
    <row r="693" spans="1:9">
      <c r="A693" t="s">
        <v>2892</v>
      </c>
      <c r="B693" t="s">
        <v>2893</v>
      </c>
      <c r="C693" s="33" t="s">
        <v>2894</v>
      </c>
      <c r="D693" t="s">
        <v>829</v>
      </c>
      <c r="E693" t="s">
        <v>884</v>
      </c>
      <c r="G693" t="s">
        <v>829</v>
      </c>
      <c r="I693" t="s">
        <v>835</v>
      </c>
    </row>
    <row r="694" spans="1:9">
      <c r="A694" t="s">
        <v>2895</v>
      </c>
      <c r="B694" t="s">
        <v>2896</v>
      </c>
      <c r="C694" s="33" t="s">
        <v>2897</v>
      </c>
      <c r="E694" t="s">
        <v>827</v>
      </c>
      <c r="F694" t="s">
        <v>828</v>
      </c>
      <c r="G694" t="s">
        <v>829</v>
      </c>
      <c r="I694" t="s">
        <v>835</v>
      </c>
    </row>
    <row r="695" spans="1:9">
      <c r="A695" t="s">
        <v>2898</v>
      </c>
      <c r="B695" t="s">
        <v>2899</v>
      </c>
      <c r="C695" s="33" t="s">
        <v>2900</v>
      </c>
      <c r="G695" t="s">
        <v>834</v>
      </c>
      <c r="I695" t="s">
        <v>835</v>
      </c>
    </row>
    <row r="696" spans="1:9">
      <c r="A696" t="s">
        <v>2901</v>
      </c>
      <c r="B696" t="s">
        <v>2902</v>
      </c>
      <c r="C696" s="33" t="s">
        <v>2903</v>
      </c>
      <c r="G696" t="s">
        <v>940</v>
      </c>
      <c r="I696" t="s">
        <v>835</v>
      </c>
    </row>
    <row r="697" spans="1:9">
      <c r="A697" t="s">
        <v>2904</v>
      </c>
      <c r="B697" t="s">
        <v>2905</v>
      </c>
      <c r="C697" s="33" t="s">
        <v>2906</v>
      </c>
      <c r="E697" t="s">
        <v>842</v>
      </c>
      <c r="I697" t="s">
        <v>843</v>
      </c>
    </row>
    <row r="698" spans="1:9">
      <c r="A698" t="s">
        <v>2907</v>
      </c>
      <c r="B698" t="s">
        <v>2908</v>
      </c>
      <c r="C698" s="33" t="s">
        <v>2909</v>
      </c>
      <c r="E698" t="s">
        <v>842</v>
      </c>
      <c r="I698" t="s">
        <v>843</v>
      </c>
    </row>
    <row r="699" spans="1:9">
      <c r="A699" t="s">
        <v>2910</v>
      </c>
      <c r="B699" t="s">
        <v>2911</v>
      </c>
      <c r="C699" s="33" t="s">
        <v>2912</v>
      </c>
      <c r="D699" t="s">
        <v>829</v>
      </c>
      <c r="E699" t="s">
        <v>827</v>
      </c>
      <c r="F699" t="s">
        <v>828</v>
      </c>
      <c r="G699" t="s">
        <v>829</v>
      </c>
      <c r="I699" t="s">
        <v>835</v>
      </c>
    </row>
    <row r="700" spans="1:9">
      <c r="A700" t="s">
        <v>2913</v>
      </c>
      <c r="B700" t="s">
        <v>2914</v>
      </c>
      <c r="C700" s="33" t="s">
        <v>2915</v>
      </c>
      <c r="E700" t="s">
        <v>842</v>
      </c>
      <c r="I700" t="s">
        <v>843</v>
      </c>
    </row>
    <row r="701" spans="1:9">
      <c r="A701" t="s">
        <v>2916</v>
      </c>
      <c r="B701" t="s">
        <v>2917</v>
      </c>
      <c r="C701" s="33" t="s">
        <v>2915</v>
      </c>
      <c r="E701" t="s">
        <v>884</v>
      </c>
      <c r="G701" t="s">
        <v>829</v>
      </c>
      <c r="I701" t="s">
        <v>830</v>
      </c>
    </row>
    <row r="702" spans="1:9">
      <c r="A702" t="s">
        <v>2918</v>
      </c>
      <c r="B702" t="s">
        <v>2919</v>
      </c>
      <c r="C702" s="33" t="s">
        <v>2920</v>
      </c>
      <c r="E702" t="s">
        <v>842</v>
      </c>
      <c r="I702" t="s">
        <v>843</v>
      </c>
    </row>
    <row r="703" spans="1:9">
      <c r="A703" t="s">
        <v>2921</v>
      </c>
      <c r="B703" t="s">
        <v>2922</v>
      </c>
      <c r="C703" s="33" t="s">
        <v>2923</v>
      </c>
      <c r="E703" t="s">
        <v>1069</v>
      </c>
      <c r="F703" t="s">
        <v>874</v>
      </c>
      <c r="G703" t="s">
        <v>829</v>
      </c>
      <c r="I703" t="s">
        <v>830</v>
      </c>
    </row>
    <row r="704" spans="1:9">
      <c r="A704" t="s">
        <v>2924</v>
      </c>
      <c r="B704" t="s">
        <v>2925</v>
      </c>
      <c r="C704" s="33" t="s">
        <v>2926</v>
      </c>
      <c r="D704" t="s">
        <v>829</v>
      </c>
      <c r="E704" t="s">
        <v>850</v>
      </c>
      <c r="F704" t="s">
        <v>851</v>
      </c>
      <c r="G704" t="s">
        <v>829</v>
      </c>
      <c r="I704" t="s">
        <v>835</v>
      </c>
    </row>
    <row r="705" spans="1:9">
      <c r="A705" t="s">
        <v>2927</v>
      </c>
      <c r="B705" t="s">
        <v>2928</v>
      </c>
      <c r="C705" s="33" t="s">
        <v>2929</v>
      </c>
      <c r="I705" t="s">
        <v>843</v>
      </c>
    </row>
    <row r="706" spans="1:9">
      <c r="A706" t="s">
        <v>2930</v>
      </c>
      <c r="B706" t="s">
        <v>2931</v>
      </c>
      <c r="C706" s="33" t="s">
        <v>2932</v>
      </c>
      <c r="E706" t="s">
        <v>842</v>
      </c>
      <c r="I706" t="s">
        <v>843</v>
      </c>
    </row>
    <row r="707" spans="1:9">
      <c r="A707" t="s">
        <v>2933</v>
      </c>
      <c r="B707" t="s">
        <v>2934</v>
      </c>
      <c r="C707" s="33" t="s">
        <v>2935</v>
      </c>
      <c r="E707" t="s">
        <v>842</v>
      </c>
      <c r="I707" t="s">
        <v>843</v>
      </c>
    </row>
    <row r="708" spans="1:9">
      <c r="A708" t="s">
        <v>2936</v>
      </c>
      <c r="B708" t="s">
        <v>2937</v>
      </c>
      <c r="C708" s="33" t="s">
        <v>2938</v>
      </c>
      <c r="D708" t="s">
        <v>896</v>
      </c>
      <c r="E708" t="s">
        <v>929</v>
      </c>
      <c r="F708" t="s">
        <v>930</v>
      </c>
      <c r="I708" t="s">
        <v>924</v>
      </c>
    </row>
    <row r="709" spans="1:9">
      <c r="A709" t="s">
        <v>2939</v>
      </c>
      <c r="B709" t="s">
        <v>2940</v>
      </c>
      <c r="C709" s="33" t="s">
        <v>2941</v>
      </c>
      <c r="I709" t="s">
        <v>843</v>
      </c>
    </row>
    <row r="710" spans="1:9">
      <c r="A710" t="s">
        <v>2942</v>
      </c>
      <c r="B710" t="s">
        <v>2943</v>
      </c>
      <c r="C710" s="33" t="s">
        <v>2944</v>
      </c>
      <c r="G710" t="s">
        <v>829</v>
      </c>
      <c r="I710" t="s">
        <v>830</v>
      </c>
    </row>
    <row r="711" spans="1:9">
      <c r="A711" t="s">
        <v>2945</v>
      </c>
      <c r="B711" t="s">
        <v>2946</v>
      </c>
      <c r="C711" s="33" t="s">
        <v>2947</v>
      </c>
      <c r="E711" t="s">
        <v>842</v>
      </c>
      <c r="I711" t="s">
        <v>843</v>
      </c>
    </row>
    <row r="712" spans="1:9">
      <c r="A712" t="s">
        <v>59</v>
      </c>
      <c r="B712" t="s">
        <v>60</v>
      </c>
      <c r="C712" s="33" t="s">
        <v>2948</v>
      </c>
      <c r="E712" t="s">
        <v>994</v>
      </c>
      <c r="F712" t="s">
        <v>995</v>
      </c>
      <c r="G712" t="s">
        <v>829</v>
      </c>
      <c r="I712" t="s">
        <v>835</v>
      </c>
    </row>
    <row r="713" spans="1:9">
      <c r="A713" t="s">
        <v>2949</v>
      </c>
      <c r="B713" t="s">
        <v>2950</v>
      </c>
      <c r="C713" s="33" t="s">
        <v>2951</v>
      </c>
      <c r="E713" t="s">
        <v>842</v>
      </c>
      <c r="I713" t="s">
        <v>843</v>
      </c>
    </row>
    <row r="714" spans="1:9">
      <c r="A714" t="s">
        <v>2952</v>
      </c>
      <c r="B714" t="s">
        <v>2953</v>
      </c>
      <c r="C714" s="33" t="s">
        <v>2954</v>
      </c>
      <c r="E714" t="s">
        <v>873</v>
      </c>
      <c r="F714" t="s">
        <v>874</v>
      </c>
      <c r="G714" t="s">
        <v>829</v>
      </c>
      <c r="I714" t="s">
        <v>830</v>
      </c>
    </row>
    <row r="715" spans="1:9">
      <c r="A715" t="s">
        <v>2955</v>
      </c>
      <c r="B715" t="s">
        <v>2956</v>
      </c>
      <c r="C715" s="33" t="s">
        <v>2957</v>
      </c>
      <c r="E715" t="s">
        <v>1069</v>
      </c>
      <c r="F715" t="s">
        <v>874</v>
      </c>
      <c r="G715" t="s">
        <v>829</v>
      </c>
      <c r="I715" t="s">
        <v>830</v>
      </c>
    </row>
    <row r="716" spans="1:9">
      <c r="A716" t="s">
        <v>2958</v>
      </c>
      <c r="B716" t="s">
        <v>2959</v>
      </c>
      <c r="C716" s="33" t="s">
        <v>2960</v>
      </c>
      <c r="I716" t="s">
        <v>843</v>
      </c>
    </row>
    <row r="717" spans="1:9">
      <c r="A717" t="s">
        <v>2961</v>
      </c>
      <c r="B717" t="s">
        <v>2962</v>
      </c>
      <c r="C717" s="33" t="s">
        <v>2963</v>
      </c>
      <c r="E717" t="s">
        <v>842</v>
      </c>
      <c r="I717" t="s">
        <v>843</v>
      </c>
    </row>
    <row r="718" spans="1:9">
      <c r="A718" t="s">
        <v>2964</v>
      </c>
      <c r="B718" t="s">
        <v>2965</v>
      </c>
      <c r="C718" s="33" t="s">
        <v>2963</v>
      </c>
      <c r="I718" t="s">
        <v>843</v>
      </c>
    </row>
    <row r="719" spans="1:9">
      <c r="A719" t="s">
        <v>2966</v>
      </c>
      <c r="B719" t="s">
        <v>2967</v>
      </c>
      <c r="C719" s="33" t="s">
        <v>2968</v>
      </c>
      <c r="D719" t="s">
        <v>829</v>
      </c>
      <c r="E719" t="s">
        <v>850</v>
      </c>
      <c r="F719" t="s">
        <v>851</v>
      </c>
      <c r="G719" t="s">
        <v>829</v>
      </c>
      <c r="I719" t="s">
        <v>835</v>
      </c>
    </row>
    <row r="720" spans="1:9">
      <c r="A720" t="s">
        <v>2969</v>
      </c>
      <c r="B720" t="s">
        <v>2970</v>
      </c>
      <c r="C720" s="33" t="s">
        <v>2971</v>
      </c>
      <c r="E720" t="s">
        <v>884</v>
      </c>
      <c r="G720" t="s">
        <v>829</v>
      </c>
      <c r="I720" t="s">
        <v>835</v>
      </c>
    </row>
    <row r="721" spans="1:9">
      <c r="A721" t="s">
        <v>2972</v>
      </c>
      <c r="B721" t="s">
        <v>2973</v>
      </c>
      <c r="C721" s="33" t="s">
        <v>2974</v>
      </c>
      <c r="G721" t="s">
        <v>27</v>
      </c>
      <c r="I721" t="s">
        <v>830</v>
      </c>
    </row>
    <row r="722" spans="1:9">
      <c r="A722" t="s">
        <v>2975</v>
      </c>
      <c r="B722" t="s">
        <v>2976</v>
      </c>
      <c r="C722" s="33" t="s">
        <v>2977</v>
      </c>
      <c r="E722" t="s">
        <v>873</v>
      </c>
      <c r="F722" t="s">
        <v>874</v>
      </c>
      <c r="G722" t="s">
        <v>925</v>
      </c>
      <c r="I722" t="s">
        <v>835</v>
      </c>
    </row>
    <row r="723" spans="1:9">
      <c r="A723" t="s">
        <v>2978</v>
      </c>
      <c r="B723" t="s">
        <v>2979</v>
      </c>
      <c r="C723" s="33" t="s">
        <v>2980</v>
      </c>
      <c r="I723" t="s">
        <v>843</v>
      </c>
    </row>
    <row r="724" spans="1:9">
      <c r="A724" t="s">
        <v>2981</v>
      </c>
      <c r="B724" t="s">
        <v>2982</v>
      </c>
      <c r="C724" s="33" t="s">
        <v>2983</v>
      </c>
      <c r="I724" t="s">
        <v>843</v>
      </c>
    </row>
    <row r="725" spans="1:9">
      <c r="A725" t="s">
        <v>2984</v>
      </c>
      <c r="B725" t="s">
        <v>2985</v>
      </c>
      <c r="C725" s="33" t="s">
        <v>2986</v>
      </c>
      <c r="D725" t="s">
        <v>829</v>
      </c>
      <c r="E725" t="s">
        <v>1167</v>
      </c>
      <c r="F725" t="s">
        <v>1168</v>
      </c>
      <c r="G725" t="s">
        <v>829</v>
      </c>
      <c r="I725" t="s">
        <v>835</v>
      </c>
    </row>
    <row r="726" spans="1:9">
      <c r="A726" t="s">
        <v>2987</v>
      </c>
      <c r="B726" t="s">
        <v>2988</v>
      </c>
      <c r="C726" s="33" t="s">
        <v>2989</v>
      </c>
      <c r="E726" t="s">
        <v>842</v>
      </c>
      <c r="I726" t="s">
        <v>843</v>
      </c>
    </row>
    <row r="727" spans="1:9">
      <c r="A727" t="s">
        <v>2990</v>
      </c>
      <c r="B727" t="s">
        <v>2991</v>
      </c>
      <c r="C727" s="33" t="s">
        <v>2992</v>
      </c>
      <c r="G727" t="s">
        <v>834</v>
      </c>
      <c r="I727" t="s">
        <v>835</v>
      </c>
    </row>
    <row r="728" spans="1:9">
      <c r="A728" t="s">
        <v>2993</v>
      </c>
      <c r="B728" t="s">
        <v>2994</v>
      </c>
      <c r="C728" s="33" t="s">
        <v>2995</v>
      </c>
      <c r="D728" t="s">
        <v>829</v>
      </c>
      <c r="E728" t="s">
        <v>827</v>
      </c>
      <c r="F728" t="s">
        <v>828</v>
      </c>
      <c r="G728" t="s">
        <v>829</v>
      </c>
      <c r="I728" t="s">
        <v>835</v>
      </c>
    </row>
    <row r="729" spans="1:9">
      <c r="A729" t="s">
        <v>2996</v>
      </c>
      <c r="B729" t="s">
        <v>2997</v>
      </c>
      <c r="C729" s="33" t="s">
        <v>2998</v>
      </c>
      <c r="E729" t="s">
        <v>842</v>
      </c>
      <c r="I729" t="s">
        <v>843</v>
      </c>
    </row>
    <row r="730" spans="1:9">
      <c r="A730" t="s">
        <v>2999</v>
      </c>
      <c r="B730" t="s">
        <v>3000</v>
      </c>
      <c r="C730" s="33" t="s">
        <v>3001</v>
      </c>
      <c r="E730" t="s">
        <v>842</v>
      </c>
      <c r="I730" t="s">
        <v>843</v>
      </c>
    </row>
    <row r="731" spans="1:9">
      <c r="A731" t="s">
        <v>3002</v>
      </c>
      <c r="B731" t="s">
        <v>3003</v>
      </c>
      <c r="C731" s="33" t="s">
        <v>3004</v>
      </c>
      <c r="D731" t="s">
        <v>829</v>
      </c>
      <c r="G731" t="s">
        <v>834</v>
      </c>
      <c r="I731" t="s">
        <v>835</v>
      </c>
    </row>
    <row r="732" spans="1:9">
      <c r="A732" t="s">
        <v>3005</v>
      </c>
      <c r="B732" t="s">
        <v>3006</v>
      </c>
      <c r="C732" s="33" t="s">
        <v>3007</v>
      </c>
      <c r="E732" t="s">
        <v>842</v>
      </c>
      <c r="I732" t="s">
        <v>843</v>
      </c>
    </row>
    <row r="733" spans="1:9">
      <c r="A733" t="s">
        <v>3008</v>
      </c>
      <c r="B733" t="s">
        <v>3009</v>
      </c>
      <c r="C733" s="33" t="s">
        <v>3010</v>
      </c>
      <c r="E733" t="s">
        <v>842</v>
      </c>
      <c r="I733" t="s">
        <v>843</v>
      </c>
    </row>
    <row r="734" spans="1:9">
      <c r="A734" t="s">
        <v>3011</v>
      </c>
      <c r="B734" t="s">
        <v>3012</v>
      </c>
      <c r="C734" s="33" t="s">
        <v>3013</v>
      </c>
      <c r="D734" t="s">
        <v>896</v>
      </c>
      <c r="E734" t="s">
        <v>929</v>
      </c>
      <c r="F734" t="s">
        <v>930</v>
      </c>
      <c r="G734" t="s">
        <v>896</v>
      </c>
      <c r="I734" t="s">
        <v>835</v>
      </c>
    </row>
    <row r="735" spans="1:9">
      <c r="A735" t="s">
        <v>3014</v>
      </c>
      <c r="B735" t="s">
        <v>3015</v>
      </c>
      <c r="C735" s="33" t="s">
        <v>3016</v>
      </c>
      <c r="D735" t="s">
        <v>896</v>
      </c>
      <c r="E735" t="s">
        <v>1031</v>
      </c>
      <c r="F735" t="s">
        <v>963</v>
      </c>
      <c r="I735" t="s">
        <v>924</v>
      </c>
    </row>
    <row r="736" spans="1:9">
      <c r="A736" t="s">
        <v>3014</v>
      </c>
      <c r="B736" t="s">
        <v>3015</v>
      </c>
      <c r="C736" s="33" t="s">
        <v>3016</v>
      </c>
      <c r="D736" t="s">
        <v>896</v>
      </c>
      <c r="E736" t="s">
        <v>1031</v>
      </c>
      <c r="F736" t="s">
        <v>963</v>
      </c>
      <c r="G736" t="s">
        <v>896</v>
      </c>
      <c r="I736" t="s">
        <v>835</v>
      </c>
    </row>
    <row r="737" spans="1:9">
      <c r="A737" t="s">
        <v>3017</v>
      </c>
      <c r="B737" t="s">
        <v>3018</v>
      </c>
      <c r="C737" s="33" t="s">
        <v>3019</v>
      </c>
      <c r="E737" t="s">
        <v>842</v>
      </c>
      <c r="I737" t="s">
        <v>843</v>
      </c>
    </row>
    <row r="738" spans="1:9">
      <c r="A738" t="s">
        <v>3020</v>
      </c>
      <c r="B738" t="s">
        <v>3021</v>
      </c>
      <c r="C738" s="33" t="s">
        <v>3022</v>
      </c>
      <c r="G738" t="s">
        <v>834</v>
      </c>
      <c r="I738" t="s">
        <v>835</v>
      </c>
    </row>
    <row r="739" spans="1:9">
      <c r="A739" t="s">
        <v>3023</v>
      </c>
      <c r="B739" t="s">
        <v>3024</v>
      </c>
      <c r="C739" s="33" t="s">
        <v>3025</v>
      </c>
      <c r="G739" t="s">
        <v>834</v>
      </c>
      <c r="I739" t="s">
        <v>835</v>
      </c>
    </row>
    <row r="740" spans="1:9">
      <c r="A740" t="s">
        <v>3026</v>
      </c>
      <c r="B740" t="s">
        <v>3027</v>
      </c>
      <c r="C740" s="33" t="s">
        <v>3028</v>
      </c>
      <c r="D740" t="s">
        <v>829</v>
      </c>
      <c r="E740" t="s">
        <v>884</v>
      </c>
      <c r="G740" t="s">
        <v>829</v>
      </c>
      <c r="I740" t="s">
        <v>835</v>
      </c>
    </row>
    <row r="741" spans="1:9">
      <c r="A741" t="s">
        <v>3029</v>
      </c>
      <c r="B741" t="s">
        <v>3030</v>
      </c>
      <c r="C741" s="33" t="s">
        <v>3031</v>
      </c>
      <c r="D741" t="s">
        <v>829</v>
      </c>
      <c r="E741" t="s">
        <v>1044</v>
      </c>
      <c r="F741" t="s">
        <v>1045</v>
      </c>
      <c r="G741" t="s">
        <v>829</v>
      </c>
      <c r="I741" t="s">
        <v>835</v>
      </c>
    </row>
    <row r="742" spans="1:9">
      <c r="A742" t="s">
        <v>3032</v>
      </c>
      <c r="B742" t="s">
        <v>3033</v>
      </c>
      <c r="C742" s="33" t="s">
        <v>3034</v>
      </c>
      <c r="G742" t="s">
        <v>834</v>
      </c>
      <c r="I742" t="s">
        <v>835</v>
      </c>
    </row>
    <row r="743" spans="1:9">
      <c r="A743" t="s">
        <v>3035</v>
      </c>
      <c r="B743" t="s">
        <v>3036</v>
      </c>
      <c r="C743" s="33" t="s">
        <v>3037</v>
      </c>
      <c r="I743" t="s">
        <v>843</v>
      </c>
    </row>
    <row r="744" spans="1:9">
      <c r="A744" t="s">
        <v>3038</v>
      </c>
      <c r="B744" t="s">
        <v>3039</v>
      </c>
      <c r="C744" s="33" t="s">
        <v>3040</v>
      </c>
      <c r="G744" t="s">
        <v>940</v>
      </c>
      <c r="I744" t="s">
        <v>835</v>
      </c>
    </row>
    <row r="745" spans="1:9">
      <c r="A745" t="s">
        <v>3041</v>
      </c>
      <c r="B745" t="s">
        <v>3042</v>
      </c>
      <c r="C745" s="33" t="s">
        <v>3043</v>
      </c>
      <c r="G745" t="s">
        <v>834</v>
      </c>
      <c r="I745" t="s">
        <v>835</v>
      </c>
    </row>
    <row r="746" spans="1:9">
      <c r="A746" t="s">
        <v>3044</v>
      </c>
      <c r="B746" t="s">
        <v>3045</v>
      </c>
      <c r="C746" s="33" t="s">
        <v>3046</v>
      </c>
      <c r="E746" t="s">
        <v>929</v>
      </c>
      <c r="F746" t="s">
        <v>930</v>
      </c>
      <c r="G746" t="s">
        <v>925</v>
      </c>
      <c r="I746" t="s">
        <v>835</v>
      </c>
    </row>
    <row r="747" spans="1:9">
      <c r="A747" t="s">
        <v>3047</v>
      </c>
      <c r="B747" t="s">
        <v>3048</v>
      </c>
      <c r="C747" s="33" t="s">
        <v>3049</v>
      </c>
      <c r="D747" t="s">
        <v>829</v>
      </c>
      <c r="E747" t="s">
        <v>873</v>
      </c>
      <c r="F747" t="s">
        <v>874</v>
      </c>
      <c r="G747" t="s">
        <v>829</v>
      </c>
      <c r="I747" t="s">
        <v>835</v>
      </c>
    </row>
    <row r="748" spans="1:9">
      <c r="A748" t="s">
        <v>3050</v>
      </c>
      <c r="B748" t="s">
        <v>3051</v>
      </c>
      <c r="C748" s="33" t="s">
        <v>3052</v>
      </c>
      <c r="G748" t="s">
        <v>834</v>
      </c>
      <c r="I748" t="s">
        <v>835</v>
      </c>
    </row>
    <row r="749" spans="1:9">
      <c r="A749" t="s">
        <v>3053</v>
      </c>
      <c r="B749" t="s">
        <v>3054</v>
      </c>
      <c r="C749" s="33" t="s">
        <v>3055</v>
      </c>
      <c r="D749" t="s">
        <v>829</v>
      </c>
      <c r="G749" t="s">
        <v>829</v>
      </c>
      <c r="I749" t="s">
        <v>835</v>
      </c>
    </row>
    <row r="750" spans="1:9">
      <c r="A750" t="s">
        <v>3056</v>
      </c>
      <c r="B750" t="s">
        <v>3057</v>
      </c>
      <c r="C750" s="33" t="s">
        <v>3037</v>
      </c>
      <c r="G750" t="s">
        <v>829</v>
      </c>
      <c r="I750" t="s">
        <v>830</v>
      </c>
    </row>
    <row r="751" spans="1:9">
      <c r="A751" t="s">
        <v>3058</v>
      </c>
      <c r="B751" t="s">
        <v>3059</v>
      </c>
      <c r="C751" s="33" t="s">
        <v>3060</v>
      </c>
      <c r="G751" t="s">
        <v>834</v>
      </c>
      <c r="I751" t="s">
        <v>830</v>
      </c>
    </row>
    <row r="752" spans="1:9">
      <c r="A752" t="s">
        <v>3061</v>
      </c>
      <c r="B752" t="s">
        <v>3062</v>
      </c>
      <c r="C752" s="33" t="s">
        <v>3063</v>
      </c>
      <c r="E752" t="s">
        <v>842</v>
      </c>
      <c r="I752" t="s">
        <v>843</v>
      </c>
    </row>
    <row r="753" spans="1:9">
      <c r="A753" t="s">
        <v>3064</v>
      </c>
      <c r="B753" t="s">
        <v>3065</v>
      </c>
      <c r="C753" s="33" t="s">
        <v>3066</v>
      </c>
      <c r="G753" t="s">
        <v>834</v>
      </c>
      <c r="I753" t="s">
        <v>835</v>
      </c>
    </row>
    <row r="754" spans="1:9">
      <c r="A754" t="s">
        <v>3067</v>
      </c>
      <c r="B754" t="s">
        <v>3068</v>
      </c>
      <c r="C754" s="33" t="s">
        <v>3069</v>
      </c>
      <c r="G754" t="s">
        <v>27</v>
      </c>
      <c r="I754" t="s">
        <v>835</v>
      </c>
    </row>
    <row r="755" spans="1:9">
      <c r="A755" t="s">
        <v>3070</v>
      </c>
      <c r="B755" t="s">
        <v>3071</v>
      </c>
      <c r="C755" s="33" t="s">
        <v>3072</v>
      </c>
      <c r="G755" t="s">
        <v>834</v>
      </c>
      <c r="I755" t="s">
        <v>835</v>
      </c>
    </row>
    <row r="756" spans="1:9">
      <c r="A756" t="s">
        <v>3073</v>
      </c>
      <c r="B756" t="s">
        <v>3074</v>
      </c>
      <c r="C756" s="33" t="s">
        <v>3075</v>
      </c>
      <c r="D756" t="s">
        <v>896</v>
      </c>
      <c r="E756" t="s">
        <v>3076</v>
      </c>
      <c r="G756" t="s">
        <v>896</v>
      </c>
      <c r="I756" t="s">
        <v>830</v>
      </c>
    </row>
    <row r="757" spans="1:9">
      <c r="A757" t="s">
        <v>3077</v>
      </c>
      <c r="B757" t="s">
        <v>3078</v>
      </c>
      <c r="C757" s="33" t="s">
        <v>3079</v>
      </c>
      <c r="D757" t="s">
        <v>829</v>
      </c>
      <c r="E757" t="s">
        <v>1167</v>
      </c>
      <c r="F757" t="s">
        <v>1168</v>
      </c>
      <c r="G757" t="s">
        <v>829</v>
      </c>
      <c r="I757" t="s">
        <v>835</v>
      </c>
    </row>
    <row r="758" spans="1:9">
      <c r="A758" t="s">
        <v>3080</v>
      </c>
      <c r="B758" t="s">
        <v>3081</v>
      </c>
      <c r="C758" s="33" t="s">
        <v>3082</v>
      </c>
      <c r="D758" t="s">
        <v>829</v>
      </c>
      <c r="E758" t="s">
        <v>827</v>
      </c>
      <c r="F758" t="s">
        <v>828</v>
      </c>
      <c r="G758" t="s">
        <v>829</v>
      </c>
      <c r="I758" t="s">
        <v>835</v>
      </c>
    </row>
    <row r="759" spans="1:9">
      <c r="A759" t="s">
        <v>3083</v>
      </c>
      <c r="B759" t="s">
        <v>3084</v>
      </c>
      <c r="C759" s="33" t="s">
        <v>3085</v>
      </c>
      <c r="G759" t="s">
        <v>834</v>
      </c>
      <c r="I759" t="s">
        <v>843</v>
      </c>
    </row>
    <row r="760" spans="1:9">
      <c r="A760" t="s">
        <v>3086</v>
      </c>
      <c r="B760" t="s">
        <v>3087</v>
      </c>
      <c r="C760" s="33" t="s">
        <v>3085</v>
      </c>
      <c r="E760" t="s">
        <v>842</v>
      </c>
      <c r="I760" t="s">
        <v>843</v>
      </c>
    </row>
    <row r="761" spans="1:9">
      <c r="A761" t="s">
        <v>3088</v>
      </c>
      <c r="B761" t="s">
        <v>3089</v>
      </c>
      <c r="C761" s="33" t="s">
        <v>3090</v>
      </c>
      <c r="D761" t="s">
        <v>829</v>
      </c>
      <c r="E761" t="s">
        <v>850</v>
      </c>
      <c r="F761" t="s">
        <v>851</v>
      </c>
      <c r="G761" t="s">
        <v>829</v>
      </c>
      <c r="I761" t="s">
        <v>830</v>
      </c>
    </row>
    <row r="762" spans="1:9">
      <c r="A762" t="s">
        <v>3091</v>
      </c>
      <c r="B762" t="s">
        <v>3092</v>
      </c>
      <c r="C762" s="33" t="s">
        <v>3093</v>
      </c>
      <c r="E762" t="s">
        <v>994</v>
      </c>
      <c r="F762" t="s">
        <v>995</v>
      </c>
      <c r="I762" t="s">
        <v>924</v>
      </c>
    </row>
    <row r="763" spans="1:9">
      <c r="A763" t="s">
        <v>3091</v>
      </c>
      <c r="B763" t="s">
        <v>3092</v>
      </c>
      <c r="C763" s="33" t="s">
        <v>3093</v>
      </c>
      <c r="E763" t="s">
        <v>994</v>
      </c>
      <c r="F763" t="s">
        <v>995</v>
      </c>
      <c r="G763" t="s">
        <v>925</v>
      </c>
      <c r="I763" t="s">
        <v>835</v>
      </c>
    </row>
    <row r="764" spans="1:9">
      <c r="A764" t="s">
        <v>3094</v>
      </c>
      <c r="B764" t="s">
        <v>3095</v>
      </c>
      <c r="C764" s="33" t="s">
        <v>3096</v>
      </c>
      <c r="E764" t="s">
        <v>1258</v>
      </c>
      <c r="F764" t="s">
        <v>828</v>
      </c>
      <c r="I764" t="s">
        <v>843</v>
      </c>
    </row>
    <row r="765" spans="1:9">
      <c r="A765" t="s">
        <v>3097</v>
      </c>
      <c r="B765" t="s">
        <v>3098</v>
      </c>
      <c r="C765" s="33" t="s">
        <v>3099</v>
      </c>
      <c r="D765" t="s">
        <v>829</v>
      </c>
      <c r="E765" t="s">
        <v>1167</v>
      </c>
      <c r="F765" t="s">
        <v>1168</v>
      </c>
      <c r="G765" t="s">
        <v>829</v>
      </c>
      <c r="I765" t="s">
        <v>835</v>
      </c>
    </row>
    <row r="766" spans="1:9">
      <c r="A766" t="s">
        <v>3100</v>
      </c>
      <c r="B766" t="s">
        <v>3101</v>
      </c>
      <c r="C766" s="33" t="s">
        <v>3102</v>
      </c>
      <c r="G766" t="s">
        <v>940</v>
      </c>
      <c r="I766" t="s">
        <v>835</v>
      </c>
    </row>
    <row r="767" spans="1:9">
      <c r="A767" t="s">
        <v>3103</v>
      </c>
      <c r="B767" t="s">
        <v>3104</v>
      </c>
      <c r="C767" s="33" t="s">
        <v>3105</v>
      </c>
      <c r="D767" t="s">
        <v>896</v>
      </c>
      <c r="E767" t="s">
        <v>929</v>
      </c>
      <c r="F767" t="s">
        <v>930</v>
      </c>
      <c r="G767" t="s">
        <v>896</v>
      </c>
      <c r="I767" t="s">
        <v>835</v>
      </c>
    </row>
    <row r="768" spans="1:9">
      <c r="A768" t="s">
        <v>270</v>
      </c>
      <c r="B768" t="s">
        <v>271</v>
      </c>
      <c r="C768" s="33" t="s">
        <v>3106</v>
      </c>
      <c r="G768" t="s">
        <v>834</v>
      </c>
      <c r="I768" t="s">
        <v>830</v>
      </c>
    </row>
    <row r="769" spans="1:9">
      <c r="A769" t="s">
        <v>3107</v>
      </c>
      <c r="B769" t="s">
        <v>3108</v>
      </c>
      <c r="C769" s="33" t="s">
        <v>3109</v>
      </c>
      <c r="E769" t="s">
        <v>842</v>
      </c>
      <c r="I769" t="s">
        <v>843</v>
      </c>
    </row>
    <row r="770" spans="1:9">
      <c r="A770" t="s">
        <v>3110</v>
      </c>
      <c r="B770" t="s">
        <v>3111</v>
      </c>
      <c r="C770" s="33" t="s">
        <v>3112</v>
      </c>
      <c r="D770" t="s">
        <v>829</v>
      </c>
      <c r="E770" t="s">
        <v>994</v>
      </c>
      <c r="F770" t="s">
        <v>995</v>
      </c>
      <c r="G770" t="s">
        <v>829</v>
      </c>
      <c r="I770" t="s">
        <v>835</v>
      </c>
    </row>
    <row r="771" spans="1:9">
      <c r="A771" t="s">
        <v>3113</v>
      </c>
      <c r="B771" t="s">
        <v>3114</v>
      </c>
      <c r="C771" s="33" t="s">
        <v>3115</v>
      </c>
      <c r="D771" t="s">
        <v>829</v>
      </c>
      <c r="E771" t="s">
        <v>827</v>
      </c>
      <c r="F771" t="s">
        <v>828</v>
      </c>
      <c r="G771" t="s">
        <v>829</v>
      </c>
      <c r="I771" t="s">
        <v>835</v>
      </c>
    </row>
    <row r="772" spans="1:9">
      <c r="A772" t="s">
        <v>3116</v>
      </c>
      <c r="B772" t="s">
        <v>3117</v>
      </c>
      <c r="C772" s="33" t="s">
        <v>3118</v>
      </c>
      <c r="D772" t="s">
        <v>829</v>
      </c>
      <c r="E772" t="s">
        <v>878</v>
      </c>
      <c r="F772" t="s">
        <v>879</v>
      </c>
      <c r="G772" t="s">
        <v>829</v>
      </c>
      <c r="I772" t="s">
        <v>830</v>
      </c>
    </row>
    <row r="773" spans="1:9">
      <c r="A773" t="s">
        <v>3119</v>
      </c>
      <c r="B773" t="s">
        <v>3120</v>
      </c>
      <c r="C773" s="33" t="s">
        <v>3121</v>
      </c>
      <c r="G773" t="s">
        <v>1307</v>
      </c>
      <c r="I773" t="s">
        <v>835</v>
      </c>
    </row>
    <row r="774" spans="1:9">
      <c r="A774" t="s">
        <v>3122</v>
      </c>
      <c r="B774" t="s">
        <v>3123</v>
      </c>
      <c r="C774" s="33" t="s">
        <v>3124</v>
      </c>
      <c r="D774" t="s">
        <v>896</v>
      </c>
      <c r="E774" t="s">
        <v>2122</v>
      </c>
      <c r="F774" t="s">
        <v>2123</v>
      </c>
      <c r="G774" t="s">
        <v>896</v>
      </c>
      <c r="I774" t="s">
        <v>835</v>
      </c>
    </row>
    <row r="775" spans="1:9">
      <c r="A775" t="s">
        <v>3125</v>
      </c>
      <c r="B775" t="s">
        <v>3126</v>
      </c>
      <c r="C775" s="33" t="s">
        <v>3127</v>
      </c>
      <c r="D775" t="s">
        <v>829</v>
      </c>
      <c r="E775" t="s">
        <v>850</v>
      </c>
      <c r="F775" t="s">
        <v>851</v>
      </c>
      <c r="G775" t="s">
        <v>829</v>
      </c>
      <c r="I775" t="s">
        <v>830</v>
      </c>
    </row>
    <row r="776" spans="1:9">
      <c r="A776" t="s">
        <v>3128</v>
      </c>
      <c r="B776" t="s">
        <v>3129</v>
      </c>
      <c r="C776" s="33" t="s">
        <v>3130</v>
      </c>
      <c r="G776" t="s">
        <v>940</v>
      </c>
      <c r="I776" t="s">
        <v>835</v>
      </c>
    </row>
    <row r="777" spans="1:9">
      <c r="A777" t="s">
        <v>3131</v>
      </c>
      <c r="B777" t="s">
        <v>3132</v>
      </c>
      <c r="C777" s="33" t="s">
        <v>3133</v>
      </c>
      <c r="G777" t="s">
        <v>834</v>
      </c>
      <c r="I777" t="s">
        <v>835</v>
      </c>
    </row>
    <row r="778" spans="1:9">
      <c r="A778" t="s">
        <v>3134</v>
      </c>
      <c r="B778" t="s">
        <v>3135</v>
      </c>
      <c r="C778" s="33" t="s">
        <v>3136</v>
      </c>
      <c r="E778" t="s">
        <v>842</v>
      </c>
      <c r="I778" t="s">
        <v>843</v>
      </c>
    </row>
    <row r="779" spans="1:9">
      <c r="A779" t="s">
        <v>3137</v>
      </c>
      <c r="B779" t="s">
        <v>3138</v>
      </c>
      <c r="C779" s="33" t="s">
        <v>3139</v>
      </c>
      <c r="E779" t="s">
        <v>962</v>
      </c>
      <c r="F779" t="s">
        <v>963</v>
      </c>
      <c r="I779" t="s">
        <v>843</v>
      </c>
    </row>
    <row r="780" spans="1:9">
      <c r="A780" t="s">
        <v>3140</v>
      </c>
      <c r="B780" t="s">
        <v>3141</v>
      </c>
      <c r="C780" s="33" t="s">
        <v>3142</v>
      </c>
      <c r="G780" t="s">
        <v>834</v>
      </c>
      <c r="I780" t="s">
        <v>830</v>
      </c>
    </row>
    <row r="781" spans="1:9">
      <c r="A781" t="s">
        <v>3143</v>
      </c>
      <c r="B781" t="s">
        <v>3144</v>
      </c>
      <c r="C781" s="33" t="s">
        <v>3145</v>
      </c>
      <c r="E781" t="s">
        <v>929</v>
      </c>
      <c r="F781" t="s">
        <v>930</v>
      </c>
      <c r="G781" t="s">
        <v>925</v>
      </c>
      <c r="I781" t="s">
        <v>835</v>
      </c>
    </row>
    <row r="782" spans="1:9">
      <c r="A782" t="s">
        <v>3146</v>
      </c>
      <c r="B782" t="s">
        <v>3147</v>
      </c>
      <c r="C782" s="33" t="s">
        <v>3148</v>
      </c>
      <c r="D782" t="s">
        <v>896</v>
      </c>
      <c r="E782" t="s">
        <v>1031</v>
      </c>
      <c r="F782" t="s">
        <v>963</v>
      </c>
      <c r="I782" t="s">
        <v>924</v>
      </c>
    </row>
    <row r="783" spans="1:9">
      <c r="A783" t="s">
        <v>3146</v>
      </c>
      <c r="B783" t="s">
        <v>3147</v>
      </c>
      <c r="C783" s="33" t="s">
        <v>3148</v>
      </c>
      <c r="D783" t="s">
        <v>896</v>
      </c>
      <c r="E783" t="s">
        <v>1031</v>
      </c>
      <c r="F783" t="s">
        <v>963</v>
      </c>
      <c r="G783" t="s">
        <v>896</v>
      </c>
      <c r="I783" t="s">
        <v>835</v>
      </c>
    </row>
    <row r="784" spans="1:9">
      <c r="A784" t="s">
        <v>3149</v>
      </c>
      <c r="B784" t="s">
        <v>3150</v>
      </c>
      <c r="C784" s="33" t="s">
        <v>3151</v>
      </c>
      <c r="G784" t="s">
        <v>834</v>
      </c>
      <c r="I784" t="s">
        <v>835</v>
      </c>
    </row>
    <row r="785" spans="1:9">
      <c r="A785" t="s">
        <v>3152</v>
      </c>
      <c r="B785" t="s">
        <v>3153</v>
      </c>
      <c r="C785" s="33" t="s">
        <v>3154</v>
      </c>
      <c r="G785" t="s">
        <v>834</v>
      </c>
      <c r="I785" t="s">
        <v>830</v>
      </c>
    </row>
    <row r="786" spans="1:9">
      <c r="A786" t="s">
        <v>3155</v>
      </c>
      <c r="B786" t="s">
        <v>3156</v>
      </c>
      <c r="C786" s="33" t="s">
        <v>3157</v>
      </c>
      <c r="E786" t="s">
        <v>850</v>
      </c>
      <c r="F786" t="s">
        <v>851</v>
      </c>
      <c r="G786" t="s">
        <v>829</v>
      </c>
      <c r="I786" t="s">
        <v>830</v>
      </c>
    </row>
    <row r="787" spans="1:9">
      <c r="A787" t="s">
        <v>3158</v>
      </c>
      <c r="B787" t="s">
        <v>3159</v>
      </c>
      <c r="C787" s="33" t="s">
        <v>3160</v>
      </c>
      <c r="E787" t="s">
        <v>884</v>
      </c>
      <c r="G787" t="s">
        <v>829</v>
      </c>
      <c r="I787" t="s">
        <v>830</v>
      </c>
    </row>
    <row r="788" spans="1:9">
      <c r="A788" t="s">
        <v>3161</v>
      </c>
      <c r="B788" t="s">
        <v>3162</v>
      </c>
      <c r="C788" s="33" t="s">
        <v>3163</v>
      </c>
      <c r="G788" t="s">
        <v>834</v>
      </c>
      <c r="I788" t="s">
        <v>830</v>
      </c>
    </row>
    <row r="789" spans="1:9">
      <c r="A789" t="s">
        <v>537</v>
      </c>
      <c r="B789" t="s">
        <v>538</v>
      </c>
      <c r="C789" s="33" t="s">
        <v>3164</v>
      </c>
      <c r="G789" t="s">
        <v>834</v>
      </c>
      <c r="I789" t="s">
        <v>835</v>
      </c>
    </row>
    <row r="790" spans="1:9">
      <c r="A790" t="s">
        <v>3165</v>
      </c>
      <c r="B790" t="s">
        <v>3166</v>
      </c>
      <c r="C790" s="33" t="s">
        <v>3167</v>
      </c>
      <c r="E790" t="s">
        <v>842</v>
      </c>
      <c r="I790" t="s">
        <v>843</v>
      </c>
    </row>
    <row r="791" spans="1:9">
      <c r="A791" t="s">
        <v>3168</v>
      </c>
      <c r="B791" t="s">
        <v>3169</v>
      </c>
      <c r="C791" s="33" t="s">
        <v>3170</v>
      </c>
      <c r="D791" t="s">
        <v>829</v>
      </c>
      <c r="G791" t="s">
        <v>829</v>
      </c>
      <c r="I791" t="s">
        <v>835</v>
      </c>
    </row>
    <row r="792" spans="1:9">
      <c r="A792" t="s">
        <v>3171</v>
      </c>
      <c r="B792" t="s">
        <v>3172</v>
      </c>
      <c r="C792" s="33" t="s">
        <v>3173</v>
      </c>
      <c r="D792" t="s">
        <v>896</v>
      </c>
      <c r="E792" t="s">
        <v>916</v>
      </c>
      <c r="F792" t="s">
        <v>917</v>
      </c>
      <c r="G792" t="s">
        <v>896</v>
      </c>
      <c r="I792" t="s">
        <v>835</v>
      </c>
    </row>
    <row r="793" spans="1:9">
      <c r="A793" t="s">
        <v>3174</v>
      </c>
      <c r="B793" t="s">
        <v>3175</v>
      </c>
      <c r="C793" s="33" t="s">
        <v>3176</v>
      </c>
      <c r="E793" t="s">
        <v>842</v>
      </c>
      <c r="I793" t="s">
        <v>843</v>
      </c>
    </row>
    <row r="794" spans="1:9">
      <c r="A794" t="s">
        <v>3177</v>
      </c>
      <c r="B794" t="s">
        <v>3178</v>
      </c>
      <c r="C794" s="33" t="s">
        <v>3179</v>
      </c>
      <c r="D794" t="s">
        <v>829</v>
      </c>
      <c r="E794" t="s">
        <v>994</v>
      </c>
      <c r="F794" t="s">
        <v>995</v>
      </c>
      <c r="G794" t="s">
        <v>829</v>
      </c>
      <c r="I794" t="s">
        <v>835</v>
      </c>
    </row>
    <row r="795" spans="1:9">
      <c r="A795" t="s">
        <v>3180</v>
      </c>
      <c r="B795" t="s">
        <v>3181</v>
      </c>
      <c r="C795" s="33" t="s">
        <v>3182</v>
      </c>
      <c r="G795" t="s">
        <v>834</v>
      </c>
      <c r="I795" t="s">
        <v>835</v>
      </c>
    </row>
    <row r="796" spans="1:9">
      <c r="A796" t="s">
        <v>3183</v>
      </c>
      <c r="B796" t="s">
        <v>3184</v>
      </c>
      <c r="C796" s="33" t="s">
        <v>3185</v>
      </c>
      <c r="G796" t="s">
        <v>834</v>
      </c>
      <c r="I796" t="s">
        <v>830</v>
      </c>
    </row>
    <row r="797" spans="1:9">
      <c r="A797" t="s">
        <v>3186</v>
      </c>
      <c r="B797" t="s">
        <v>3187</v>
      </c>
      <c r="C797" s="33" t="s">
        <v>3188</v>
      </c>
      <c r="E797" t="s">
        <v>842</v>
      </c>
      <c r="I797" t="s">
        <v>843</v>
      </c>
    </row>
    <row r="798" spans="1:9">
      <c r="A798" t="s">
        <v>3189</v>
      </c>
      <c r="B798" t="s">
        <v>3190</v>
      </c>
      <c r="C798" s="33" t="s">
        <v>3191</v>
      </c>
      <c r="E798" t="s">
        <v>842</v>
      </c>
      <c r="I798" t="s">
        <v>843</v>
      </c>
    </row>
    <row r="799" spans="1:9">
      <c r="A799" t="s">
        <v>3192</v>
      </c>
      <c r="B799" t="s">
        <v>3193</v>
      </c>
      <c r="C799" s="33" t="s">
        <v>3194</v>
      </c>
      <c r="G799" t="s">
        <v>829</v>
      </c>
      <c r="I799" t="s">
        <v>830</v>
      </c>
    </row>
    <row r="800" spans="1:9">
      <c r="A800" t="s">
        <v>3195</v>
      </c>
      <c r="B800" t="s">
        <v>3196</v>
      </c>
      <c r="C800" s="33" t="s">
        <v>3197</v>
      </c>
      <c r="G800" t="s">
        <v>940</v>
      </c>
      <c r="I800" t="s">
        <v>830</v>
      </c>
    </row>
    <row r="801" spans="1:9">
      <c r="A801" t="s">
        <v>3198</v>
      </c>
      <c r="B801" t="s">
        <v>3199</v>
      </c>
      <c r="C801" s="33" t="s">
        <v>3200</v>
      </c>
      <c r="D801" t="s">
        <v>829</v>
      </c>
      <c r="E801" t="s">
        <v>827</v>
      </c>
      <c r="F801" t="s">
        <v>828</v>
      </c>
      <c r="G801" t="s">
        <v>829</v>
      </c>
      <c r="I801" t="s">
        <v>830</v>
      </c>
    </row>
    <row r="802" spans="1:9">
      <c r="A802" t="s">
        <v>3201</v>
      </c>
      <c r="B802" t="s">
        <v>3202</v>
      </c>
      <c r="C802" s="33" t="s">
        <v>3203</v>
      </c>
      <c r="G802" t="s">
        <v>834</v>
      </c>
      <c r="I802" t="s">
        <v>830</v>
      </c>
    </row>
    <row r="803" spans="1:9">
      <c r="A803" t="s">
        <v>3204</v>
      </c>
      <c r="B803" t="s">
        <v>3205</v>
      </c>
      <c r="C803" s="33" t="s">
        <v>3206</v>
      </c>
      <c r="D803" t="s">
        <v>829</v>
      </c>
      <c r="E803" t="s">
        <v>1274</v>
      </c>
      <c r="F803" t="s">
        <v>1275</v>
      </c>
      <c r="G803" t="s">
        <v>829</v>
      </c>
      <c r="I803" t="s">
        <v>835</v>
      </c>
    </row>
    <row r="804" spans="1:9">
      <c r="A804" t="s">
        <v>3207</v>
      </c>
      <c r="B804" t="s">
        <v>3208</v>
      </c>
      <c r="C804" s="33" t="s">
        <v>3209</v>
      </c>
      <c r="D804" t="s">
        <v>829</v>
      </c>
      <c r="E804" t="s">
        <v>994</v>
      </c>
      <c r="F804" t="s">
        <v>995</v>
      </c>
      <c r="G804" t="s">
        <v>829</v>
      </c>
      <c r="I804" t="s">
        <v>835</v>
      </c>
    </row>
    <row r="805" spans="1:9">
      <c r="A805" t="s">
        <v>3210</v>
      </c>
      <c r="B805" t="s">
        <v>3211</v>
      </c>
      <c r="C805" s="33" t="s">
        <v>3212</v>
      </c>
      <c r="G805" t="s">
        <v>940</v>
      </c>
      <c r="I805" t="s">
        <v>830</v>
      </c>
    </row>
    <row r="806" spans="1:9">
      <c r="A806" t="s">
        <v>3213</v>
      </c>
      <c r="B806" t="s">
        <v>3214</v>
      </c>
      <c r="C806" s="33" t="s">
        <v>3215</v>
      </c>
      <c r="E806" t="s">
        <v>873</v>
      </c>
      <c r="F806" t="s">
        <v>874</v>
      </c>
      <c r="G806" t="s">
        <v>925</v>
      </c>
      <c r="I806" t="s">
        <v>835</v>
      </c>
    </row>
    <row r="807" spans="1:9">
      <c r="A807" t="s">
        <v>3216</v>
      </c>
      <c r="B807" t="s">
        <v>3217</v>
      </c>
      <c r="C807" s="33" t="s">
        <v>3218</v>
      </c>
      <c r="I807" t="s">
        <v>843</v>
      </c>
    </row>
    <row r="808" spans="1:9">
      <c r="A808" t="s">
        <v>3219</v>
      </c>
      <c r="B808" t="s">
        <v>3220</v>
      </c>
      <c r="C808" s="33" t="s">
        <v>3221</v>
      </c>
      <c r="D808" t="s">
        <v>896</v>
      </c>
      <c r="E808" t="s">
        <v>1525</v>
      </c>
      <c r="F808" t="s">
        <v>1193</v>
      </c>
      <c r="I808" t="s">
        <v>924</v>
      </c>
    </row>
    <row r="809" spans="1:9">
      <c r="A809" t="s">
        <v>3219</v>
      </c>
      <c r="B809" t="s">
        <v>3220</v>
      </c>
      <c r="C809" s="33" t="s">
        <v>3221</v>
      </c>
      <c r="D809" t="s">
        <v>896</v>
      </c>
      <c r="E809" t="s">
        <v>1525</v>
      </c>
      <c r="F809" t="s">
        <v>1193</v>
      </c>
      <c r="G809" t="s">
        <v>896</v>
      </c>
      <c r="I809" t="s">
        <v>830</v>
      </c>
    </row>
    <row r="810" spans="1:9">
      <c r="A810" t="s">
        <v>3222</v>
      </c>
      <c r="B810" t="s">
        <v>3223</v>
      </c>
      <c r="C810" s="33" t="s">
        <v>3224</v>
      </c>
      <c r="E810" t="s">
        <v>1192</v>
      </c>
      <c r="F810" t="s">
        <v>1193</v>
      </c>
      <c r="I810" t="s">
        <v>843</v>
      </c>
    </row>
    <row r="811" spans="1:9">
      <c r="A811" t="s">
        <v>3225</v>
      </c>
      <c r="B811" t="s">
        <v>3226</v>
      </c>
      <c r="C811" s="33" t="s">
        <v>3227</v>
      </c>
      <c r="G811" t="s">
        <v>834</v>
      </c>
      <c r="I811" t="s">
        <v>835</v>
      </c>
    </row>
    <row r="812" spans="1:9">
      <c r="A812" t="s">
        <v>3228</v>
      </c>
      <c r="B812" t="s">
        <v>3229</v>
      </c>
      <c r="C812" s="33" t="s">
        <v>3230</v>
      </c>
      <c r="G812" t="s">
        <v>834</v>
      </c>
      <c r="I812" t="s">
        <v>830</v>
      </c>
    </row>
    <row r="813" spans="1:9">
      <c r="A813" t="s">
        <v>3231</v>
      </c>
      <c r="B813" t="s">
        <v>3232</v>
      </c>
      <c r="C813" s="33" t="s">
        <v>3233</v>
      </c>
      <c r="I813" t="s">
        <v>924</v>
      </c>
    </row>
    <row r="814" spans="1:9">
      <c r="A814" t="s">
        <v>3231</v>
      </c>
      <c r="B814" t="s">
        <v>3232</v>
      </c>
      <c r="C814" s="33" t="s">
        <v>3233</v>
      </c>
      <c r="G814" t="s">
        <v>834</v>
      </c>
      <c r="I814" t="s">
        <v>835</v>
      </c>
    </row>
    <row r="815" spans="1:9">
      <c r="A815" t="s">
        <v>3234</v>
      </c>
      <c r="B815" t="s">
        <v>3235</v>
      </c>
      <c r="C815" s="33" t="s">
        <v>3236</v>
      </c>
      <c r="G815" t="s">
        <v>834</v>
      </c>
      <c r="I815" t="s">
        <v>835</v>
      </c>
    </row>
    <row r="816" spans="1:9">
      <c r="A816" t="s">
        <v>3237</v>
      </c>
      <c r="B816" t="s">
        <v>3238</v>
      </c>
      <c r="C816" s="33" t="s">
        <v>3239</v>
      </c>
      <c r="G816" t="s">
        <v>834</v>
      </c>
      <c r="I816" t="s">
        <v>835</v>
      </c>
    </row>
    <row r="817" spans="1:9">
      <c r="A817" t="s">
        <v>400</v>
      </c>
      <c r="B817" t="s">
        <v>401</v>
      </c>
      <c r="C817" s="33" t="s">
        <v>3240</v>
      </c>
      <c r="E817" t="s">
        <v>884</v>
      </c>
      <c r="G817" t="s">
        <v>829</v>
      </c>
      <c r="I817" t="s">
        <v>830</v>
      </c>
    </row>
    <row r="818" spans="1:9">
      <c r="A818" t="s">
        <v>3241</v>
      </c>
      <c r="B818" t="s">
        <v>3242</v>
      </c>
      <c r="C818" s="33" t="s">
        <v>3243</v>
      </c>
      <c r="E818" t="s">
        <v>842</v>
      </c>
      <c r="I818" t="s">
        <v>843</v>
      </c>
    </row>
    <row r="819" spans="1:9">
      <c r="A819" t="s">
        <v>3244</v>
      </c>
      <c r="B819" t="s">
        <v>3245</v>
      </c>
      <c r="C819" s="33" t="s">
        <v>3246</v>
      </c>
      <c r="G819" t="s">
        <v>834</v>
      </c>
      <c r="I819" t="s">
        <v>835</v>
      </c>
    </row>
    <row r="820" spans="1:9">
      <c r="A820" t="s">
        <v>3247</v>
      </c>
      <c r="B820" t="s">
        <v>3248</v>
      </c>
      <c r="C820" s="33" t="s">
        <v>3249</v>
      </c>
      <c r="E820" t="s">
        <v>1167</v>
      </c>
      <c r="F820" t="s">
        <v>1168</v>
      </c>
      <c r="G820" t="s">
        <v>829</v>
      </c>
      <c r="I820" t="s">
        <v>835</v>
      </c>
    </row>
    <row r="821" spans="1:9">
      <c r="A821" t="s">
        <v>3250</v>
      </c>
      <c r="B821" t="s">
        <v>3251</v>
      </c>
      <c r="C821" s="33" t="s">
        <v>3252</v>
      </c>
      <c r="D821" t="s">
        <v>829</v>
      </c>
      <c r="E821" t="s">
        <v>873</v>
      </c>
      <c r="F821" t="s">
        <v>874</v>
      </c>
      <c r="G821" t="s">
        <v>829</v>
      </c>
      <c r="I821" t="s">
        <v>830</v>
      </c>
    </row>
    <row r="822" spans="1:9">
      <c r="A822" t="s">
        <v>3253</v>
      </c>
      <c r="B822" t="s">
        <v>3254</v>
      </c>
      <c r="C822" s="33" t="s">
        <v>3255</v>
      </c>
      <c r="D822" t="s">
        <v>829</v>
      </c>
      <c r="E822" t="s">
        <v>1044</v>
      </c>
      <c r="F822" t="s">
        <v>1045</v>
      </c>
      <c r="G822" t="s">
        <v>1197</v>
      </c>
      <c r="H822" t="s">
        <v>1198</v>
      </c>
      <c r="I822" t="s">
        <v>835</v>
      </c>
    </row>
    <row r="823" spans="1:9">
      <c r="A823" t="s">
        <v>3256</v>
      </c>
      <c r="B823" t="s">
        <v>3257</v>
      </c>
      <c r="C823" s="33" t="s">
        <v>3258</v>
      </c>
      <c r="I823" t="s">
        <v>843</v>
      </c>
    </row>
    <row r="824" spans="1:9">
      <c r="A824" t="s">
        <v>3259</v>
      </c>
      <c r="B824" t="s">
        <v>3260</v>
      </c>
      <c r="C824" s="33" t="s">
        <v>3261</v>
      </c>
      <c r="G824" t="s">
        <v>834</v>
      </c>
      <c r="I824" t="s">
        <v>830</v>
      </c>
    </row>
    <row r="825" spans="1:9">
      <c r="A825" t="s">
        <v>3262</v>
      </c>
      <c r="B825" t="s">
        <v>3263</v>
      </c>
      <c r="C825" s="33" t="s">
        <v>3264</v>
      </c>
      <c r="G825" t="s">
        <v>834</v>
      </c>
      <c r="I825" t="s">
        <v>835</v>
      </c>
    </row>
    <row r="826" spans="1:9">
      <c r="A826" t="s">
        <v>3265</v>
      </c>
      <c r="B826" t="s">
        <v>3266</v>
      </c>
      <c r="C826" s="33" t="s">
        <v>3267</v>
      </c>
      <c r="E826" t="s">
        <v>842</v>
      </c>
      <c r="I826" t="s">
        <v>843</v>
      </c>
    </row>
    <row r="827" spans="1:9">
      <c r="A827" t="s">
        <v>3268</v>
      </c>
      <c r="B827" t="s">
        <v>3269</v>
      </c>
      <c r="C827" s="33" t="s">
        <v>3270</v>
      </c>
      <c r="E827" t="s">
        <v>1291</v>
      </c>
      <c r="F827" t="s">
        <v>995</v>
      </c>
      <c r="I827" t="s">
        <v>843</v>
      </c>
    </row>
    <row r="828" spans="1:9">
      <c r="A828" t="s">
        <v>3271</v>
      </c>
      <c r="B828" t="s">
        <v>3272</v>
      </c>
      <c r="C828" s="33" t="s">
        <v>3273</v>
      </c>
      <c r="G828" t="s">
        <v>940</v>
      </c>
      <c r="I828" t="s">
        <v>835</v>
      </c>
    </row>
    <row r="829" spans="1:9">
      <c r="A829" t="s">
        <v>3274</v>
      </c>
      <c r="B829" t="s">
        <v>3275</v>
      </c>
      <c r="C829" s="33" t="s">
        <v>3276</v>
      </c>
      <c r="E829" t="s">
        <v>850</v>
      </c>
      <c r="F829" t="s">
        <v>851</v>
      </c>
      <c r="G829" t="s">
        <v>829</v>
      </c>
      <c r="I829" t="s">
        <v>830</v>
      </c>
    </row>
    <row r="830" spans="1:9">
      <c r="A830" t="s">
        <v>3277</v>
      </c>
      <c r="B830" t="s">
        <v>3278</v>
      </c>
      <c r="C830" s="33" t="s">
        <v>3279</v>
      </c>
      <c r="E830" t="s">
        <v>842</v>
      </c>
      <c r="I830" t="s">
        <v>843</v>
      </c>
    </row>
    <row r="831" spans="1:9">
      <c r="A831" t="s">
        <v>3280</v>
      </c>
      <c r="B831" t="s">
        <v>3281</v>
      </c>
      <c r="C831" s="33" t="s">
        <v>3282</v>
      </c>
      <c r="E831" t="s">
        <v>842</v>
      </c>
      <c r="I831" t="s">
        <v>843</v>
      </c>
    </row>
    <row r="832" spans="1:9">
      <c r="A832" t="s">
        <v>3283</v>
      </c>
      <c r="B832" t="s">
        <v>3284</v>
      </c>
      <c r="C832" s="33" t="s">
        <v>3285</v>
      </c>
      <c r="I832" t="s">
        <v>843</v>
      </c>
    </row>
    <row r="833" spans="1:9">
      <c r="A833" t="s">
        <v>3286</v>
      </c>
      <c r="B833" t="s">
        <v>3287</v>
      </c>
      <c r="C833" s="33" t="s">
        <v>3288</v>
      </c>
      <c r="D833" t="s">
        <v>829</v>
      </c>
      <c r="E833" t="s">
        <v>884</v>
      </c>
      <c r="G833" t="s">
        <v>829</v>
      </c>
      <c r="I833" t="s">
        <v>835</v>
      </c>
    </row>
    <row r="834" spans="1:9">
      <c r="A834" t="s">
        <v>3289</v>
      </c>
      <c r="B834" t="s">
        <v>3290</v>
      </c>
      <c r="C834" s="33" t="s">
        <v>3291</v>
      </c>
      <c r="E834" t="s">
        <v>842</v>
      </c>
      <c r="I834" t="s">
        <v>843</v>
      </c>
    </row>
    <row r="835" spans="1:9">
      <c r="A835" t="s">
        <v>3292</v>
      </c>
      <c r="B835" t="s">
        <v>3293</v>
      </c>
      <c r="C835" s="33" t="s">
        <v>3294</v>
      </c>
      <c r="D835" t="s">
        <v>829</v>
      </c>
      <c r="E835" t="s">
        <v>891</v>
      </c>
      <c r="F835" t="s">
        <v>892</v>
      </c>
      <c r="G835" t="s">
        <v>829</v>
      </c>
      <c r="I835" t="s">
        <v>835</v>
      </c>
    </row>
    <row r="836" spans="1:9">
      <c r="A836" t="s">
        <v>3295</v>
      </c>
      <c r="B836" t="s">
        <v>3296</v>
      </c>
      <c r="C836" s="33" t="s">
        <v>3297</v>
      </c>
      <c r="G836" t="s">
        <v>834</v>
      </c>
      <c r="I836" t="s">
        <v>835</v>
      </c>
    </row>
    <row r="837" spans="1:9">
      <c r="A837" t="s">
        <v>3298</v>
      </c>
      <c r="B837" t="s">
        <v>3299</v>
      </c>
      <c r="C837" s="33" t="s">
        <v>3300</v>
      </c>
      <c r="E837" t="s">
        <v>873</v>
      </c>
      <c r="F837" t="s">
        <v>874</v>
      </c>
      <c r="I837" t="s">
        <v>843</v>
      </c>
    </row>
    <row r="838" spans="1:9">
      <c r="A838" t="s">
        <v>3301</v>
      </c>
      <c r="B838" t="s">
        <v>3302</v>
      </c>
      <c r="C838" s="33" t="s">
        <v>3303</v>
      </c>
      <c r="E838" t="s">
        <v>842</v>
      </c>
      <c r="I838" t="s">
        <v>843</v>
      </c>
    </row>
    <row r="839" spans="1:9">
      <c r="A839" t="s">
        <v>3304</v>
      </c>
      <c r="B839" t="s">
        <v>3305</v>
      </c>
      <c r="C839" s="33" t="s">
        <v>3306</v>
      </c>
      <c r="G839" t="s">
        <v>834</v>
      </c>
      <c r="I839" t="s">
        <v>835</v>
      </c>
    </row>
    <row r="840" spans="1:9">
      <c r="A840" t="s">
        <v>3307</v>
      </c>
      <c r="B840" t="s">
        <v>3308</v>
      </c>
      <c r="C840" s="33" t="s">
        <v>3309</v>
      </c>
      <c r="D840" t="s">
        <v>829</v>
      </c>
      <c r="E840" t="s">
        <v>827</v>
      </c>
      <c r="F840" t="s">
        <v>828</v>
      </c>
      <c r="G840" t="s">
        <v>829</v>
      </c>
      <c r="I840" t="s">
        <v>924</v>
      </c>
    </row>
    <row r="841" spans="1:9">
      <c r="A841" t="s">
        <v>3307</v>
      </c>
      <c r="B841" t="s">
        <v>3308</v>
      </c>
      <c r="C841" s="33" t="s">
        <v>3309</v>
      </c>
      <c r="D841" t="s">
        <v>829</v>
      </c>
      <c r="E841" t="s">
        <v>827</v>
      </c>
      <c r="F841" t="s">
        <v>828</v>
      </c>
      <c r="G841" t="s">
        <v>829</v>
      </c>
      <c r="I841" t="s">
        <v>835</v>
      </c>
    </row>
    <row r="842" spans="1:9">
      <c r="A842" t="s">
        <v>3310</v>
      </c>
      <c r="B842" t="s">
        <v>3311</v>
      </c>
      <c r="C842" s="33" t="s">
        <v>3312</v>
      </c>
      <c r="G842" t="s">
        <v>834</v>
      </c>
      <c r="I842" t="s">
        <v>835</v>
      </c>
    </row>
    <row r="843" spans="1:9">
      <c r="A843" t="s">
        <v>3313</v>
      </c>
      <c r="B843" t="s">
        <v>3314</v>
      </c>
      <c r="C843" s="33" t="s">
        <v>3315</v>
      </c>
      <c r="G843" t="s">
        <v>834</v>
      </c>
      <c r="I843" t="s">
        <v>835</v>
      </c>
    </row>
    <row r="844" spans="1:9">
      <c r="A844" t="s">
        <v>3316</v>
      </c>
      <c r="B844" t="s">
        <v>3317</v>
      </c>
      <c r="C844" s="33" t="s">
        <v>3318</v>
      </c>
      <c r="G844" t="s">
        <v>1969</v>
      </c>
      <c r="H844" t="s">
        <v>1970</v>
      </c>
      <c r="I844" t="s">
        <v>835</v>
      </c>
    </row>
    <row r="845" spans="1:9">
      <c r="A845" t="s">
        <v>3319</v>
      </c>
      <c r="B845" t="s">
        <v>3320</v>
      </c>
      <c r="C845" s="33" t="s">
        <v>3321</v>
      </c>
      <c r="I845" t="s">
        <v>843</v>
      </c>
    </row>
    <row r="846" spans="1:9">
      <c r="A846" t="s">
        <v>506</v>
      </c>
      <c r="B846" t="s">
        <v>507</v>
      </c>
      <c r="C846" s="33" t="s">
        <v>3322</v>
      </c>
      <c r="G846" t="s">
        <v>834</v>
      </c>
      <c r="I846" t="s">
        <v>835</v>
      </c>
    </row>
    <row r="847" spans="1:9">
      <c r="A847" t="s">
        <v>3323</v>
      </c>
      <c r="B847" t="s">
        <v>3324</v>
      </c>
      <c r="C847" s="33" t="s">
        <v>3325</v>
      </c>
      <c r="E847" t="s">
        <v>842</v>
      </c>
      <c r="I847" t="s">
        <v>843</v>
      </c>
    </row>
    <row r="848" spans="1:9">
      <c r="A848" t="s">
        <v>3326</v>
      </c>
      <c r="B848" t="s">
        <v>3327</v>
      </c>
      <c r="C848" s="33" t="s">
        <v>3328</v>
      </c>
      <c r="G848" t="s">
        <v>834</v>
      </c>
      <c r="I848" t="s">
        <v>835</v>
      </c>
    </row>
    <row r="849" spans="1:9">
      <c r="A849" t="s">
        <v>3329</v>
      </c>
      <c r="B849" t="s">
        <v>3330</v>
      </c>
      <c r="C849" s="33" t="s">
        <v>3331</v>
      </c>
      <c r="I849" t="s">
        <v>843</v>
      </c>
    </row>
    <row r="850" spans="1:9">
      <c r="A850" t="s">
        <v>3332</v>
      </c>
      <c r="B850" t="s">
        <v>3333</v>
      </c>
      <c r="C850" s="33" t="s">
        <v>3334</v>
      </c>
      <c r="E850" t="s">
        <v>842</v>
      </c>
      <c r="I850" t="s">
        <v>843</v>
      </c>
    </row>
    <row r="851" spans="1:9">
      <c r="A851" t="s">
        <v>3335</v>
      </c>
      <c r="B851" t="s">
        <v>3336</v>
      </c>
      <c r="C851" s="33" t="s">
        <v>3337</v>
      </c>
      <c r="I851" t="s">
        <v>843</v>
      </c>
    </row>
    <row r="852" spans="1:9">
      <c r="A852" t="s">
        <v>3338</v>
      </c>
      <c r="B852" t="s">
        <v>3339</v>
      </c>
      <c r="C852" s="33" t="s">
        <v>3340</v>
      </c>
      <c r="E852" t="s">
        <v>1192</v>
      </c>
      <c r="F852" t="s">
        <v>1193</v>
      </c>
      <c r="I852" t="s">
        <v>843</v>
      </c>
    </row>
    <row r="853" spans="1:9">
      <c r="A853" t="s">
        <v>451</v>
      </c>
      <c r="B853" t="s">
        <v>452</v>
      </c>
      <c r="C853" s="33" t="s">
        <v>3341</v>
      </c>
      <c r="I853" t="s">
        <v>924</v>
      </c>
    </row>
    <row r="854" spans="1:9">
      <c r="A854" t="s">
        <v>3342</v>
      </c>
      <c r="B854" t="s">
        <v>3343</v>
      </c>
      <c r="C854" s="33" t="s">
        <v>3344</v>
      </c>
      <c r="D854" t="s">
        <v>896</v>
      </c>
      <c r="E854" t="s">
        <v>2122</v>
      </c>
      <c r="F854" t="s">
        <v>2123</v>
      </c>
      <c r="G854" t="s">
        <v>896</v>
      </c>
      <c r="I854" t="s">
        <v>835</v>
      </c>
    </row>
    <row r="855" spans="1:9">
      <c r="A855" t="s">
        <v>3345</v>
      </c>
      <c r="B855" t="s">
        <v>3346</v>
      </c>
      <c r="C855" s="33" t="s">
        <v>3347</v>
      </c>
      <c r="I855" t="s">
        <v>843</v>
      </c>
    </row>
    <row r="856" spans="1:9">
      <c r="A856" t="s">
        <v>3348</v>
      </c>
      <c r="B856" t="s">
        <v>3349</v>
      </c>
      <c r="C856" s="33" t="s">
        <v>3350</v>
      </c>
      <c r="I856" t="s">
        <v>843</v>
      </c>
    </row>
    <row r="857" spans="1:9">
      <c r="A857" t="s">
        <v>3351</v>
      </c>
      <c r="B857" t="s">
        <v>3352</v>
      </c>
      <c r="C857" s="33" t="s">
        <v>3353</v>
      </c>
      <c r="D857" t="s">
        <v>829</v>
      </c>
      <c r="E857" t="s">
        <v>884</v>
      </c>
      <c r="G857" t="s">
        <v>1979</v>
      </c>
      <c r="I857" t="s">
        <v>835</v>
      </c>
    </row>
    <row r="858" spans="1:9">
      <c r="A858" t="s">
        <v>3354</v>
      </c>
      <c r="B858" t="s">
        <v>3355</v>
      </c>
      <c r="C858" s="33" t="s">
        <v>3356</v>
      </c>
      <c r="D858" t="s">
        <v>896</v>
      </c>
      <c r="E858" t="s">
        <v>929</v>
      </c>
      <c r="F858" t="s">
        <v>930</v>
      </c>
      <c r="G858" t="s">
        <v>896</v>
      </c>
      <c r="I858" t="s">
        <v>830</v>
      </c>
    </row>
    <row r="859" spans="1:9">
      <c r="A859" t="s">
        <v>3357</v>
      </c>
      <c r="B859" t="s">
        <v>3358</v>
      </c>
      <c r="C859" s="33" t="s">
        <v>3359</v>
      </c>
      <c r="G859" t="s">
        <v>834</v>
      </c>
      <c r="I859" t="s">
        <v>835</v>
      </c>
    </row>
    <row r="860" spans="1:9">
      <c r="A860" t="s">
        <v>3360</v>
      </c>
      <c r="B860" t="s">
        <v>3361</v>
      </c>
      <c r="C860" s="33" t="s">
        <v>3362</v>
      </c>
      <c r="I860" t="s">
        <v>924</v>
      </c>
    </row>
    <row r="861" spans="1:9">
      <c r="A861" t="s">
        <v>3363</v>
      </c>
      <c r="B861" t="s">
        <v>3364</v>
      </c>
      <c r="C861" s="33" t="s">
        <v>3365</v>
      </c>
      <c r="G861" t="s">
        <v>834</v>
      </c>
      <c r="I861" t="s">
        <v>835</v>
      </c>
    </row>
    <row r="862" spans="1:9">
      <c r="A862" t="s">
        <v>3366</v>
      </c>
      <c r="B862" t="s">
        <v>3367</v>
      </c>
      <c r="C862" s="33" t="s">
        <v>3368</v>
      </c>
      <c r="D862" t="s">
        <v>829</v>
      </c>
      <c r="E862" t="s">
        <v>827</v>
      </c>
      <c r="F862" t="s">
        <v>828</v>
      </c>
      <c r="I862" t="s">
        <v>924</v>
      </c>
    </row>
    <row r="863" spans="1:9">
      <c r="A863" t="s">
        <v>3366</v>
      </c>
      <c r="B863" t="s">
        <v>3367</v>
      </c>
      <c r="C863" s="33" t="s">
        <v>3368</v>
      </c>
      <c r="D863" t="s">
        <v>829</v>
      </c>
      <c r="E863" t="s">
        <v>827</v>
      </c>
      <c r="F863" t="s">
        <v>828</v>
      </c>
      <c r="G863" t="s">
        <v>829</v>
      </c>
      <c r="I863" t="s">
        <v>835</v>
      </c>
    </row>
    <row r="864" spans="1:9">
      <c r="A864" t="s">
        <v>3369</v>
      </c>
      <c r="B864" t="s">
        <v>3370</v>
      </c>
      <c r="C864" s="33" t="s">
        <v>3371</v>
      </c>
      <c r="I864" t="s">
        <v>843</v>
      </c>
    </row>
    <row r="865" spans="1:9">
      <c r="A865" t="s">
        <v>3372</v>
      </c>
      <c r="B865" t="s">
        <v>3373</v>
      </c>
      <c r="C865" s="33" t="s">
        <v>3374</v>
      </c>
      <c r="E865" t="s">
        <v>842</v>
      </c>
      <c r="I865" t="s">
        <v>843</v>
      </c>
    </row>
    <row r="866" spans="1:9">
      <c r="A866" t="s">
        <v>3375</v>
      </c>
      <c r="B866" t="s">
        <v>3376</v>
      </c>
      <c r="C866" s="33" t="s">
        <v>3377</v>
      </c>
      <c r="E866" t="s">
        <v>842</v>
      </c>
      <c r="I866" t="s">
        <v>843</v>
      </c>
    </row>
    <row r="867" spans="1:9">
      <c r="A867" t="s">
        <v>3378</v>
      </c>
      <c r="B867" t="s">
        <v>3379</v>
      </c>
      <c r="C867" s="33" t="s">
        <v>3380</v>
      </c>
      <c r="G867" t="s">
        <v>834</v>
      </c>
      <c r="I867" t="s">
        <v>835</v>
      </c>
    </row>
    <row r="868" spans="1:9">
      <c r="A868" t="s">
        <v>3381</v>
      </c>
      <c r="B868" t="s">
        <v>3382</v>
      </c>
      <c r="C868" s="33" t="s">
        <v>3383</v>
      </c>
      <c r="I868" t="s">
        <v>843</v>
      </c>
    </row>
    <row r="869" spans="1:9">
      <c r="A869" t="s">
        <v>3384</v>
      </c>
      <c r="B869" t="s">
        <v>3385</v>
      </c>
      <c r="C869" s="33" t="s">
        <v>3386</v>
      </c>
      <c r="D869" t="s">
        <v>896</v>
      </c>
      <c r="E869" t="s">
        <v>1714</v>
      </c>
      <c r="F869" t="s">
        <v>1715</v>
      </c>
      <c r="G869" t="s">
        <v>896</v>
      </c>
      <c r="I869" t="s">
        <v>830</v>
      </c>
    </row>
    <row r="870" spans="1:9">
      <c r="A870" t="s">
        <v>3387</v>
      </c>
      <c r="B870" t="s">
        <v>3388</v>
      </c>
      <c r="C870" s="33" t="s">
        <v>3389</v>
      </c>
      <c r="D870" t="s">
        <v>829</v>
      </c>
      <c r="E870" t="s">
        <v>850</v>
      </c>
      <c r="F870" t="s">
        <v>851</v>
      </c>
      <c r="G870" t="s">
        <v>829</v>
      </c>
      <c r="I870" t="s">
        <v>835</v>
      </c>
    </row>
    <row r="871" spans="1:9">
      <c r="A871" t="s">
        <v>3390</v>
      </c>
      <c r="B871" t="s">
        <v>3391</v>
      </c>
      <c r="C871" s="33" t="s">
        <v>3392</v>
      </c>
      <c r="I871" t="s">
        <v>843</v>
      </c>
    </row>
    <row r="872" spans="1:9">
      <c r="A872" t="s">
        <v>109</v>
      </c>
      <c r="B872" t="s">
        <v>110</v>
      </c>
      <c r="C872" s="33" t="s">
        <v>3393</v>
      </c>
      <c r="E872" t="s">
        <v>884</v>
      </c>
      <c r="G872" t="s">
        <v>829</v>
      </c>
      <c r="I872" t="s">
        <v>835</v>
      </c>
    </row>
    <row r="873" spans="1:9">
      <c r="A873" t="s">
        <v>473</v>
      </c>
      <c r="B873" t="s">
        <v>474</v>
      </c>
      <c r="C873" s="33" t="s">
        <v>3394</v>
      </c>
      <c r="E873" t="s">
        <v>983</v>
      </c>
      <c r="F873" t="s">
        <v>984</v>
      </c>
      <c r="G873" t="s">
        <v>829</v>
      </c>
      <c r="I873" t="s">
        <v>835</v>
      </c>
    </row>
    <row r="874" spans="1:9">
      <c r="A874" t="s">
        <v>3395</v>
      </c>
      <c r="B874" t="s">
        <v>3396</v>
      </c>
      <c r="C874" s="33" t="s">
        <v>3397</v>
      </c>
      <c r="D874" t="s">
        <v>829</v>
      </c>
      <c r="E874" t="s">
        <v>1044</v>
      </c>
      <c r="F874" t="s">
        <v>1045</v>
      </c>
      <c r="G874" t="s">
        <v>829</v>
      </c>
      <c r="I874" t="s">
        <v>830</v>
      </c>
    </row>
    <row r="875" spans="1:9">
      <c r="A875" t="s">
        <v>3398</v>
      </c>
      <c r="B875" t="s">
        <v>3399</v>
      </c>
      <c r="C875" s="33" t="s">
        <v>3400</v>
      </c>
      <c r="D875" t="s">
        <v>896</v>
      </c>
      <c r="E875" t="s">
        <v>1714</v>
      </c>
      <c r="F875" t="s">
        <v>1715</v>
      </c>
      <c r="G875" t="s">
        <v>896</v>
      </c>
      <c r="I875" t="s">
        <v>835</v>
      </c>
    </row>
    <row r="876" spans="1:9">
      <c r="A876" t="s">
        <v>3401</v>
      </c>
      <c r="B876" t="s">
        <v>3402</v>
      </c>
      <c r="C876" s="33" t="s">
        <v>3403</v>
      </c>
      <c r="D876" t="s">
        <v>829</v>
      </c>
      <c r="E876" t="s">
        <v>827</v>
      </c>
      <c r="F876" t="s">
        <v>828</v>
      </c>
      <c r="G876" t="s">
        <v>829</v>
      </c>
      <c r="I876" t="s">
        <v>835</v>
      </c>
    </row>
    <row r="877" spans="1:9">
      <c r="A877" t="s">
        <v>3404</v>
      </c>
      <c r="B877" t="s">
        <v>3405</v>
      </c>
      <c r="C877" s="33" t="s">
        <v>3406</v>
      </c>
      <c r="E877" t="s">
        <v>2307</v>
      </c>
      <c r="F877" t="s">
        <v>1779</v>
      </c>
      <c r="I877" t="s">
        <v>843</v>
      </c>
    </row>
    <row r="878" spans="1:9">
      <c r="A878" t="s">
        <v>3407</v>
      </c>
      <c r="B878" t="s">
        <v>3408</v>
      </c>
      <c r="C878" s="33" t="s">
        <v>3409</v>
      </c>
      <c r="D878" t="s">
        <v>896</v>
      </c>
      <c r="E878" t="s">
        <v>2371</v>
      </c>
      <c r="F878" t="s">
        <v>2372</v>
      </c>
      <c r="G878" t="s">
        <v>2450</v>
      </c>
      <c r="H878" t="s">
        <v>2451</v>
      </c>
      <c r="I878" t="s">
        <v>835</v>
      </c>
    </row>
    <row r="879" spans="1:9">
      <c r="A879" t="s">
        <v>3410</v>
      </c>
      <c r="B879" t="s">
        <v>3411</v>
      </c>
      <c r="C879" s="33" t="s">
        <v>3412</v>
      </c>
      <c r="D879" t="s">
        <v>829</v>
      </c>
      <c r="E879" t="s">
        <v>827</v>
      </c>
      <c r="F879" t="s">
        <v>828</v>
      </c>
      <c r="G879" t="s">
        <v>829</v>
      </c>
      <c r="I879" t="s">
        <v>835</v>
      </c>
    </row>
    <row r="880" spans="1:9">
      <c r="A880" t="s">
        <v>3413</v>
      </c>
      <c r="B880" t="s">
        <v>3414</v>
      </c>
      <c r="C880" s="33" t="s">
        <v>3415</v>
      </c>
      <c r="I880" t="s">
        <v>843</v>
      </c>
    </row>
    <row r="881" spans="1:9">
      <c r="A881" t="s">
        <v>3416</v>
      </c>
      <c r="B881" t="s">
        <v>3417</v>
      </c>
      <c r="C881" s="33" t="s">
        <v>3418</v>
      </c>
      <c r="I881" t="s">
        <v>843</v>
      </c>
    </row>
    <row r="882" spans="1:9">
      <c r="A882" t="s">
        <v>3419</v>
      </c>
      <c r="B882" t="s">
        <v>3420</v>
      </c>
      <c r="C882" s="33" t="s">
        <v>3421</v>
      </c>
      <c r="D882" t="s">
        <v>829</v>
      </c>
      <c r="E882" t="s">
        <v>1167</v>
      </c>
      <c r="F882" t="s">
        <v>1168</v>
      </c>
      <c r="G882" t="s">
        <v>829</v>
      </c>
      <c r="I882" t="s">
        <v>835</v>
      </c>
    </row>
    <row r="883" spans="1:9">
      <c r="A883" t="s">
        <v>3422</v>
      </c>
      <c r="B883" t="s">
        <v>3423</v>
      </c>
      <c r="C883" s="33" t="s">
        <v>3424</v>
      </c>
      <c r="G883" t="s">
        <v>834</v>
      </c>
      <c r="I883" t="s">
        <v>830</v>
      </c>
    </row>
    <row r="884" spans="1:9">
      <c r="A884" t="s">
        <v>3425</v>
      </c>
      <c r="B884" t="s">
        <v>3426</v>
      </c>
      <c r="C884" s="33" t="s">
        <v>3427</v>
      </c>
      <c r="I884" t="s">
        <v>843</v>
      </c>
    </row>
    <row r="885" spans="1:9">
      <c r="A885" t="s">
        <v>3428</v>
      </c>
      <c r="B885" t="s">
        <v>3429</v>
      </c>
      <c r="C885" s="33" t="s">
        <v>3430</v>
      </c>
      <c r="E885" t="s">
        <v>842</v>
      </c>
      <c r="I885" t="s">
        <v>843</v>
      </c>
    </row>
    <row r="886" spans="1:9">
      <c r="A886" t="s">
        <v>3431</v>
      </c>
      <c r="B886" t="s">
        <v>3432</v>
      </c>
      <c r="C886" s="33" t="s">
        <v>3433</v>
      </c>
      <c r="E886" t="s">
        <v>891</v>
      </c>
      <c r="F886" t="s">
        <v>892</v>
      </c>
      <c r="G886" t="s">
        <v>1269</v>
      </c>
      <c r="H886" t="s">
        <v>1270</v>
      </c>
      <c r="I886" t="s">
        <v>835</v>
      </c>
    </row>
    <row r="887" spans="1:9">
      <c r="A887" t="s">
        <v>3434</v>
      </c>
      <c r="B887" t="s">
        <v>3435</v>
      </c>
      <c r="C887" s="33" t="s">
        <v>3436</v>
      </c>
      <c r="D887" t="s">
        <v>829</v>
      </c>
      <c r="E887" t="s">
        <v>827</v>
      </c>
      <c r="F887" t="s">
        <v>828</v>
      </c>
      <c r="G887" t="s">
        <v>829</v>
      </c>
      <c r="I887" t="s">
        <v>835</v>
      </c>
    </row>
    <row r="888" spans="1:9">
      <c r="A888" t="s">
        <v>3437</v>
      </c>
      <c r="B888" t="s">
        <v>3438</v>
      </c>
      <c r="C888" s="33" t="s">
        <v>3439</v>
      </c>
      <c r="D888" t="s">
        <v>829</v>
      </c>
      <c r="G888" t="s">
        <v>829</v>
      </c>
      <c r="I888" t="s">
        <v>835</v>
      </c>
    </row>
    <row r="889" spans="1:9">
      <c r="A889" t="s">
        <v>3440</v>
      </c>
      <c r="B889" t="s">
        <v>3441</v>
      </c>
      <c r="C889" s="33" t="s">
        <v>3442</v>
      </c>
      <c r="D889" t="s">
        <v>896</v>
      </c>
      <c r="E889" t="s">
        <v>827</v>
      </c>
      <c r="F889" t="s">
        <v>828</v>
      </c>
      <c r="G889" t="s">
        <v>896</v>
      </c>
      <c r="I889" t="s">
        <v>835</v>
      </c>
    </row>
    <row r="890" spans="1:9">
      <c r="A890" t="s">
        <v>3443</v>
      </c>
      <c r="B890" t="s">
        <v>3444</v>
      </c>
      <c r="C890" s="33" t="s">
        <v>3445</v>
      </c>
      <c r="D890" t="s">
        <v>829</v>
      </c>
      <c r="E890" t="s">
        <v>827</v>
      </c>
      <c r="F890" t="s">
        <v>828</v>
      </c>
      <c r="G890" t="s">
        <v>829</v>
      </c>
      <c r="I890" t="s">
        <v>835</v>
      </c>
    </row>
    <row r="891" spans="1:9">
      <c r="A891" t="s">
        <v>3446</v>
      </c>
      <c r="B891" t="s">
        <v>3447</v>
      </c>
      <c r="C891" s="33" t="s">
        <v>3448</v>
      </c>
      <c r="E891" t="s">
        <v>2052</v>
      </c>
      <c r="F891" t="s">
        <v>1715</v>
      </c>
      <c r="I891" t="s">
        <v>843</v>
      </c>
    </row>
    <row r="892" spans="1:9">
      <c r="A892" t="s">
        <v>3449</v>
      </c>
      <c r="B892" t="s">
        <v>3450</v>
      </c>
      <c r="C892" s="33" t="s">
        <v>3451</v>
      </c>
      <c r="E892" t="s">
        <v>1192</v>
      </c>
      <c r="F892" t="s">
        <v>1193</v>
      </c>
      <c r="I892" t="s">
        <v>843</v>
      </c>
    </row>
    <row r="893" spans="1:9">
      <c r="A893" t="s">
        <v>3452</v>
      </c>
      <c r="B893" t="s">
        <v>3453</v>
      </c>
      <c r="C893" s="33" t="s">
        <v>3454</v>
      </c>
      <c r="D893" t="s">
        <v>829</v>
      </c>
      <c r="E893" t="s">
        <v>827</v>
      </c>
      <c r="F893" t="s">
        <v>828</v>
      </c>
      <c r="G893" t="s">
        <v>829</v>
      </c>
      <c r="I893" t="s">
        <v>835</v>
      </c>
    </row>
    <row r="894" spans="1:9">
      <c r="A894" t="s">
        <v>3455</v>
      </c>
      <c r="B894" t="s">
        <v>3456</v>
      </c>
      <c r="C894" s="33" t="s">
        <v>3457</v>
      </c>
      <c r="D894" t="s">
        <v>829</v>
      </c>
      <c r="E894" t="s">
        <v>1167</v>
      </c>
      <c r="F894" t="s">
        <v>1168</v>
      </c>
      <c r="G894" t="s">
        <v>829</v>
      </c>
      <c r="I894" t="s">
        <v>830</v>
      </c>
    </row>
    <row r="895" spans="1:9">
      <c r="A895" t="s">
        <v>3458</v>
      </c>
      <c r="B895" t="s">
        <v>3459</v>
      </c>
      <c r="C895" s="33" t="s">
        <v>3460</v>
      </c>
      <c r="E895" t="s">
        <v>850</v>
      </c>
      <c r="F895" t="s">
        <v>851</v>
      </c>
      <c r="G895" t="s">
        <v>829</v>
      </c>
      <c r="I895" t="s">
        <v>830</v>
      </c>
    </row>
    <row r="896" spans="1:9">
      <c r="A896" t="s">
        <v>3461</v>
      </c>
      <c r="B896" t="s">
        <v>3462</v>
      </c>
      <c r="C896" s="33" t="s">
        <v>3463</v>
      </c>
      <c r="G896" t="s">
        <v>834</v>
      </c>
      <c r="I896" t="s">
        <v>830</v>
      </c>
    </row>
    <row r="897" spans="1:9">
      <c r="A897" t="s">
        <v>3464</v>
      </c>
      <c r="B897" t="s">
        <v>3465</v>
      </c>
      <c r="C897" s="33" t="s">
        <v>3466</v>
      </c>
      <c r="G897" t="s">
        <v>834</v>
      </c>
      <c r="I897" t="s">
        <v>835</v>
      </c>
    </row>
    <row r="898" spans="1:9">
      <c r="A898" t="s">
        <v>3467</v>
      </c>
      <c r="B898" t="s">
        <v>3468</v>
      </c>
      <c r="C898" s="33" t="s">
        <v>3469</v>
      </c>
      <c r="D898" t="s">
        <v>829</v>
      </c>
      <c r="E898" t="s">
        <v>884</v>
      </c>
      <c r="G898" t="s">
        <v>925</v>
      </c>
      <c r="I898" t="s">
        <v>835</v>
      </c>
    </row>
    <row r="899" spans="1:9">
      <c r="A899" t="s">
        <v>3470</v>
      </c>
      <c r="B899" t="s">
        <v>3471</v>
      </c>
      <c r="C899" s="33" t="s">
        <v>3472</v>
      </c>
      <c r="E899" t="s">
        <v>842</v>
      </c>
      <c r="I899" t="s">
        <v>843</v>
      </c>
    </row>
    <row r="900" spans="1:9">
      <c r="A900" t="s">
        <v>3473</v>
      </c>
      <c r="B900" t="s">
        <v>3474</v>
      </c>
      <c r="C900" s="33" t="s">
        <v>3475</v>
      </c>
      <c r="D900" t="s">
        <v>829</v>
      </c>
      <c r="E900" t="s">
        <v>850</v>
      </c>
      <c r="F900" t="s">
        <v>851</v>
      </c>
      <c r="G900" t="s">
        <v>829</v>
      </c>
      <c r="I900" t="s">
        <v>835</v>
      </c>
    </row>
    <row r="901" spans="1:9">
      <c r="A901" t="s">
        <v>3476</v>
      </c>
      <c r="B901" t="s">
        <v>3477</v>
      </c>
      <c r="C901" s="33" t="s">
        <v>3478</v>
      </c>
      <c r="I901" t="s">
        <v>843</v>
      </c>
    </row>
    <row r="902" spans="1:9">
      <c r="A902" t="s">
        <v>3479</v>
      </c>
      <c r="B902" t="s">
        <v>3480</v>
      </c>
      <c r="C902" s="33" t="s">
        <v>3481</v>
      </c>
      <c r="E902" t="s">
        <v>842</v>
      </c>
      <c r="I902" t="s">
        <v>843</v>
      </c>
    </row>
    <row r="903" spans="1:9">
      <c r="A903" t="s">
        <v>3482</v>
      </c>
      <c r="B903" t="s">
        <v>3483</v>
      </c>
      <c r="C903" s="33" t="s">
        <v>3484</v>
      </c>
      <c r="E903" t="s">
        <v>842</v>
      </c>
      <c r="I903" t="s">
        <v>843</v>
      </c>
    </row>
    <row r="904" spans="1:9">
      <c r="A904" t="s">
        <v>3485</v>
      </c>
      <c r="B904" t="s">
        <v>3486</v>
      </c>
      <c r="C904" s="33" t="s">
        <v>3487</v>
      </c>
      <c r="E904" t="s">
        <v>3488</v>
      </c>
      <c r="F904" t="s">
        <v>851</v>
      </c>
      <c r="I904" t="s">
        <v>843</v>
      </c>
    </row>
    <row r="905" spans="1:9">
      <c r="A905" t="s">
        <v>3489</v>
      </c>
      <c r="B905" t="s">
        <v>3490</v>
      </c>
      <c r="C905" s="33" t="s">
        <v>3491</v>
      </c>
      <c r="E905" t="s">
        <v>842</v>
      </c>
      <c r="I905" t="s">
        <v>843</v>
      </c>
    </row>
    <row r="906" spans="1:9">
      <c r="A906" t="s">
        <v>3492</v>
      </c>
      <c r="B906" t="s">
        <v>3493</v>
      </c>
      <c r="C906" s="33" t="s">
        <v>3494</v>
      </c>
      <c r="E906" t="s">
        <v>884</v>
      </c>
      <c r="G906" t="s">
        <v>829</v>
      </c>
      <c r="I906" t="s">
        <v>830</v>
      </c>
    </row>
    <row r="907" spans="1:9">
      <c r="A907" t="s">
        <v>3495</v>
      </c>
      <c r="B907" t="s">
        <v>3496</v>
      </c>
      <c r="C907" s="33" t="s">
        <v>3497</v>
      </c>
      <c r="D907" t="s">
        <v>829</v>
      </c>
      <c r="E907" t="s">
        <v>873</v>
      </c>
      <c r="F907" t="s">
        <v>874</v>
      </c>
      <c r="I907" t="s">
        <v>924</v>
      </c>
    </row>
    <row r="908" spans="1:9">
      <c r="A908" t="s">
        <v>3495</v>
      </c>
      <c r="B908" t="s">
        <v>3496</v>
      </c>
      <c r="C908" s="33" t="s">
        <v>3497</v>
      </c>
      <c r="D908" t="s">
        <v>829</v>
      </c>
      <c r="E908" t="s">
        <v>873</v>
      </c>
      <c r="F908" t="s">
        <v>874</v>
      </c>
      <c r="G908" t="s">
        <v>829</v>
      </c>
      <c r="I908" t="s">
        <v>835</v>
      </c>
    </row>
    <row r="909" spans="1:9">
      <c r="A909" t="s">
        <v>3498</v>
      </c>
      <c r="B909" t="s">
        <v>3499</v>
      </c>
      <c r="C909" s="33" t="s">
        <v>3500</v>
      </c>
      <c r="D909" t="s">
        <v>829</v>
      </c>
      <c r="E909" t="s">
        <v>1044</v>
      </c>
      <c r="F909" t="s">
        <v>1045</v>
      </c>
      <c r="G909" t="s">
        <v>829</v>
      </c>
      <c r="I909" t="s">
        <v>835</v>
      </c>
    </row>
    <row r="910" spans="1:9">
      <c r="A910" t="s">
        <v>3501</v>
      </c>
      <c r="B910" t="s">
        <v>3502</v>
      </c>
      <c r="C910" s="33" t="s">
        <v>3503</v>
      </c>
      <c r="I910" t="s">
        <v>843</v>
      </c>
    </row>
    <row r="911" spans="1:9">
      <c r="A911" t="s">
        <v>3504</v>
      </c>
      <c r="B911" t="s">
        <v>3505</v>
      </c>
      <c r="C911" s="33" t="s">
        <v>3506</v>
      </c>
      <c r="D911" t="s">
        <v>829</v>
      </c>
      <c r="E911" t="s">
        <v>873</v>
      </c>
      <c r="F911" t="s">
        <v>874</v>
      </c>
      <c r="G911" t="s">
        <v>1338</v>
      </c>
      <c r="H911" t="s">
        <v>1339</v>
      </c>
      <c r="I911" t="s">
        <v>835</v>
      </c>
    </row>
    <row r="912" spans="1:9">
      <c r="A912" t="s">
        <v>3507</v>
      </c>
      <c r="B912" t="s">
        <v>3508</v>
      </c>
      <c r="C912" s="33" t="s">
        <v>3509</v>
      </c>
      <c r="G912" t="s">
        <v>940</v>
      </c>
      <c r="I912" t="s">
        <v>835</v>
      </c>
    </row>
    <row r="913" spans="1:9">
      <c r="A913" t="s">
        <v>3510</v>
      </c>
      <c r="B913" t="s">
        <v>3511</v>
      </c>
      <c r="C913" s="33" t="s">
        <v>3512</v>
      </c>
      <c r="I913" t="s">
        <v>843</v>
      </c>
    </row>
    <row r="914" spans="1:9">
      <c r="A914" t="s">
        <v>3513</v>
      </c>
      <c r="B914" t="s">
        <v>3514</v>
      </c>
      <c r="C914" s="33" t="s">
        <v>3515</v>
      </c>
      <c r="I914" t="s">
        <v>843</v>
      </c>
    </row>
    <row r="915" spans="1:9">
      <c r="A915" t="s">
        <v>3516</v>
      </c>
      <c r="B915" t="s">
        <v>3517</v>
      </c>
      <c r="C915" s="33" t="s">
        <v>3518</v>
      </c>
      <c r="D915" t="s">
        <v>829</v>
      </c>
      <c r="E915" t="s">
        <v>827</v>
      </c>
      <c r="F915" t="s">
        <v>828</v>
      </c>
      <c r="G915" t="s">
        <v>829</v>
      </c>
      <c r="I915" t="s">
        <v>924</v>
      </c>
    </row>
    <row r="916" spans="1:9">
      <c r="A916" t="s">
        <v>3516</v>
      </c>
      <c r="B916" t="s">
        <v>3517</v>
      </c>
      <c r="C916" s="33" t="s">
        <v>3518</v>
      </c>
      <c r="D916" t="s">
        <v>829</v>
      </c>
      <c r="E916" t="s">
        <v>827</v>
      </c>
      <c r="F916" t="s">
        <v>828</v>
      </c>
      <c r="G916" t="s">
        <v>829</v>
      </c>
      <c r="I916" t="s">
        <v>835</v>
      </c>
    </row>
    <row r="917" spans="1:9">
      <c r="A917" t="s">
        <v>3519</v>
      </c>
      <c r="B917" t="s">
        <v>3520</v>
      </c>
      <c r="C917" s="33" t="s">
        <v>3521</v>
      </c>
      <c r="G917" t="s">
        <v>940</v>
      </c>
      <c r="I917" t="s">
        <v>835</v>
      </c>
    </row>
    <row r="918" spans="1:9">
      <c r="A918" t="s">
        <v>3522</v>
      </c>
      <c r="B918" t="s">
        <v>3523</v>
      </c>
      <c r="C918" s="33" t="s">
        <v>3524</v>
      </c>
      <c r="E918" t="s">
        <v>842</v>
      </c>
      <c r="I918" t="s">
        <v>843</v>
      </c>
    </row>
    <row r="919" spans="1:9">
      <c r="A919" t="s">
        <v>3525</v>
      </c>
      <c r="B919" t="s">
        <v>3526</v>
      </c>
      <c r="C919" s="33" t="s">
        <v>3527</v>
      </c>
      <c r="G919" t="s">
        <v>834</v>
      </c>
      <c r="I919" t="s">
        <v>835</v>
      </c>
    </row>
    <row r="920" spans="1:9">
      <c r="A920" t="s">
        <v>3528</v>
      </c>
      <c r="B920" t="s">
        <v>3529</v>
      </c>
      <c r="C920" s="33" t="s">
        <v>3530</v>
      </c>
      <c r="D920" t="s">
        <v>829</v>
      </c>
      <c r="E920" t="s">
        <v>1454</v>
      </c>
      <c r="F920" t="s">
        <v>1455</v>
      </c>
      <c r="G920" t="s">
        <v>829</v>
      </c>
      <c r="I920" t="s">
        <v>835</v>
      </c>
    </row>
    <row r="921" spans="1:9">
      <c r="A921" t="s">
        <v>3531</v>
      </c>
      <c r="B921" t="s">
        <v>3532</v>
      </c>
      <c r="C921" s="33" t="s">
        <v>3533</v>
      </c>
      <c r="D921" t="s">
        <v>896</v>
      </c>
      <c r="E921" t="s">
        <v>1714</v>
      </c>
      <c r="F921" t="s">
        <v>1715</v>
      </c>
      <c r="G921" t="s">
        <v>896</v>
      </c>
      <c r="I921" t="s">
        <v>835</v>
      </c>
    </row>
    <row r="922" spans="1:9">
      <c r="A922" t="s">
        <v>3534</v>
      </c>
      <c r="B922" t="s">
        <v>3535</v>
      </c>
      <c r="C922" s="33" t="s">
        <v>3536</v>
      </c>
      <c r="D922" t="s">
        <v>829</v>
      </c>
      <c r="E922" t="s">
        <v>827</v>
      </c>
      <c r="F922" t="s">
        <v>828</v>
      </c>
      <c r="G922" t="s">
        <v>2450</v>
      </c>
      <c r="H922" t="s">
        <v>2451</v>
      </c>
      <c r="I922" t="s">
        <v>835</v>
      </c>
    </row>
    <row r="923" spans="1:9">
      <c r="A923" t="s">
        <v>3537</v>
      </c>
      <c r="B923" t="s">
        <v>3538</v>
      </c>
      <c r="C923" s="33" t="s">
        <v>3539</v>
      </c>
      <c r="E923" t="s">
        <v>842</v>
      </c>
      <c r="I923" t="s">
        <v>843</v>
      </c>
    </row>
    <row r="924" spans="1:9">
      <c r="A924" t="s">
        <v>3540</v>
      </c>
      <c r="B924" t="s">
        <v>3541</v>
      </c>
      <c r="C924" s="33" t="s">
        <v>3542</v>
      </c>
      <c r="E924" t="s">
        <v>1031</v>
      </c>
      <c r="F924" t="s">
        <v>963</v>
      </c>
      <c r="G924" t="s">
        <v>925</v>
      </c>
      <c r="I924" t="s">
        <v>835</v>
      </c>
    </row>
    <row r="925" spans="1:9">
      <c r="A925" t="s">
        <v>616</v>
      </c>
      <c r="B925" t="s">
        <v>3543</v>
      </c>
      <c r="C925" s="33" t="s">
        <v>3544</v>
      </c>
      <c r="I925" t="s">
        <v>843</v>
      </c>
    </row>
    <row r="926" spans="1:9">
      <c r="A926" t="s">
        <v>3545</v>
      </c>
      <c r="B926" t="s">
        <v>3546</v>
      </c>
      <c r="C926" s="33" t="s">
        <v>3547</v>
      </c>
      <c r="D926" t="s">
        <v>829</v>
      </c>
      <c r="E926" t="s">
        <v>850</v>
      </c>
      <c r="F926" t="s">
        <v>851</v>
      </c>
      <c r="G926" t="s">
        <v>829</v>
      </c>
      <c r="I926" t="s">
        <v>830</v>
      </c>
    </row>
    <row r="927" spans="1:9">
      <c r="A927" t="s">
        <v>3548</v>
      </c>
      <c r="B927" t="s">
        <v>3549</v>
      </c>
      <c r="C927" s="33" t="s">
        <v>3550</v>
      </c>
      <c r="D927" t="s">
        <v>829</v>
      </c>
      <c r="E927" t="s">
        <v>873</v>
      </c>
      <c r="F927" t="s">
        <v>874</v>
      </c>
      <c r="G927" t="s">
        <v>829</v>
      </c>
      <c r="I927" t="s">
        <v>830</v>
      </c>
    </row>
    <row r="928" spans="1:9">
      <c r="A928" t="s">
        <v>3551</v>
      </c>
      <c r="B928" t="s">
        <v>3552</v>
      </c>
      <c r="C928" s="33" t="s">
        <v>3553</v>
      </c>
      <c r="D928" t="s">
        <v>829</v>
      </c>
      <c r="E928" t="s">
        <v>1274</v>
      </c>
      <c r="F928" t="s">
        <v>1275</v>
      </c>
      <c r="G928" t="s">
        <v>829</v>
      </c>
      <c r="I928" t="s">
        <v>835</v>
      </c>
    </row>
    <row r="929" spans="1:9">
      <c r="A929" t="s">
        <v>3554</v>
      </c>
      <c r="B929" t="s">
        <v>3555</v>
      </c>
      <c r="C929" s="33" t="s">
        <v>3556</v>
      </c>
      <c r="D929" t="s">
        <v>829</v>
      </c>
      <c r="E929" t="s">
        <v>1274</v>
      </c>
      <c r="F929" t="s">
        <v>1275</v>
      </c>
      <c r="I929" t="s">
        <v>924</v>
      </c>
    </row>
    <row r="930" spans="1:9">
      <c r="A930" t="s">
        <v>3554</v>
      </c>
      <c r="B930" t="s">
        <v>3555</v>
      </c>
      <c r="C930" s="33" t="s">
        <v>3557</v>
      </c>
      <c r="D930" t="s">
        <v>829</v>
      </c>
      <c r="E930" t="s">
        <v>1274</v>
      </c>
      <c r="F930" t="s">
        <v>1275</v>
      </c>
      <c r="G930" t="s">
        <v>1749</v>
      </c>
      <c r="H930" t="s">
        <v>1750</v>
      </c>
      <c r="I930" t="s">
        <v>835</v>
      </c>
    </row>
    <row r="931" spans="1:9">
      <c r="A931" t="s">
        <v>3558</v>
      </c>
      <c r="B931" t="s">
        <v>3559</v>
      </c>
      <c r="C931" s="33" t="s">
        <v>3560</v>
      </c>
      <c r="G931" t="s">
        <v>834</v>
      </c>
      <c r="I931" t="s">
        <v>835</v>
      </c>
    </row>
    <row r="932" spans="1:9">
      <c r="A932" t="s">
        <v>3561</v>
      </c>
      <c r="B932" t="s">
        <v>3562</v>
      </c>
      <c r="C932" s="33" t="s">
        <v>3563</v>
      </c>
      <c r="E932" t="s">
        <v>842</v>
      </c>
      <c r="I932" t="s">
        <v>843</v>
      </c>
    </row>
    <row r="933" spans="1:9">
      <c r="A933" t="s">
        <v>3564</v>
      </c>
      <c r="B933" t="s">
        <v>3565</v>
      </c>
      <c r="C933" s="33" t="s">
        <v>3566</v>
      </c>
      <c r="D933" t="s">
        <v>829</v>
      </c>
      <c r="E933" t="s">
        <v>1571</v>
      </c>
      <c r="F933" t="s">
        <v>1572</v>
      </c>
      <c r="G933" t="s">
        <v>829</v>
      </c>
      <c r="I933" t="s">
        <v>835</v>
      </c>
    </row>
    <row r="934" spans="1:9">
      <c r="A934" t="s">
        <v>3567</v>
      </c>
      <c r="B934" t="s">
        <v>3568</v>
      </c>
      <c r="C934" s="33" t="s">
        <v>3569</v>
      </c>
      <c r="E934" t="s">
        <v>842</v>
      </c>
      <c r="I934" t="s">
        <v>843</v>
      </c>
    </row>
    <row r="935" spans="1:9">
      <c r="A935" t="s">
        <v>3570</v>
      </c>
      <c r="B935" t="s">
        <v>3571</v>
      </c>
      <c r="C935" s="33" t="s">
        <v>3572</v>
      </c>
      <c r="D935" t="s">
        <v>829</v>
      </c>
      <c r="E935" t="s">
        <v>3573</v>
      </c>
      <c r="F935" t="s">
        <v>3574</v>
      </c>
      <c r="G935" t="s">
        <v>829</v>
      </c>
      <c r="I935" t="s">
        <v>835</v>
      </c>
    </row>
    <row r="936" spans="1:9">
      <c r="A936" t="s">
        <v>3575</v>
      </c>
      <c r="B936" t="s">
        <v>3576</v>
      </c>
      <c r="C936" s="33" t="s">
        <v>3577</v>
      </c>
      <c r="D936" t="s">
        <v>829</v>
      </c>
      <c r="E936" t="s">
        <v>1274</v>
      </c>
      <c r="F936" t="s">
        <v>1275</v>
      </c>
      <c r="G936" t="s">
        <v>2450</v>
      </c>
      <c r="H936" t="s">
        <v>2451</v>
      </c>
      <c r="I936" t="s">
        <v>835</v>
      </c>
    </row>
    <row r="937" spans="1:9">
      <c r="A937" t="s">
        <v>3578</v>
      </c>
      <c r="B937" t="s">
        <v>3579</v>
      </c>
      <c r="C937" s="33" t="s">
        <v>3580</v>
      </c>
      <c r="E937" t="s">
        <v>842</v>
      </c>
      <c r="I937" t="s">
        <v>843</v>
      </c>
    </row>
    <row r="938" spans="1:9">
      <c r="A938" t="s">
        <v>3581</v>
      </c>
      <c r="B938" t="s">
        <v>3582</v>
      </c>
      <c r="C938" s="33" t="s">
        <v>3583</v>
      </c>
      <c r="G938" t="s">
        <v>940</v>
      </c>
      <c r="I938" t="s">
        <v>835</v>
      </c>
    </row>
    <row r="939" spans="1:9">
      <c r="A939" t="s">
        <v>3584</v>
      </c>
      <c r="B939" t="s">
        <v>3585</v>
      </c>
      <c r="C939" s="33" t="s">
        <v>3586</v>
      </c>
      <c r="E939" t="s">
        <v>842</v>
      </c>
      <c r="I939" t="s">
        <v>843</v>
      </c>
    </row>
    <row r="940" spans="1:9">
      <c r="A940" t="s">
        <v>3587</v>
      </c>
      <c r="B940" t="s">
        <v>3588</v>
      </c>
      <c r="C940" s="33" t="s">
        <v>3589</v>
      </c>
      <c r="D940" t="s">
        <v>829</v>
      </c>
      <c r="E940" t="s">
        <v>827</v>
      </c>
      <c r="F940" t="s">
        <v>828</v>
      </c>
      <c r="G940" t="s">
        <v>829</v>
      </c>
      <c r="I940" t="s">
        <v>835</v>
      </c>
    </row>
    <row r="941" spans="1:9">
      <c r="A941" t="s">
        <v>184</v>
      </c>
      <c r="B941" t="s">
        <v>185</v>
      </c>
      <c r="C941" s="33" t="s">
        <v>3590</v>
      </c>
      <c r="E941" t="s">
        <v>873</v>
      </c>
      <c r="F941" t="s">
        <v>874</v>
      </c>
      <c r="G941" t="s">
        <v>829</v>
      </c>
      <c r="I941" t="s">
        <v>835</v>
      </c>
    </row>
    <row r="942" spans="1:9">
      <c r="A942" t="s">
        <v>3591</v>
      </c>
      <c r="B942" t="s">
        <v>3592</v>
      </c>
      <c r="C942" s="33" t="s">
        <v>3593</v>
      </c>
      <c r="I942" t="s">
        <v>843</v>
      </c>
    </row>
    <row r="943" spans="1:9">
      <c r="A943" t="s">
        <v>3594</v>
      </c>
      <c r="B943" t="s">
        <v>3595</v>
      </c>
      <c r="C943" s="33" t="s">
        <v>3596</v>
      </c>
      <c r="E943" t="s">
        <v>842</v>
      </c>
      <c r="I943" t="s">
        <v>843</v>
      </c>
    </row>
    <row r="944" spans="1:9">
      <c r="A944" t="s">
        <v>3597</v>
      </c>
      <c r="B944" t="s">
        <v>3598</v>
      </c>
      <c r="C944" s="33" t="s">
        <v>3599</v>
      </c>
      <c r="G944" t="s">
        <v>834</v>
      </c>
      <c r="I944" t="s">
        <v>835</v>
      </c>
    </row>
    <row r="945" spans="1:9">
      <c r="A945" t="s">
        <v>3600</v>
      </c>
      <c r="B945" t="s">
        <v>3601</v>
      </c>
      <c r="C945" s="33" t="s">
        <v>3602</v>
      </c>
      <c r="G945" t="s">
        <v>834</v>
      </c>
      <c r="I945" t="s">
        <v>835</v>
      </c>
    </row>
    <row r="946" spans="1:9">
      <c r="A946" t="s">
        <v>3603</v>
      </c>
      <c r="B946" t="s">
        <v>3604</v>
      </c>
      <c r="C946" s="33" t="s">
        <v>3605</v>
      </c>
      <c r="D946" t="s">
        <v>829</v>
      </c>
      <c r="E946" t="s">
        <v>850</v>
      </c>
      <c r="F946" t="s">
        <v>851</v>
      </c>
      <c r="G946" t="s">
        <v>829</v>
      </c>
      <c r="I946" t="s">
        <v>835</v>
      </c>
    </row>
    <row r="947" spans="1:9">
      <c r="A947" t="s">
        <v>3606</v>
      </c>
      <c r="B947" t="s">
        <v>3607</v>
      </c>
      <c r="C947" s="33" t="s">
        <v>3608</v>
      </c>
      <c r="E947" t="s">
        <v>1044</v>
      </c>
      <c r="F947" t="s">
        <v>1045</v>
      </c>
      <c r="G947" t="s">
        <v>829</v>
      </c>
      <c r="I947" t="s">
        <v>830</v>
      </c>
    </row>
    <row r="948" spans="1:9">
      <c r="A948" t="s">
        <v>3609</v>
      </c>
      <c r="B948" t="s">
        <v>3610</v>
      </c>
      <c r="C948" s="33" t="s">
        <v>3611</v>
      </c>
      <c r="G948" t="s">
        <v>834</v>
      </c>
      <c r="I948" t="s">
        <v>835</v>
      </c>
    </row>
    <row r="949" spans="1:9">
      <c r="A949" t="s">
        <v>3612</v>
      </c>
      <c r="B949" t="s">
        <v>3613</v>
      </c>
      <c r="C949" s="33" t="s">
        <v>3614</v>
      </c>
      <c r="D949" t="s">
        <v>896</v>
      </c>
      <c r="E949" t="s">
        <v>929</v>
      </c>
      <c r="F949" t="s">
        <v>930</v>
      </c>
      <c r="G949" t="s">
        <v>896</v>
      </c>
      <c r="I949" t="s">
        <v>835</v>
      </c>
    </row>
    <row r="950" spans="1:9">
      <c r="A950" t="s">
        <v>3615</v>
      </c>
      <c r="B950" t="s">
        <v>3616</v>
      </c>
      <c r="C950" s="33" t="s">
        <v>3617</v>
      </c>
      <c r="G950" t="s">
        <v>834</v>
      </c>
      <c r="I950" t="s">
        <v>835</v>
      </c>
    </row>
    <row r="951" spans="1:9">
      <c r="A951" t="s">
        <v>3618</v>
      </c>
      <c r="B951" t="s">
        <v>3619</v>
      </c>
      <c r="C951" s="33" t="s">
        <v>3620</v>
      </c>
      <c r="I951" t="s">
        <v>843</v>
      </c>
    </row>
    <row r="952" spans="1:9">
      <c r="A952" t="s">
        <v>3621</v>
      </c>
      <c r="B952" t="s">
        <v>3622</v>
      </c>
      <c r="C952" s="33" t="s">
        <v>3623</v>
      </c>
      <c r="G952" t="s">
        <v>834</v>
      </c>
      <c r="I952" t="s">
        <v>835</v>
      </c>
    </row>
    <row r="953" spans="1:9">
      <c r="A953" t="s">
        <v>3624</v>
      </c>
      <c r="B953" t="s">
        <v>3625</v>
      </c>
      <c r="C953" s="33" t="s">
        <v>3626</v>
      </c>
      <c r="D953" t="s">
        <v>896</v>
      </c>
      <c r="E953" t="s">
        <v>1031</v>
      </c>
      <c r="F953" t="s">
        <v>963</v>
      </c>
      <c r="G953" t="s">
        <v>896</v>
      </c>
      <c r="I953" t="s">
        <v>835</v>
      </c>
    </row>
    <row r="954" spans="1:9">
      <c r="A954" t="s">
        <v>3627</v>
      </c>
      <c r="B954" t="s">
        <v>3628</v>
      </c>
      <c r="C954" s="33" t="s">
        <v>3629</v>
      </c>
      <c r="E954" t="s">
        <v>2052</v>
      </c>
      <c r="F954" t="s">
        <v>1715</v>
      </c>
      <c r="I954" t="s">
        <v>843</v>
      </c>
    </row>
    <row r="955" spans="1:9">
      <c r="A955" t="s">
        <v>3630</v>
      </c>
      <c r="B955" t="s">
        <v>3631</v>
      </c>
      <c r="C955" s="33" t="s">
        <v>3632</v>
      </c>
      <c r="I955" t="s">
        <v>843</v>
      </c>
    </row>
    <row r="956" spans="1:9">
      <c r="A956" t="s">
        <v>3633</v>
      </c>
      <c r="B956" t="s">
        <v>3634</v>
      </c>
      <c r="C956" s="33" t="s">
        <v>3635</v>
      </c>
      <c r="D956" t="s">
        <v>829</v>
      </c>
      <c r="E956" t="s">
        <v>1167</v>
      </c>
      <c r="F956" t="s">
        <v>1168</v>
      </c>
      <c r="G956" t="s">
        <v>829</v>
      </c>
      <c r="I956" t="s">
        <v>835</v>
      </c>
    </row>
    <row r="957" spans="1:9">
      <c r="A957" t="s">
        <v>3636</v>
      </c>
      <c r="B957" t="s">
        <v>3637</v>
      </c>
      <c r="C957" s="33" t="s">
        <v>3638</v>
      </c>
      <c r="D957" t="s">
        <v>829</v>
      </c>
      <c r="E957" t="s">
        <v>850</v>
      </c>
      <c r="F957" t="s">
        <v>851</v>
      </c>
      <c r="G957" t="s">
        <v>829</v>
      </c>
      <c r="I957" t="s">
        <v>835</v>
      </c>
    </row>
    <row r="958" spans="1:9">
      <c r="A958" t="s">
        <v>3639</v>
      </c>
      <c r="B958" t="s">
        <v>3640</v>
      </c>
      <c r="C958" s="33" t="s">
        <v>3641</v>
      </c>
      <c r="E958" t="s">
        <v>842</v>
      </c>
      <c r="I958" t="s">
        <v>843</v>
      </c>
    </row>
    <row r="959" spans="1:9">
      <c r="A959" t="s">
        <v>3642</v>
      </c>
      <c r="B959" t="s">
        <v>3643</v>
      </c>
      <c r="C959" s="33" t="s">
        <v>3644</v>
      </c>
      <c r="E959" t="s">
        <v>3645</v>
      </c>
      <c r="F959" t="s">
        <v>1420</v>
      </c>
      <c r="G959" t="s">
        <v>1150</v>
      </c>
      <c r="I959" t="s">
        <v>924</v>
      </c>
    </row>
    <row r="960" spans="1:9">
      <c r="A960" t="s">
        <v>3646</v>
      </c>
      <c r="B960" t="s">
        <v>3647</v>
      </c>
      <c r="C960" s="33" t="s">
        <v>3648</v>
      </c>
      <c r="I960" t="s">
        <v>843</v>
      </c>
    </row>
    <row r="961" spans="1:9">
      <c r="A961" t="s">
        <v>3649</v>
      </c>
      <c r="B961" t="s">
        <v>3650</v>
      </c>
      <c r="C961" s="33" t="s">
        <v>3651</v>
      </c>
      <c r="G961" t="s">
        <v>834</v>
      </c>
      <c r="I961" t="s">
        <v>830</v>
      </c>
    </row>
    <row r="962" spans="1:9">
      <c r="A962" t="s">
        <v>3652</v>
      </c>
      <c r="B962" t="s">
        <v>3653</v>
      </c>
      <c r="C962" s="33" t="s">
        <v>3654</v>
      </c>
      <c r="E962" t="s">
        <v>827</v>
      </c>
      <c r="F962" t="s">
        <v>828</v>
      </c>
      <c r="G962" t="s">
        <v>1269</v>
      </c>
      <c r="H962" t="s">
        <v>1270</v>
      </c>
      <c r="I962" t="s">
        <v>835</v>
      </c>
    </row>
    <row r="963" spans="1:9">
      <c r="A963" t="s">
        <v>3655</v>
      </c>
      <c r="B963" t="s">
        <v>3656</v>
      </c>
      <c r="C963" s="33" t="s">
        <v>3657</v>
      </c>
      <c r="D963" t="s">
        <v>829</v>
      </c>
      <c r="E963" t="s">
        <v>884</v>
      </c>
      <c r="G963" t="s">
        <v>925</v>
      </c>
      <c r="I963" t="s">
        <v>835</v>
      </c>
    </row>
    <row r="964" spans="1:9">
      <c r="A964" t="s">
        <v>3658</v>
      </c>
      <c r="B964" t="s">
        <v>3659</v>
      </c>
      <c r="C964" s="33" t="s">
        <v>3660</v>
      </c>
      <c r="G964" t="s">
        <v>829</v>
      </c>
      <c r="I964" t="s">
        <v>830</v>
      </c>
    </row>
    <row r="965" spans="1:9">
      <c r="A965" t="s">
        <v>3661</v>
      </c>
      <c r="B965" t="s">
        <v>3662</v>
      </c>
      <c r="C965" s="33" t="s">
        <v>3663</v>
      </c>
      <c r="D965" t="s">
        <v>829</v>
      </c>
      <c r="E965" t="s">
        <v>1419</v>
      </c>
      <c r="F965" t="s">
        <v>1420</v>
      </c>
      <c r="G965" t="s">
        <v>829</v>
      </c>
      <c r="I965" t="s">
        <v>835</v>
      </c>
    </row>
    <row r="966" spans="1:9">
      <c r="A966" t="s">
        <v>3664</v>
      </c>
      <c r="B966" t="s">
        <v>3665</v>
      </c>
      <c r="C966" s="33" t="s">
        <v>3666</v>
      </c>
      <c r="E966" t="s">
        <v>842</v>
      </c>
      <c r="I966" t="s">
        <v>843</v>
      </c>
    </row>
    <row r="967" spans="1:9">
      <c r="A967" t="s">
        <v>3667</v>
      </c>
      <c r="B967" t="s">
        <v>3668</v>
      </c>
      <c r="C967" s="33" t="s">
        <v>3669</v>
      </c>
      <c r="E967" t="s">
        <v>3670</v>
      </c>
      <c r="F967" t="s">
        <v>984</v>
      </c>
      <c r="I967" t="s">
        <v>843</v>
      </c>
    </row>
    <row r="968" spans="1:9">
      <c r="A968" t="s">
        <v>3671</v>
      </c>
      <c r="B968" t="s">
        <v>3672</v>
      </c>
      <c r="C968" s="33" t="s">
        <v>3673</v>
      </c>
      <c r="E968" t="s">
        <v>842</v>
      </c>
      <c r="I968" t="s">
        <v>843</v>
      </c>
    </row>
    <row r="969" spans="1:9">
      <c r="A969" t="s">
        <v>277</v>
      </c>
      <c r="B969" t="s">
        <v>278</v>
      </c>
      <c r="C969" s="33" t="s">
        <v>3674</v>
      </c>
      <c r="G969" t="s">
        <v>834</v>
      </c>
      <c r="I969" t="s">
        <v>835</v>
      </c>
    </row>
    <row r="970" spans="1:9">
      <c r="A970" t="s">
        <v>3675</v>
      </c>
      <c r="B970" t="s">
        <v>3676</v>
      </c>
      <c r="C970" s="33" t="s">
        <v>3677</v>
      </c>
      <c r="D970" t="s">
        <v>829</v>
      </c>
      <c r="E970" t="s">
        <v>873</v>
      </c>
      <c r="F970" t="s">
        <v>874</v>
      </c>
      <c r="G970" t="s">
        <v>829</v>
      </c>
      <c r="I970" t="s">
        <v>835</v>
      </c>
    </row>
    <row r="971" spans="1:9">
      <c r="A971" t="s">
        <v>3678</v>
      </c>
      <c r="B971" t="s">
        <v>3679</v>
      </c>
      <c r="C971" s="33" t="s">
        <v>3680</v>
      </c>
      <c r="E971" t="s">
        <v>1291</v>
      </c>
      <c r="F971" t="s">
        <v>995</v>
      </c>
      <c r="I971" t="s">
        <v>843</v>
      </c>
    </row>
    <row r="972" spans="1:9">
      <c r="A972" t="s">
        <v>3681</v>
      </c>
      <c r="B972" t="s">
        <v>3682</v>
      </c>
      <c r="C972" s="33" t="s">
        <v>3683</v>
      </c>
      <c r="E972" t="s">
        <v>3684</v>
      </c>
      <c r="F972" t="s">
        <v>3685</v>
      </c>
      <c r="G972" t="s">
        <v>925</v>
      </c>
      <c r="I972" t="s">
        <v>835</v>
      </c>
    </row>
    <row r="973" spans="1:9">
      <c r="A973" t="s">
        <v>3686</v>
      </c>
      <c r="B973" t="s">
        <v>3687</v>
      </c>
      <c r="C973" s="33" t="s">
        <v>3688</v>
      </c>
      <c r="I973" t="s">
        <v>843</v>
      </c>
    </row>
    <row r="974" spans="1:9">
      <c r="A974" t="s">
        <v>3689</v>
      </c>
      <c r="B974" t="s">
        <v>3690</v>
      </c>
      <c r="C974" s="33" t="s">
        <v>3691</v>
      </c>
      <c r="E974" t="s">
        <v>842</v>
      </c>
      <c r="I974" t="s">
        <v>843</v>
      </c>
    </row>
    <row r="975" spans="1:9">
      <c r="A975" t="s">
        <v>3692</v>
      </c>
      <c r="B975" t="s">
        <v>3693</v>
      </c>
      <c r="C975" s="33" t="s">
        <v>3694</v>
      </c>
      <c r="G975" t="s">
        <v>834</v>
      </c>
      <c r="I975" t="s">
        <v>835</v>
      </c>
    </row>
    <row r="976" spans="1:9">
      <c r="A976" t="s">
        <v>3695</v>
      </c>
      <c r="B976" t="s">
        <v>3696</v>
      </c>
      <c r="C976" s="33" t="s">
        <v>3697</v>
      </c>
      <c r="D976" t="s">
        <v>829</v>
      </c>
      <c r="E976" t="s">
        <v>827</v>
      </c>
      <c r="F976" t="s">
        <v>828</v>
      </c>
      <c r="G976" t="s">
        <v>829</v>
      </c>
      <c r="I976" t="s">
        <v>835</v>
      </c>
    </row>
    <row r="977" spans="1:9">
      <c r="A977" t="s">
        <v>3698</v>
      </c>
      <c r="B977" t="s">
        <v>3699</v>
      </c>
      <c r="C977" s="33" t="s">
        <v>3700</v>
      </c>
      <c r="D977" t="s">
        <v>829</v>
      </c>
      <c r="E977" t="s">
        <v>3701</v>
      </c>
      <c r="F977" t="s">
        <v>3702</v>
      </c>
      <c r="G977" t="s">
        <v>829</v>
      </c>
      <c r="I977" t="s">
        <v>835</v>
      </c>
    </row>
    <row r="978" spans="1:9">
      <c r="A978" t="s">
        <v>3703</v>
      </c>
      <c r="B978" t="s">
        <v>3704</v>
      </c>
      <c r="C978" s="33" t="s">
        <v>3705</v>
      </c>
      <c r="E978" t="s">
        <v>147</v>
      </c>
      <c r="I978" t="s">
        <v>843</v>
      </c>
    </row>
    <row r="979" spans="1:9">
      <c r="A979" t="s">
        <v>3706</v>
      </c>
      <c r="B979" t="s">
        <v>3707</v>
      </c>
      <c r="C979" s="33" t="s">
        <v>3708</v>
      </c>
      <c r="E979" t="s">
        <v>842</v>
      </c>
      <c r="I979" t="s">
        <v>843</v>
      </c>
    </row>
    <row r="980" spans="1:9">
      <c r="A980" t="s">
        <v>3709</v>
      </c>
      <c r="B980" t="s">
        <v>3710</v>
      </c>
      <c r="C980" s="33" t="s">
        <v>3711</v>
      </c>
      <c r="I980" t="s">
        <v>843</v>
      </c>
    </row>
    <row r="981" spans="1:9">
      <c r="A981" t="s">
        <v>3712</v>
      </c>
      <c r="B981" t="s">
        <v>3713</v>
      </c>
      <c r="C981" s="33" t="s">
        <v>3714</v>
      </c>
      <c r="D981" t="s">
        <v>829</v>
      </c>
      <c r="E981" t="s">
        <v>891</v>
      </c>
      <c r="F981" t="s">
        <v>892</v>
      </c>
      <c r="G981" t="s">
        <v>2086</v>
      </c>
      <c r="I981" t="s">
        <v>835</v>
      </c>
    </row>
    <row r="982" spans="1:9">
      <c r="A982" t="s">
        <v>3715</v>
      </c>
      <c r="B982" t="s">
        <v>3716</v>
      </c>
      <c r="C982" s="33" t="s">
        <v>3717</v>
      </c>
      <c r="E982" t="s">
        <v>842</v>
      </c>
      <c r="I982" t="s">
        <v>843</v>
      </c>
    </row>
    <row r="983" spans="1:9">
      <c r="A983" t="s">
        <v>3718</v>
      </c>
      <c r="B983" t="s">
        <v>3719</v>
      </c>
      <c r="C983" s="33" t="s">
        <v>3720</v>
      </c>
      <c r="E983" t="s">
        <v>842</v>
      </c>
      <c r="I983" t="s">
        <v>843</v>
      </c>
    </row>
    <row r="984" spans="1:9">
      <c r="A984" t="s">
        <v>3721</v>
      </c>
      <c r="B984" t="s">
        <v>3722</v>
      </c>
      <c r="C984" s="33" t="s">
        <v>3723</v>
      </c>
      <c r="E984" t="s">
        <v>842</v>
      </c>
      <c r="I984" t="s">
        <v>843</v>
      </c>
    </row>
    <row r="985" spans="1:9">
      <c r="A985" t="s">
        <v>3724</v>
      </c>
      <c r="B985" t="s">
        <v>3725</v>
      </c>
      <c r="C985" s="33" t="s">
        <v>3726</v>
      </c>
      <c r="D985" t="s">
        <v>829</v>
      </c>
      <c r="E985" t="s">
        <v>1044</v>
      </c>
      <c r="F985" t="s">
        <v>1045</v>
      </c>
      <c r="G985" t="s">
        <v>829</v>
      </c>
      <c r="I985" t="s">
        <v>835</v>
      </c>
    </row>
    <row r="986" spans="1:9">
      <c r="A986" t="s">
        <v>372</v>
      </c>
      <c r="B986" t="s">
        <v>373</v>
      </c>
      <c r="C986" s="33" t="s">
        <v>3727</v>
      </c>
      <c r="G986" t="s">
        <v>834</v>
      </c>
      <c r="I986" t="s">
        <v>835</v>
      </c>
    </row>
    <row r="987" spans="1:9">
      <c r="A987" t="s">
        <v>3728</v>
      </c>
      <c r="B987" t="s">
        <v>3729</v>
      </c>
      <c r="C987" s="33" t="s">
        <v>3730</v>
      </c>
      <c r="E987" t="s">
        <v>2052</v>
      </c>
      <c r="F987" t="s">
        <v>1715</v>
      </c>
      <c r="I987" t="s">
        <v>843</v>
      </c>
    </row>
    <row r="988" spans="1:9">
      <c r="A988" t="s">
        <v>3731</v>
      </c>
      <c r="B988" t="s">
        <v>3732</v>
      </c>
      <c r="C988" s="33" t="s">
        <v>3733</v>
      </c>
      <c r="G988" t="s">
        <v>834</v>
      </c>
      <c r="I988" t="s">
        <v>830</v>
      </c>
    </row>
    <row r="989" spans="1:9">
      <c r="A989" t="s">
        <v>3734</v>
      </c>
      <c r="B989" t="s">
        <v>3735</v>
      </c>
      <c r="C989" s="33" t="s">
        <v>3736</v>
      </c>
      <c r="I989" t="s">
        <v>843</v>
      </c>
    </row>
    <row r="990" spans="1:9">
      <c r="A990" t="s">
        <v>3737</v>
      </c>
      <c r="B990" t="s">
        <v>3738</v>
      </c>
      <c r="C990" s="33" t="s">
        <v>3739</v>
      </c>
      <c r="E990" t="s">
        <v>842</v>
      </c>
      <c r="I990" t="s">
        <v>843</v>
      </c>
    </row>
    <row r="991" spans="1:9">
      <c r="A991" t="s">
        <v>3740</v>
      </c>
      <c r="B991" t="s">
        <v>3741</v>
      </c>
      <c r="C991" s="33" t="s">
        <v>3742</v>
      </c>
      <c r="E991" t="s">
        <v>1069</v>
      </c>
      <c r="F991" t="s">
        <v>874</v>
      </c>
      <c r="I991" t="s">
        <v>924</v>
      </c>
    </row>
    <row r="992" spans="1:9">
      <c r="A992" t="s">
        <v>3740</v>
      </c>
      <c r="B992" t="s">
        <v>3741</v>
      </c>
      <c r="C992" s="33" t="s">
        <v>3742</v>
      </c>
      <c r="E992" t="s">
        <v>1069</v>
      </c>
      <c r="F992" t="s">
        <v>874</v>
      </c>
      <c r="G992" t="s">
        <v>829</v>
      </c>
      <c r="I992" t="s">
        <v>830</v>
      </c>
    </row>
    <row r="993" spans="1:9">
      <c r="A993" t="s">
        <v>3743</v>
      </c>
      <c r="B993" t="s">
        <v>3744</v>
      </c>
      <c r="C993" s="33" t="s">
        <v>3745</v>
      </c>
      <c r="I993" t="s">
        <v>843</v>
      </c>
    </row>
    <row r="994" spans="1:9">
      <c r="A994" t="s">
        <v>3746</v>
      </c>
      <c r="B994" t="s">
        <v>3747</v>
      </c>
      <c r="C994" s="33" t="s">
        <v>3748</v>
      </c>
      <c r="E994" t="s">
        <v>842</v>
      </c>
      <c r="I994" t="s">
        <v>843</v>
      </c>
    </row>
    <row r="995" spans="1:9">
      <c r="A995" t="s">
        <v>3749</v>
      </c>
      <c r="B995" t="s">
        <v>3750</v>
      </c>
      <c r="C995" s="33" t="s">
        <v>3751</v>
      </c>
      <c r="E995" t="s">
        <v>842</v>
      </c>
      <c r="I995" t="s">
        <v>843</v>
      </c>
    </row>
    <row r="996" spans="1:9">
      <c r="A996" t="s">
        <v>3752</v>
      </c>
      <c r="B996" t="s">
        <v>3753</v>
      </c>
      <c r="C996" s="33" t="s">
        <v>3754</v>
      </c>
      <c r="G996" t="s">
        <v>834</v>
      </c>
      <c r="I996" t="s">
        <v>830</v>
      </c>
    </row>
    <row r="997" spans="1:9">
      <c r="A997" t="s">
        <v>3755</v>
      </c>
      <c r="B997" t="s">
        <v>3756</v>
      </c>
      <c r="C997" s="33" t="s">
        <v>3757</v>
      </c>
      <c r="E997" t="s">
        <v>842</v>
      </c>
      <c r="I997" t="s">
        <v>843</v>
      </c>
    </row>
    <row r="998" spans="1:9">
      <c r="A998" t="s">
        <v>3758</v>
      </c>
      <c r="B998" t="s">
        <v>3759</v>
      </c>
      <c r="C998" s="33" t="s">
        <v>3760</v>
      </c>
      <c r="E998" t="s">
        <v>2307</v>
      </c>
      <c r="F998" t="s">
        <v>1779</v>
      </c>
      <c r="I998" t="s">
        <v>843</v>
      </c>
    </row>
    <row r="999" spans="1:9">
      <c r="A999" t="s">
        <v>3761</v>
      </c>
      <c r="B999" t="s">
        <v>3762</v>
      </c>
      <c r="C999" s="33" t="s">
        <v>3763</v>
      </c>
      <c r="D999" t="s">
        <v>829</v>
      </c>
      <c r="E999" t="s">
        <v>1571</v>
      </c>
      <c r="F999" t="s">
        <v>1572</v>
      </c>
      <c r="G999" t="s">
        <v>829</v>
      </c>
      <c r="I999" t="s">
        <v>835</v>
      </c>
    </row>
    <row r="1000" spans="1:9">
      <c r="A1000" t="s">
        <v>3764</v>
      </c>
      <c r="B1000" t="s">
        <v>3765</v>
      </c>
      <c r="C1000" s="33" t="s">
        <v>3766</v>
      </c>
      <c r="E1000" t="s">
        <v>842</v>
      </c>
      <c r="I1000" t="s">
        <v>843</v>
      </c>
    </row>
    <row r="1001" spans="1:9">
      <c r="A1001" t="s">
        <v>3767</v>
      </c>
      <c r="B1001" t="s">
        <v>3768</v>
      </c>
      <c r="C1001" s="33" t="s">
        <v>3769</v>
      </c>
      <c r="D1001" t="s">
        <v>829</v>
      </c>
      <c r="E1001" t="s">
        <v>878</v>
      </c>
      <c r="F1001" t="s">
        <v>879</v>
      </c>
      <c r="G1001" t="s">
        <v>829</v>
      </c>
      <c r="I1001" t="s">
        <v>835</v>
      </c>
    </row>
    <row r="1002" spans="1:9">
      <c r="A1002" t="s">
        <v>3770</v>
      </c>
      <c r="B1002" t="s">
        <v>3771</v>
      </c>
      <c r="C1002" s="33" t="s">
        <v>3772</v>
      </c>
      <c r="E1002" t="s">
        <v>842</v>
      </c>
      <c r="I1002" t="s">
        <v>843</v>
      </c>
    </row>
    <row r="1003" spans="1:9">
      <c r="A1003" t="s">
        <v>3773</v>
      </c>
      <c r="B1003" t="s">
        <v>3774</v>
      </c>
      <c r="C1003" s="33" t="s">
        <v>3775</v>
      </c>
      <c r="E1003" t="s">
        <v>2391</v>
      </c>
      <c r="F1003" t="s">
        <v>917</v>
      </c>
      <c r="I1003" t="s">
        <v>843</v>
      </c>
    </row>
    <row r="1004" spans="1:9">
      <c r="A1004" t="s">
        <v>3776</v>
      </c>
      <c r="B1004" t="s">
        <v>3777</v>
      </c>
      <c r="C1004" s="33" t="s">
        <v>3778</v>
      </c>
      <c r="I1004" t="s">
        <v>843</v>
      </c>
    </row>
    <row r="1005" spans="1:9">
      <c r="A1005" t="s">
        <v>3779</v>
      </c>
      <c r="B1005" t="s">
        <v>3780</v>
      </c>
      <c r="C1005" s="33" t="s">
        <v>3781</v>
      </c>
      <c r="E1005" t="s">
        <v>842</v>
      </c>
      <c r="I1005" t="s">
        <v>843</v>
      </c>
    </row>
    <row r="1006" spans="1:9">
      <c r="A1006" t="s">
        <v>3782</v>
      </c>
      <c r="B1006" t="s">
        <v>3783</v>
      </c>
      <c r="C1006" s="33" t="s">
        <v>3784</v>
      </c>
      <c r="G1006" t="s">
        <v>940</v>
      </c>
      <c r="I1006" t="s">
        <v>3785</v>
      </c>
    </row>
    <row r="1007" spans="1:9">
      <c r="A1007" t="s">
        <v>3786</v>
      </c>
      <c r="B1007" t="s">
        <v>3787</v>
      </c>
      <c r="C1007" s="33" t="s">
        <v>3788</v>
      </c>
      <c r="D1007" t="s">
        <v>829</v>
      </c>
      <c r="E1007" t="s">
        <v>3789</v>
      </c>
      <c r="G1007" t="s">
        <v>829</v>
      </c>
      <c r="I1007" t="s">
        <v>830</v>
      </c>
    </row>
    <row r="1008" spans="1:9">
      <c r="A1008" t="s">
        <v>3790</v>
      </c>
      <c r="B1008" t="s">
        <v>3791</v>
      </c>
      <c r="C1008" s="33" t="s">
        <v>3792</v>
      </c>
      <c r="E1008" t="s">
        <v>842</v>
      </c>
      <c r="I1008" t="s">
        <v>843</v>
      </c>
    </row>
    <row r="1009" spans="1:9">
      <c r="A1009" t="s">
        <v>3793</v>
      </c>
      <c r="B1009" t="s">
        <v>3794</v>
      </c>
      <c r="C1009" s="33" t="s">
        <v>3795</v>
      </c>
      <c r="E1009" t="s">
        <v>842</v>
      </c>
      <c r="I1009" t="s">
        <v>843</v>
      </c>
    </row>
    <row r="1010" spans="1:9">
      <c r="A1010" t="s">
        <v>3796</v>
      </c>
      <c r="B1010" t="s">
        <v>3797</v>
      </c>
      <c r="C1010" s="33" t="s">
        <v>3798</v>
      </c>
      <c r="D1010" t="s">
        <v>829</v>
      </c>
      <c r="E1010" t="s">
        <v>873</v>
      </c>
      <c r="F1010" t="s">
        <v>874</v>
      </c>
      <c r="G1010" t="s">
        <v>829</v>
      </c>
      <c r="I1010" t="s">
        <v>835</v>
      </c>
    </row>
    <row r="1011" spans="1:9">
      <c r="A1011" t="s">
        <v>3799</v>
      </c>
      <c r="B1011" t="s">
        <v>3800</v>
      </c>
      <c r="C1011" s="33" t="s">
        <v>3801</v>
      </c>
      <c r="E1011" t="s">
        <v>929</v>
      </c>
      <c r="F1011" t="s">
        <v>930</v>
      </c>
      <c r="G1011" t="s">
        <v>925</v>
      </c>
      <c r="I1011" t="s">
        <v>835</v>
      </c>
    </row>
    <row r="1012" spans="1:9">
      <c r="A1012" t="s">
        <v>3802</v>
      </c>
      <c r="B1012" t="s">
        <v>3803</v>
      </c>
      <c r="C1012" s="33" t="s">
        <v>3804</v>
      </c>
      <c r="I1012" t="s">
        <v>843</v>
      </c>
    </row>
    <row r="1013" spans="1:9">
      <c r="A1013" t="s">
        <v>3805</v>
      </c>
      <c r="B1013" t="s">
        <v>3806</v>
      </c>
      <c r="C1013" s="33" t="s">
        <v>3807</v>
      </c>
      <c r="D1013" t="s">
        <v>896</v>
      </c>
      <c r="E1013" t="s">
        <v>1778</v>
      </c>
      <c r="F1013" t="s">
        <v>1779</v>
      </c>
      <c r="G1013" t="s">
        <v>896</v>
      </c>
      <c r="I1013" t="s">
        <v>835</v>
      </c>
    </row>
    <row r="1014" spans="1:9">
      <c r="A1014" t="s">
        <v>3808</v>
      </c>
      <c r="B1014" t="s">
        <v>3809</v>
      </c>
      <c r="C1014" s="33" t="s">
        <v>3810</v>
      </c>
      <c r="I1014" t="s">
        <v>843</v>
      </c>
    </row>
    <row r="1015" spans="1:9">
      <c r="A1015" t="s">
        <v>3811</v>
      </c>
      <c r="B1015" t="s">
        <v>3812</v>
      </c>
      <c r="C1015" s="33" t="s">
        <v>3813</v>
      </c>
      <c r="G1015" t="s">
        <v>834</v>
      </c>
      <c r="I1015" t="s">
        <v>835</v>
      </c>
    </row>
    <row r="1016" spans="1:9">
      <c r="A1016" t="s">
        <v>3814</v>
      </c>
      <c r="B1016" t="s">
        <v>3815</v>
      </c>
      <c r="C1016" s="33" t="s">
        <v>3816</v>
      </c>
      <c r="E1016" t="s">
        <v>842</v>
      </c>
      <c r="I1016" t="s">
        <v>843</v>
      </c>
    </row>
    <row r="1017" spans="1:9">
      <c r="A1017" t="s">
        <v>3817</v>
      </c>
      <c r="B1017" t="s">
        <v>3818</v>
      </c>
      <c r="C1017" s="33" t="s">
        <v>3819</v>
      </c>
      <c r="D1017" t="s">
        <v>829</v>
      </c>
      <c r="E1017" t="s">
        <v>873</v>
      </c>
      <c r="F1017" t="s">
        <v>874</v>
      </c>
      <c r="G1017" t="s">
        <v>829</v>
      </c>
      <c r="I1017" t="s">
        <v>835</v>
      </c>
    </row>
    <row r="1018" spans="1:9">
      <c r="A1018" t="s">
        <v>3820</v>
      </c>
      <c r="B1018" t="s">
        <v>3821</v>
      </c>
      <c r="C1018" s="33" t="s">
        <v>3822</v>
      </c>
      <c r="I1018" t="s">
        <v>843</v>
      </c>
    </row>
    <row r="1019" spans="1:9">
      <c r="A1019" t="s">
        <v>3823</v>
      </c>
      <c r="B1019" t="s">
        <v>3824</v>
      </c>
      <c r="C1019" s="33" t="s">
        <v>3825</v>
      </c>
      <c r="G1019" t="s">
        <v>829</v>
      </c>
      <c r="I1019" t="s">
        <v>830</v>
      </c>
    </row>
    <row r="1020" spans="1:9">
      <c r="A1020" t="s">
        <v>3826</v>
      </c>
      <c r="B1020" t="s">
        <v>3827</v>
      </c>
      <c r="C1020" s="33" t="s">
        <v>3828</v>
      </c>
      <c r="E1020" t="s">
        <v>842</v>
      </c>
      <c r="I1020" t="s">
        <v>843</v>
      </c>
    </row>
    <row r="1021" spans="1:9">
      <c r="A1021" t="s">
        <v>3829</v>
      </c>
      <c r="B1021" t="s">
        <v>3830</v>
      </c>
      <c r="C1021" s="33" t="s">
        <v>3831</v>
      </c>
      <c r="G1021" t="s">
        <v>834</v>
      </c>
      <c r="I1021" t="s">
        <v>835</v>
      </c>
    </row>
    <row r="1022" spans="1:9">
      <c r="A1022" t="s">
        <v>3832</v>
      </c>
      <c r="B1022" t="s">
        <v>3833</v>
      </c>
      <c r="C1022" s="33" t="s">
        <v>3834</v>
      </c>
      <c r="G1022" t="s">
        <v>940</v>
      </c>
      <c r="I1022" t="s">
        <v>835</v>
      </c>
    </row>
    <row r="1023" spans="1:9">
      <c r="A1023" t="s">
        <v>3835</v>
      </c>
      <c r="B1023" t="s">
        <v>3836</v>
      </c>
      <c r="C1023" s="33" t="s">
        <v>3837</v>
      </c>
      <c r="I1023" t="s">
        <v>843</v>
      </c>
    </row>
    <row r="1024" spans="1:9">
      <c r="A1024" t="s">
        <v>3838</v>
      </c>
      <c r="B1024" t="s">
        <v>3839</v>
      </c>
      <c r="C1024" s="33" t="s">
        <v>3840</v>
      </c>
      <c r="E1024" t="s">
        <v>1258</v>
      </c>
      <c r="F1024" t="s">
        <v>828</v>
      </c>
      <c r="I1024" t="s">
        <v>843</v>
      </c>
    </row>
    <row r="1025" spans="1:9">
      <c r="A1025" t="s">
        <v>3841</v>
      </c>
      <c r="B1025" t="s">
        <v>3842</v>
      </c>
      <c r="C1025" s="33" t="s">
        <v>3843</v>
      </c>
      <c r="E1025" t="s">
        <v>842</v>
      </c>
      <c r="I1025" t="s">
        <v>843</v>
      </c>
    </row>
    <row r="1026" spans="1:9">
      <c r="A1026" t="s">
        <v>3844</v>
      </c>
      <c r="B1026" t="s">
        <v>3845</v>
      </c>
      <c r="C1026" s="33" t="s">
        <v>3846</v>
      </c>
      <c r="D1026" t="s">
        <v>896</v>
      </c>
      <c r="E1026" t="s">
        <v>1714</v>
      </c>
      <c r="F1026" t="s">
        <v>1715</v>
      </c>
      <c r="I1026" t="s">
        <v>843</v>
      </c>
    </row>
    <row r="1027" spans="1:9">
      <c r="A1027" t="s">
        <v>3844</v>
      </c>
      <c r="B1027" t="s">
        <v>3845</v>
      </c>
      <c r="C1027" s="33" t="s">
        <v>3846</v>
      </c>
      <c r="D1027" t="s">
        <v>896</v>
      </c>
      <c r="E1027" t="s">
        <v>1714</v>
      </c>
      <c r="F1027" t="s">
        <v>1715</v>
      </c>
      <c r="G1027" t="s">
        <v>896</v>
      </c>
      <c r="I1027" t="s">
        <v>830</v>
      </c>
    </row>
    <row r="1028" spans="1:9">
      <c r="A1028" t="s">
        <v>3847</v>
      </c>
      <c r="B1028" t="s">
        <v>3848</v>
      </c>
      <c r="C1028" s="33" t="s">
        <v>3849</v>
      </c>
      <c r="G1028" t="s">
        <v>834</v>
      </c>
      <c r="I1028" t="s">
        <v>835</v>
      </c>
    </row>
    <row r="1029" spans="1:9">
      <c r="A1029" t="s">
        <v>3850</v>
      </c>
      <c r="B1029" t="s">
        <v>3851</v>
      </c>
      <c r="C1029" s="33" t="s">
        <v>3852</v>
      </c>
      <c r="D1029" t="s">
        <v>829</v>
      </c>
      <c r="E1029" t="s">
        <v>850</v>
      </c>
      <c r="F1029" t="s">
        <v>851</v>
      </c>
      <c r="G1029" t="s">
        <v>829</v>
      </c>
      <c r="I1029" t="s">
        <v>835</v>
      </c>
    </row>
    <row r="1030" spans="1:9">
      <c r="A1030" t="s">
        <v>3853</v>
      </c>
      <c r="B1030" t="s">
        <v>3854</v>
      </c>
      <c r="C1030" s="33" t="s">
        <v>3855</v>
      </c>
      <c r="G1030" t="s">
        <v>834</v>
      </c>
      <c r="I1030" t="s">
        <v>835</v>
      </c>
    </row>
    <row r="1031" spans="1:9">
      <c r="A1031" t="s">
        <v>3856</v>
      </c>
      <c r="B1031" t="s">
        <v>3857</v>
      </c>
      <c r="C1031" s="33" t="s">
        <v>3858</v>
      </c>
      <c r="E1031" t="s">
        <v>842</v>
      </c>
      <c r="I1031" t="s">
        <v>843</v>
      </c>
    </row>
    <row r="1032" spans="1:9">
      <c r="A1032" t="s">
        <v>3859</v>
      </c>
      <c r="B1032" t="s">
        <v>3860</v>
      </c>
      <c r="C1032" s="33" t="s">
        <v>3861</v>
      </c>
      <c r="D1032" t="s">
        <v>829</v>
      </c>
      <c r="E1032" t="s">
        <v>3701</v>
      </c>
      <c r="F1032" t="s">
        <v>3702</v>
      </c>
      <c r="G1032" t="s">
        <v>829</v>
      </c>
      <c r="I1032" t="s">
        <v>830</v>
      </c>
    </row>
    <row r="1033" spans="1:9">
      <c r="A1033" t="s">
        <v>3862</v>
      </c>
      <c r="B1033" t="s">
        <v>3863</v>
      </c>
      <c r="C1033" s="33" t="s">
        <v>3864</v>
      </c>
      <c r="D1033" t="s">
        <v>829</v>
      </c>
      <c r="E1033" t="s">
        <v>1274</v>
      </c>
      <c r="F1033" t="s">
        <v>1275</v>
      </c>
      <c r="G1033" t="s">
        <v>829</v>
      </c>
      <c r="I1033" t="s">
        <v>835</v>
      </c>
    </row>
    <row r="1034" spans="1:9">
      <c r="A1034" t="s">
        <v>3865</v>
      </c>
      <c r="B1034" t="s">
        <v>3866</v>
      </c>
      <c r="C1034" s="33" t="s">
        <v>3867</v>
      </c>
      <c r="G1034" t="s">
        <v>940</v>
      </c>
      <c r="I1034" t="s">
        <v>835</v>
      </c>
    </row>
    <row r="1035" spans="1:9">
      <c r="A1035" t="s">
        <v>3868</v>
      </c>
      <c r="B1035" t="s">
        <v>3869</v>
      </c>
      <c r="C1035" s="33" t="s">
        <v>3870</v>
      </c>
      <c r="I1035" t="s">
        <v>843</v>
      </c>
    </row>
    <row r="1036" spans="1:9">
      <c r="A1036" t="s">
        <v>3871</v>
      </c>
      <c r="B1036" t="s">
        <v>3872</v>
      </c>
      <c r="C1036" s="33" t="s">
        <v>3873</v>
      </c>
      <c r="E1036" t="s">
        <v>891</v>
      </c>
      <c r="F1036" t="s">
        <v>892</v>
      </c>
      <c r="G1036" t="s">
        <v>829</v>
      </c>
      <c r="I1036" t="s">
        <v>830</v>
      </c>
    </row>
    <row r="1037" spans="1:9">
      <c r="A1037" t="s">
        <v>3874</v>
      </c>
      <c r="B1037" t="s">
        <v>3875</v>
      </c>
      <c r="C1037" s="33" t="s">
        <v>3876</v>
      </c>
      <c r="D1037" t="s">
        <v>829</v>
      </c>
      <c r="E1037" t="s">
        <v>884</v>
      </c>
      <c r="G1037" t="s">
        <v>829</v>
      </c>
      <c r="I1037" t="s">
        <v>835</v>
      </c>
    </row>
    <row r="1038" spans="1:9">
      <c r="A1038" t="s">
        <v>3877</v>
      </c>
      <c r="B1038" t="s">
        <v>3878</v>
      </c>
      <c r="C1038" s="33" t="s">
        <v>3879</v>
      </c>
      <c r="G1038" t="s">
        <v>834</v>
      </c>
      <c r="I1038" t="s">
        <v>835</v>
      </c>
    </row>
    <row r="1039" spans="1:9">
      <c r="A1039" t="s">
        <v>3880</v>
      </c>
      <c r="B1039" t="s">
        <v>3881</v>
      </c>
      <c r="C1039" s="33" t="s">
        <v>3882</v>
      </c>
      <c r="E1039" t="s">
        <v>842</v>
      </c>
      <c r="I1039" t="s">
        <v>843</v>
      </c>
    </row>
    <row r="1040" spans="1:9">
      <c r="A1040" t="s">
        <v>3883</v>
      </c>
      <c r="B1040" t="s">
        <v>3884</v>
      </c>
      <c r="C1040" s="33" t="s">
        <v>3885</v>
      </c>
      <c r="G1040" t="s">
        <v>829</v>
      </c>
      <c r="I1040" t="s">
        <v>830</v>
      </c>
    </row>
    <row r="1041" spans="1:9">
      <c r="A1041" t="s">
        <v>3886</v>
      </c>
      <c r="B1041" t="s">
        <v>3887</v>
      </c>
      <c r="C1041" s="33" t="s">
        <v>3888</v>
      </c>
      <c r="E1041" t="s">
        <v>3670</v>
      </c>
      <c r="F1041" t="s">
        <v>984</v>
      </c>
      <c r="I1041" t="s">
        <v>843</v>
      </c>
    </row>
    <row r="1042" spans="1:9">
      <c r="A1042" t="s">
        <v>3889</v>
      </c>
      <c r="B1042" t="s">
        <v>3890</v>
      </c>
      <c r="C1042" s="33" t="s">
        <v>3891</v>
      </c>
      <c r="E1042" t="s">
        <v>842</v>
      </c>
      <c r="I1042" t="s">
        <v>843</v>
      </c>
    </row>
    <row r="1043" spans="1:9">
      <c r="A1043" t="s">
        <v>3892</v>
      </c>
      <c r="B1043" t="s">
        <v>3893</v>
      </c>
      <c r="C1043" s="33" t="s">
        <v>3894</v>
      </c>
      <c r="E1043" t="s">
        <v>2052</v>
      </c>
      <c r="F1043" t="s">
        <v>1715</v>
      </c>
      <c r="I1043" t="s">
        <v>843</v>
      </c>
    </row>
    <row r="1044" spans="1:9">
      <c r="A1044" t="s">
        <v>3895</v>
      </c>
      <c r="B1044" t="s">
        <v>3896</v>
      </c>
      <c r="C1044" s="33" t="s">
        <v>3897</v>
      </c>
      <c r="D1044" t="s">
        <v>829</v>
      </c>
      <c r="E1044" t="s">
        <v>850</v>
      </c>
      <c r="F1044" t="s">
        <v>851</v>
      </c>
      <c r="G1044" t="s">
        <v>829</v>
      </c>
      <c r="I1044" t="s">
        <v>830</v>
      </c>
    </row>
    <row r="1045" spans="1:9">
      <c r="A1045" t="s">
        <v>3898</v>
      </c>
      <c r="B1045" t="s">
        <v>3899</v>
      </c>
      <c r="C1045" s="33" t="s">
        <v>3900</v>
      </c>
      <c r="E1045" t="s">
        <v>2148</v>
      </c>
      <c r="I1045" t="s">
        <v>843</v>
      </c>
    </row>
    <row r="1046" spans="1:9">
      <c r="A1046" t="s">
        <v>3901</v>
      </c>
      <c r="B1046" t="s">
        <v>3902</v>
      </c>
      <c r="C1046" s="33" t="s">
        <v>3903</v>
      </c>
      <c r="E1046" t="s">
        <v>3904</v>
      </c>
      <c r="I1046" t="s">
        <v>843</v>
      </c>
    </row>
    <row r="1047" spans="1:9">
      <c r="A1047" t="s">
        <v>3905</v>
      </c>
      <c r="B1047" t="s">
        <v>3906</v>
      </c>
      <c r="C1047" s="33" t="s">
        <v>3907</v>
      </c>
      <c r="E1047" t="s">
        <v>842</v>
      </c>
      <c r="I1047" t="s">
        <v>843</v>
      </c>
    </row>
    <row r="1048" spans="1:9">
      <c r="A1048" t="s">
        <v>3908</v>
      </c>
      <c r="B1048" t="s">
        <v>3909</v>
      </c>
      <c r="C1048" s="33" t="s">
        <v>3910</v>
      </c>
      <c r="G1048" t="s">
        <v>834</v>
      </c>
      <c r="I1048" t="s">
        <v>835</v>
      </c>
    </row>
    <row r="1049" spans="1:9">
      <c r="A1049" t="s">
        <v>436</v>
      </c>
      <c r="B1049" t="s">
        <v>437</v>
      </c>
      <c r="C1049" s="33" t="s">
        <v>3911</v>
      </c>
      <c r="E1049" t="s">
        <v>873</v>
      </c>
      <c r="F1049" t="s">
        <v>874</v>
      </c>
      <c r="G1049" t="s">
        <v>829</v>
      </c>
      <c r="I1049" t="s">
        <v>835</v>
      </c>
    </row>
    <row r="1050" spans="1:9">
      <c r="A1050" t="s">
        <v>3912</v>
      </c>
      <c r="B1050" t="s">
        <v>3913</v>
      </c>
      <c r="C1050" s="33" t="s">
        <v>3914</v>
      </c>
      <c r="I1050" t="s">
        <v>843</v>
      </c>
    </row>
    <row r="1051" spans="1:9">
      <c r="A1051" t="s">
        <v>3915</v>
      </c>
      <c r="B1051" t="s">
        <v>3916</v>
      </c>
      <c r="C1051" s="33" t="s">
        <v>3917</v>
      </c>
      <c r="I1051" t="s">
        <v>843</v>
      </c>
    </row>
    <row r="1052" spans="1:9">
      <c r="A1052" t="s">
        <v>3918</v>
      </c>
      <c r="B1052" t="s">
        <v>3919</v>
      </c>
      <c r="C1052" s="33" t="s">
        <v>3920</v>
      </c>
      <c r="G1052" t="s">
        <v>834</v>
      </c>
      <c r="I1052" t="s">
        <v>835</v>
      </c>
    </row>
    <row r="1053" spans="1:9">
      <c r="A1053" t="s">
        <v>3921</v>
      </c>
      <c r="B1053" t="s">
        <v>3922</v>
      </c>
      <c r="C1053" s="33" t="s">
        <v>3923</v>
      </c>
      <c r="E1053" t="s">
        <v>842</v>
      </c>
      <c r="I1053" t="s">
        <v>843</v>
      </c>
    </row>
    <row r="1054" spans="1:9">
      <c r="A1054" t="s">
        <v>3924</v>
      </c>
      <c r="B1054" t="s">
        <v>3925</v>
      </c>
      <c r="C1054" s="33" t="s">
        <v>3926</v>
      </c>
      <c r="E1054" t="s">
        <v>842</v>
      </c>
      <c r="I1054" t="s">
        <v>843</v>
      </c>
    </row>
    <row r="1055" spans="1:9">
      <c r="A1055" t="s">
        <v>3927</v>
      </c>
      <c r="B1055" t="s">
        <v>3928</v>
      </c>
      <c r="C1055" s="33" t="s">
        <v>3929</v>
      </c>
      <c r="D1055" t="s">
        <v>829</v>
      </c>
      <c r="E1055" t="s">
        <v>850</v>
      </c>
      <c r="F1055" t="s">
        <v>851</v>
      </c>
      <c r="G1055" t="s">
        <v>829</v>
      </c>
      <c r="I1055" t="s">
        <v>830</v>
      </c>
    </row>
    <row r="1056" spans="1:9">
      <c r="A1056" t="s">
        <v>3930</v>
      </c>
      <c r="B1056" t="s">
        <v>3931</v>
      </c>
      <c r="C1056" s="33" t="s">
        <v>3932</v>
      </c>
      <c r="E1056" t="s">
        <v>842</v>
      </c>
      <c r="I1056" t="s">
        <v>843</v>
      </c>
    </row>
    <row r="1057" spans="1:9">
      <c r="A1057" t="s">
        <v>3933</v>
      </c>
      <c r="B1057" t="s">
        <v>3934</v>
      </c>
      <c r="C1057" s="33" t="s">
        <v>3935</v>
      </c>
      <c r="D1057" t="s">
        <v>829</v>
      </c>
      <c r="E1057" t="s">
        <v>850</v>
      </c>
      <c r="F1057" t="s">
        <v>851</v>
      </c>
      <c r="I1057" t="s">
        <v>924</v>
      </c>
    </row>
    <row r="1058" spans="1:9">
      <c r="A1058" t="s">
        <v>3933</v>
      </c>
      <c r="B1058" t="s">
        <v>3934</v>
      </c>
      <c r="C1058" s="33" t="s">
        <v>3935</v>
      </c>
      <c r="D1058" t="s">
        <v>829</v>
      </c>
      <c r="E1058" t="s">
        <v>850</v>
      </c>
      <c r="F1058" t="s">
        <v>851</v>
      </c>
      <c r="G1058" t="s">
        <v>829</v>
      </c>
      <c r="I1058" t="s">
        <v>830</v>
      </c>
    </row>
    <row r="1059" spans="1:9">
      <c r="A1059" t="s">
        <v>3936</v>
      </c>
      <c r="B1059" t="s">
        <v>3937</v>
      </c>
      <c r="C1059" s="33" t="s">
        <v>3938</v>
      </c>
      <c r="E1059" t="s">
        <v>929</v>
      </c>
      <c r="F1059" t="s">
        <v>930</v>
      </c>
      <c r="G1059" t="s">
        <v>896</v>
      </c>
      <c r="I1059" t="s">
        <v>830</v>
      </c>
    </row>
    <row r="1060" spans="1:9">
      <c r="A1060" t="s">
        <v>3939</v>
      </c>
      <c r="B1060" t="s">
        <v>3940</v>
      </c>
      <c r="C1060" s="33" t="s">
        <v>3941</v>
      </c>
      <c r="I1060" t="s">
        <v>843</v>
      </c>
    </row>
    <row r="1061" spans="1:9">
      <c r="A1061" t="s">
        <v>3942</v>
      </c>
      <c r="B1061" t="s">
        <v>3943</v>
      </c>
      <c r="C1061" s="33" t="s">
        <v>3944</v>
      </c>
      <c r="I1061" t="s">
        <v>843</v>
      </c>
    </row>
    <row r="1062" spans="1:9">
      <c r="A1062" t="s">
        <v>3945</v>
      </c>
      <c r="B1062" t="s">
        <v>3946</v>
      </c>
      <c r="C1062" s="33" t="s">
        <v>3947</v>
      </c>
      <c r="G1062" t="s">
        <v>3948</v>
      </c>
      <c r="H1062" t="s">
        <v>3949</v>
      </c>
      <c r="I1062" t="s">
        <v>835</v>
      </c>
    </row>
    <row r="1063" spans="1:9">
      <c r="A1063" t="s">
        <v>3950</v>
      </c>
      <c r="B1063" t="s">
        <v>3951</v>
      </c>
      <c r="C1063" s="33" t="s">
        <v>3952</v>
      </c>
      <c r="E1063" t="s">
        <v>1419</v>
      </c>
      <c r="F1063" t="s">
        <v>1420</v>
      </c>
      <c r="I1063" t="s">
        <v>843</v>
      </c>
    </row>
    <row r="1064" spans="1:9">
      <c r="A1064" t="s">
        <v>3953</v>
      </c>
      <c r="B1064" t="s">
        <v>3954</v>
      </c>
      <c r="C1064" s="33" t="s">
        <v>3955</v>
      </c>
      <c r="I1064" t="s">
        <v>843</v>
      </c>
    </row>
    <row r="1065" spans="1:9">
      <c r="A1065" t="s">
        <v>3956</v>
      </c>
      <c r="B1065" t="s">
        <v>3957</v>
      </c>
      <c r="C1065" s="33" t="s">
        <v>3958</v>
      </c>
      <c r="G1065" t="s">
        <v>834</v>
      </c>
      <c r="I1065" t="s">
        <v>830</v>
      </c>
    </row>
    <row r="1066" spans="1:9">
      <c r="A1066" t="s">
        <v>3959</v>
      </c>
      <c r="B1066" t="s">
        <v>3960</v>
      </c>
      <c r="C1066" s="33" t="s">
        <v>3961</v>
      </c>
      <c r="G1066" t="s">
        <v>834</v>
      </c>
      <c r="I1066" t="s">
        <v>835</v>
      </c>
    </row>
    <row r="1067" spans="1:9">
      <c r="A1067" t="s">
        <v>3962</v>
      </c>
      <c r="B1067" t="s">
        <v>3963</v>
      </c>
      <c r="C1067" s="33" t="s">
        <v>3964</v>
      </c>
      <c r="G1067" t="s">
        <v>834</v>
      </c>
      <c r="I1067" t="s">
        <v>835</v>
      </c>
    </row>
    <row r="1068" spans="1:9">
      <c r="A1068" t="s">
        <v>3965</v>
      </c>
      <c r="B1068" t="s">
        <v>3966</v>
      </c>
      <c r="C1068" s="33" t="s">
        <v>3967</v>
      </c>
      <c r="D1068" t="s">
        <v>829</v>
      </c>
      <c r="E1068" t="s">
        <v>827</v>
      </c>
      <c r="F1068" t="s">
        <v>828</v>
      </c>
      <c r="G1068" t="s">
        <v>829</v>
      </c>
      <c r="I1068" t="s">
        <v>835</v>
      </c>
    </row>
    <row r="1069" spans="1:9">
      <c r="A1069" t="s">
        <v>3968</v>
      </c>
      <c r="B1069" t="s">
        <v>3969</v>
      </c>
      <c r="C1069" s="33" t="s">
        <v>3970</v>
      </c>
      <c r="D1069" t="s">
        <v>829</v>
      </c>
      <c r="E1069" t="s">
        <v>850</v>
      </c>
      <c r="F1069" t="s">
        <v>851</v>
      </c>
      <c r="G1069" t="s">
        <v>829</v>
      </c>
      <c r="I1069" t="s">
        <v>830</v>
      </c>
    </row>
    <row r="1070" spans="1:9">
      <c r="A1070" t="s">
        <v>3971</v>
      </c>
      <c r="B1070" t="s">
        <v>3972</v>
      </c>
      <c r="C1070" s="33" t="s">
        <v>3973</v>
      </c>
      <c r="D1070" t="s">
        <v>829</v>
      </c>
      <c r="E1070" t="s">
        <v>827</v>
      </c>
      <c r="F1070" t="s">
        <v>828</v>
      </c>
      <c r="G1070" t="s">
        <v>829</v>
      </c>
      <c r="I1070" t="s">
        <v>835</v>
      </c>
    </row>
    <row r="1071" spans="1:9">
      <c r="A1071" t="s">
        <v>3974</v>
      </c>
      <c r="B1071" t="s">
        <v>3975</v>
      </c>
      <c r="C1071" s="33" t="s">
        <v>3976</v>
      </c>
      <c r="D1071" t="s">
        <v>829</v>
      </c>
      <c r="E1071" t="s">
        <v>976</v>
      </c>
      <c r="G1071" t="s">
        <v>829</v>
      </c>
      <c r="I1071" t="s">
        <v>835</v>
      </c>
    </row>
    <row r="1072" spans="1:9">
      <c r="A1072" t="s">
        <v>3977</v>
      </c>
      <c r="B1072" t="s">
        <v>3978</v>
      </c>
      <c r="C1072" s="33" t="s">
        <v>3979</v>
      </c>
      <c r="G1072" t="s">
        <v>834</v>
      </c>
      <c r="I1072" t="s">
        <v>835</v>
      </c>
    </row>
    <row r="1073" spans="1:9">
      <c r="A1073" t="s">
        <v>3980</v>
      </c>
      <c r="B1073" t="s">
        <v>3981</v>
      </c>
      <c r="C1073" s="33" t="s">
        <v>3982</v>
      </c>
      <c r="D1073" t="s">
        <v>829</v>
      </c>
      <c r="E1073" t="s">
        <v>1571</v>
      </c>
      <c r="F1073" t="s">
        <v>1572</v>
      </c>
      <c r="G1073" t="s">
        <v>829</v>
      </c>
      <c r="I1073" t="s">
        <v>835</v>
      </c>
    </row>
    <row r="1074" spans="1:9">
      <c r="A1074" t="s">
        <v>3983</v>
      </c>
      <c r="B1074" t="s">
        <v>3984</v>
      </c>
      <c r="C1074" s="33" t="s">
        <v>3985</v>
      </c>
      <c r="G1074" t="s">
        <v>1749</v>
      </c>
      <c r="H1074" t="s">
        <v>1750</v>
      </c>
      <c r="I1074" t="s">
        <v>835</v>
      </c>
    </row>
    <row r="1075" spans="1:9">
      <c r="A1075" t="s">
        <v>3986</v>
      </c>
      <c r="B1075" t="s">
        <v>3987</v>
      </c>
      <c r="C1075" s="33" t="s">
        <v>3988</v>
      </c>
      <c r="G1075" t="s">
        <v>1197</v>
      </c>
      <c r="H1075" t="s">
        <v>1198</v>
      </c>
      <c r="I1075" t="s">
        <v>835</v>
      </c>
    </row>
    <row r="1076" spans="1:9">
      <c r="A1076" t="s">
        <v>3989</v>
      </c>
      <c r="B1076" t="s">
        <v>3990</v>
      </c>
      <c r="C1076" s="33" t="s">
        <v>3991</v>
      </c>
      <c r="E1076" t="s">
        <v>842</v>
      </c>
      <c r="I1076" t="s">
        <v>843</v>
      </c>
    </row>
    <row r="1077" spans="1:9">
      <c r="A1077" t="s">
        <v>3992</v>
      </c>
      <c r="B1077" t="s">
        <v>3993</v>
      </c>
      <c r="C1077" s="33" t="s">
        <v>3994</v>
      </c>
      <c r="G1077" t="s">
        <v>1150</v>
      </c>
      <c r="I1077" t="s">
        <v>924</v>
      </c>
    </row>
    <row r="1078" spans="1:9">
      <c r="A1078" t="s">
        <v>3995</v>
      </c>
      <c r="B1078" t="s">
        <v>3996</v>
      </c>
      <c r="C1078" s="33" t="s">
        <v>3997</v>
      </c>
      <c r="E1078" t="s">
        <v>842</v>
      </c>
      <c r="I1078" t="s">
        <v>843</v>
      </c>
    </row>
    <row r="1079" spans="1:9">
      <c r="A1079" t="s">
        <v>3998</v>
      </c>
      <c r="B1079" t="s">
        <v>3999</v>
      </c>
      <c r="C1079" s="33" t="s">
        <v>4000</v>
      </c>
      <c r="G1079" t="s">
        <v>834</v>
      </c>
      <c r="I1079" t="s">
        <v>835</v>
      </c>
    </row>
    <row r="1080" spans="1:9">
      <c r="A1080" t="s">
        <v>4001</v>
      </c>
      <c r="B1080" t="s">
        <v>4002</v>
      </c>
      <c r="C1080" s="33" t="s">
        <v>4003</v>
      </c>
      <c r="D1080" t="s">
        <v>829</v>
      </c>
      <c r="E1080" t="s">
        <v>850</v>
      </c>
      <c r="F1080" t="s">
        <v>851</v>
      </c>
      <c r="G1080" t="s">
        <v>829</v>
      </c>
      <c r="I1080" t="s">
        <v>835</v>
      </c>
    </row>
    <row r="1081" spans="1:9">
      <c r="A1081" t="s">
        <v>4004</v>
      </c>
      <c r="B1081" t="s">
        <v>4005</v>
      </c>
      <c r="C1081" s="33" t="s">
        <v>4006</v>
      </c>
      <c r="G1081" t="s">
        <v>834</v>
      </c>
      <c r="I1081" t="s">
        <v>830</v>
      </c>
    </row>
    <row r="1082" spans="1:9">
      <c r="A1082" t="s">
        <v>4007</v>
      </c>
      <c r="B1082" t="s">
        <v>4008</v>
      </c>
      <c r="C1082" s="33" t="s">
        <v>4009</v>
      </c>
      <c r="E1082" t="s">
        <v>842</v>
      </c>
      <c r="I1082" t="s">
        <v>843</v>
      </c>
    </row>
    <row r="1083" spans="1:9">
      <c r="A1083" t="s">
        <v>4010</v>
      </c>
      <c r="B1083" t="s">
        <v>4011</v>
      </c>
      <c r="C1083" s="33" t="s">
        <v>4006</v>
      </c>
      <c r="G1083" t="s">
        <v>834</v>
      </c>
      <c r="I1083" t="s">
        <v>830</v>
      </c>
    </row>
    <row r="1084" spans="1:9">
      <c r="A1084" t="s">
        <v>4012</v>
      </c>
      <c r="B1084" t="s">
        <v>4013</v>
      </c>
      <c r="C1084" s="33" t="s">
        <v>4014</v>
      </c>
      <c r="I1084" t="s">
        <v>843</v>
      </c>
    </row>
    <row r="1085" spans="1:9">
      <c r="A1085" t="s">
        <v>4015</v>
      </c>
      <c r="B1085" t="s">
        <v>4016</v>
      </c>
      <c r="C1085" s="33" t="s">
        <v>4017</v>
      </c>
      <c r="D1085" t="s">
        <v>829</v>
      </c>
      <c r="E1085" t="s">
        <v>878</v>
      </c>
      <c r="F1085" t="s">
        <v>879</v>
      </c>
      <c r="G1085" t="s">
        <v>829</v>
      </c>
      <c r="I1085" t="s">
        <v>835</v>
      </c>
    </row>
    <row r="1086" spans="1:9">
      <c r="A1086" t="s">
        <v>4018</v>
      </c>
      <c r="B1086" t="s">
        <v>4019</v>
      </c>
      <c r="C1086" s="33" t="s">
        <v>4020</v>
      </c>
      <c r="G1086" t="s">
        <v>834</v>
      </c>
      <c r="I1086" t="s">
        <v>835</v>
      </c>
    </row>
    <row r="1087" spans="1:9">
      <c r="A1087" t="s">
        <v>4021</v>
      </c>
      <c r="B1087" t="s">
        <v>4022</v>
      </c>
      <c r="C1087" s="33" t="s">
        <v>4023</v>
      </c>
      <c r="D1087" t="s">
        <v>829</v>
      </c>
      <c r="E1087" t="s">
        <v>827</v>
      </c>
      <c r="F1087" t="s">
        <v>828</v>
      </c>
      <c r="G1087" t="s">
        <v>829</v>
      </c>
      <c r="I1087" t="s">
        <v>835</v>
      </c>
    </row>
    <row r="1088" spans="1:9">
      <c r="A1088" t="s">
        <v>4024</v>
      </c>
      <c r="B1088" t="s">
        <v>4025</v>
      </c>
      <c r="C1088" s="33" t="s">
        <v>4026</v>
      </c>
      <c r="E1088" t="s">
        <v>1258</v>
      </c>
      <c r="F1088" t="s">
        <v>828</v>
      </c>
      <c r="I1088" t="s">
        <v>843</v>
      </c>
    </row>
    <row r="1089" spans="1:9">
      <c r="A1089" t="s">
        <v>4027</v>
      </c>
      <c r="B1089" t="s">
        <v>4028</v>
      </c>
      <c r="C1089" s="33" t="s">
        <v>4029</v>
      </c>
      <c r="E1089" t="s">
        <v>850</v>
      </c>
      <c r="F1089" t="s">
        <v>851</v>
      </c>
      <c r="G1089" t="s">
        <v>829</v>
      </c>
      <c r="I1089" t="s">
        <v>830</v>
      </c>
    </row>
    <row r="1090" spans="1:9">
      <c r="A1090" t="s">
        <v>4030</v>
      </c>
      <c r="B1090" t="s">
        <v>4031</v>
      </c>
      <c r="C1090" s="33" t="s">
        <v>4032</v>
      </c>
      <c r="I1090" t="s">
        <v>843</v>
      </c>
    </row>
    <row r="1091" spans="1:9">
      <c r="A1091" t="s">
        <v>4033</v>
      </c>
      <c r="B1091" t="s">
        <v>4034</v>
      </c>
      <c r="C1091" s="33" t="s">
        <v>4035</v>
      </c>
      <c r="G1091" t="s">
        <v>834</v>
      </c>
      <c r="I1091" t="s">
        <v>835</v>
      </c>
    </row>
    <row r="1092" spans="1:9">
      <c r="A1092" t="s">
        <v>4036</v>
      </c>
      <c r="B1092" t="s">
        <v>4037</v>
      </c>
      <c r="C1092" s="33" t="s">
        <v>4038</v>
      </c>
      <c r="G1092" t="s">
        <v>834</v>
      </c>
      <c r="I1092" t="s">
        <v>835</v>
      </c>
    </row>
    <row r="1093" spans="1:9">
      <c r="A1093" t="s">
        <v>4039</v>
      </c>
      <c r="B1093" t="s">
        <v>4040</v>
      </c>
      <c r="C1093" s="33" t="s">
        <v>4041</v>
      </c>
      <c r="E1093" t="s">
        <v>850</v>
      </c>
      <c r="F1093" t="s">
        <v>851</v>
      </c>
      <c r="G1093" t="s">
        <v>829</v>
      </c>
      <c r="I1093" t="s">
        <v>830</v>
      </c>
    </row>
    <row r="1094" spans="1:9">
      <c r="A1094" t="s">
        <v>4042</v>
      </c>
      <c r="B1094" t="s">
        <v>4043</v>
      </c>
      <c r="C1094" s="33" t="s">
        <v>4044</v>
      </c>
      <c r="D1094" t="s">
        <v>829</v>
      </c>
      <c r="E1094" t="s">
        <v>1167</v>
      </c>
      <c r="F1094" t="s">
        <v>1168</v>
      </c>
      <c r="G1094" t="s">
        <v>829</v>
      </c>
      <c r="I1094" t="s">
        <v>835</v>
      </c>
    </row>
    <row r="1095" spans="1:9">
      <c r="A1095" t="s">
        <v>4045</v>
      </c>
      <c r="B1095" t="s">
        <v>4046</v>
      </c>
      <c r="C1095" s="33" t="s">
        <v>4047</v>
      </c>
      <c r="E1095" t="s">
        <v>1525</v>
      </c>
      <c r="F1095" t="s">
        <v>1193</v>
      </c>
      <c r="I1095" t="s">
        <v>843</v>
      </c>
    </row>
    <row r="1096" spans="1:9">
      <c r="A1096" t="s">
        <v>4048</v>
      </c>
      <c r="B1096" t="s">
        <v>4049</v>
      </c>
      <c r="C1096" s="33" t="s">
        <v>4050</v>
      </c>
      <c r="E1096" t="s">
        <v>842</v>
      </c>
      <c r="I1096" t="s">
        <v>843</v>
      </c>
    </row>
    <row r="1097" spans="1:9">
      <c r="A1097" t="s">
        <v>4051</v>
      </c>
      <c r="B1097" t="s">
        <v>4052</v>
      </c>
      <c r="C1097" s="33" t="s">
        <v>4053</v>
      </c>
      <c r="I1097" t="s">
        <v>843</v>
      </c>
    </row>
    <row r="1098" spans="1:9">
      <c r="A1098" t="s">
        <v>4054</v>
      </c>
      <c r="B1098" t="s">
        <v>4055</v>
      </c>
      <c r="C1098" s="33" t="s">
        <v>4056</v>
      </c>
      <c r="I1098" t="s">
        <v>843</v>
      </c>
    </row>
    <row r="1099" spans="1:9">
      <c r="A1099" t="s">
        <v>4057</v>
      </c>
      <c r="B1099" t="s">
        <v>4058</v>
      </c>
      <c r="C1099" s="33" t="s">
        <v>4059</v>
      </c>
      <c r="G1099" t="s">
        <v>834</v>
      </c>
      <c r="I1099" t="s">
        <v>835</v>
      </c>
    </row>
    <row r="1100" spans="1:9">
      <c r="A1100" t="s">
        <v>4060</v>
      </c>
      <c r="B1100" t="s">
        <v>4061</v>
      </c>
      <c r="C1100" s="33" t="s">
        <v>4062</v>
      </c>
      <c r="E1100" t="s">
        <v>842</v>
      </c>
      <c r="I1100" t="s">
        <v>843</v>
      </c>
    </row>
    <row r="1101" spans="1:9">
      <c r="A1101" t="s">
        <v>4063</v>
      </c>
      <c r="B1101" t="s">
        <v>4064</v>
      </c>
      <c r="C1101" s="33" t="s">
        <v>4065</v>
      </c>
      <c r="D1101" t="s">
        <v>829</v>
      </c>
      <c r="E1101" t="s">
        <v>2216</v>
      </c>
      <c r="F1101" t="s">
        <v>2217</v>
      </c>
      <c r="G1101" t="s">
        <v>829</v>
      </c>
      <c r="I1101" t="s">
        <v>835</v>
      </c>
    </row>
    <row r="1102" spans="1:9">
      <c r="A1102" t="s">
        <v>4066</v>
      </c>
      <c r="B1102" t="s">
        <v>4067</v>
      </c>
      <c r="C1102" s="33" t="s">
        <v>4068</v>
      </c>
      <c r="I1102" t="s">
        <v>843</v>
      </c>
    </row>
    <row r="1103" spans="1:9">
      <c r="A1103" t="s">
        <v>4069</v>
      </c>
      <c r="B1103" t="s">
        <v>4070</v>
      </c>
      <c r="C1103" s="33" t="s">
        <v>4071</v>
      </c>
      <c r="D1103" t="s">
        <v>829</v>
      </c>
      <c r="E1103" t="s">
        <v>884</v>
      </c>
      <c r="G1103" t="s">
        <v>829</v>
      </c>
      <c r="I1103" t="s">
        <v>835</v>
      </c>
    </row>
    <row r="1104" spans="1:9">
      <c r="A1104" t="s">
        <v>4072</v>
      </c>
      <c r="B1104" t="s">
        <v>4073</v>
      </c>
      <c r="C1104" s="33" t="s">
        <v>4074</v>
      </c>
      <c r="E1104" t="s">
        <v>842</v>
      </c>
      <c r="I1104" t="s">
        <v>843</v>
      </c>
    </row>
    <row r="1105" spans="1:9">
      <c r="A1105" t="s">
        <v>4075</v>
      </c>
      <c r="B1105" t="s">
        <v>4076</v>
      </c>
      <c r="C1105" s="33" t="s">
        <v>4077</v>
      </c>
      <c r="E1105" t="s">
        <v>827</v>
      </c>
      <c r="F1105" t="s">
        <v>828</v>
      </c>
      <c r="G1105" t="s">
        <v>829</v>
      </c>
      <c r="I1105" t="s">
        <v>830</v>
      </c>
    </row>
    <row r="1106" spans="1:9">
      <c r="A1106" t="s">
        <v>4078</v>
      </c>
      <c r="B1106" t="s">
        <v>4079</v>
      </c>
      <c r="C1106" s="33" t="s">
        <v>4080</v>
      </c>
      <c r="I1106" t="s">
        <v>924</v>
      </c>
    </row>
    <row r="1107" spans="1:9">
      <c r="A1107" t="s">
        <v>4078</v>
      </c>
      <c r="B1107" t="s">
        <v>4079</v>
      </c>
      <c r="C1107" s="33" t="s">
        <v>4080</v>
      </c>
      <c r="G1107" t="s">
        <v>896</v>
      </c>
      <c r="I1107" t="s">
        <v>830</v>
      </c>
    </row>
    <row r="1108" spans="1:9">
      <c r="A1108" t="s">
        <v>4081</v>
      </c>
      <c r="B1108" t="s">
        <v>4082</v>
      </c>
      <c r="C1108" s="33" t="s">
        <v>4083</v>
      </c>
      <c r="G1108" t="s">
        <v>940</v>
      </c>
      <c r="I1108" t="s">
        <v>830</v>
      </c>
    </row>
    <row r="1109" spans="1:9">
      <c r="A1109" t="s">
        <v>4084</v>
      </c>
      <c r="B1109" t="s">
        <v>4085</v>
      </c>
      <c r="C1109" s="33" t="s">
        <v>4086</v>
      </c>
      <c r="D1109" t="s">
        <v>829</v>
      </c>
      <c r="E1109" t="s">
        <v>884</v>
      </c>
      <c r="G1109" t="s">
        <v>829</v>
      </c>
      <c r="I1109" t="s">
        <v>924</v>
      </c>
    </row>
    <row r="1110" spans="1:9">
      <c r="A1110" t="s">
        <v>4084</v>
      </c>
      <c r="B1110" t="s">
        <v>4085</v>
      </c>
      <c r="C1110" s="33" t="s">
        <v>4086</v>
      </c>
      <c r="D1110" t="s">
        <v>829</v>
      </c>
      <c r="E1110" t="s">
        <v>884</v>
      </c>
      <c r="G1110" t="s">
        <v>925</v>
      </c>
      <c r="I1110" t="s">
        <v>835</v>
      </c>
    </row>
    <row r="1111" spans="1:9">
      <c r="A1111" t="s">
        <v>4087</v>
      </c>
      <c r="B1111" t="s">
        <v>4088</v>
      </c>
      <c r="C1111" s="33" t="s">
        <v>4089</v>
      </c>
      <c r="G1111" t="s">
        <v>834</v>
      </c>
      <c r="I1111" t="s">
        <v>835</v>
      </c>
    </row>
    <row r="1112" spans="1:9">
      <c r="A1112" t="s">
        <v>4090</v>
      </c>
      <c r="B1112" t="s">
        <v>4091</v>
      </c>
      <c r="C1112" s="33" t="s">
        <v>4092</v>
      </c>
      <c r="D1112" t="s">
        <v>829</v>
      </c>
      <c r="E1112" t="s">
        <v>827</v>
      </c>
      <c r="F1112" t="s">
        <v>828</v>
      </c>
      <c r="I1112" t="s">
        <v>924</v>
      </c>
    </row>
    <row r="1113" spans="1:9">
      <c r="A1113" t="s">
        <v>4090</v>
      </c>
      <c r="B1113" t="s">
        <v>4091</v>
      </c>
      <c r="C1113" s="33" t="s">
        <v>4092</v>
      </c>
      <c r="D1113" t="s">
        <v>829</v>
      </c>
      <c r="E1113" t="s">
        <v>827</v>
      </c>
      <c r="F1113" t="s">
        <v>828</v>
      </c>
      <c r="G1113" t="s">
        <v>829</v>
      </c>
      <c r="I1113" t="s">
        <v>830</v>
      </c>
    </row>
    <row r="1114" spans="1:9">
      <c r="A1114" t="s">
        <v>509</v>
      </c>
      <c r="B1114" t="s">
        <v>4093</v>
      </c>
      <c r="C1114" s="33" t="s">
        <v>4094</v>
      </c>
      <c r="E1114" t="s">
        <v>842</v>
      </c>
      <c r="G1114" t="s">
        <v>834</v>
      </c>
      <c r="I1114" t="s">
        <v>843</v>
      </c>
    </row>
    <row r="1115" spans="1:9">
      <c r="A1115" t="s">
        <v>4095</v>
      </c>
      <c r="B1115" t="s">
        <v>4096</v>
      </c>
      <c r="C1115" s="33" t="s">
        <v>4097</v>
      </c>
      <c r="D1115" t="s">
        <v>829</v>
      </c>
      <c r="E1115" t="s">
        <v>891</v>
      </c>
      <c r="F1115" t="s">
        <v>892</v>
      </c>
      <c r="G1115" t="s">
        <v>829</v>
      </c>
      <c r="I1115" t="s">
        <v>835</v>
      </c>
    </row>
    <row r="1116" spans="1:9">
      <c r="A1116" t="s">
        <v>4098</v>
      </c>
      <c r="B1116" t="s">
        <v>4099</v>
      </c>
      <c r="C1116" s="33" t="s">
        <v>4100</v>
      </c>
      <c r="D1116" t="s">
        <v>829</v>
      </c>
      <c r="E1116" t="s">
        <v>850</v>
      </c>
      <c r="F1116" t="s">
        <v>851</v>
      </c>
      <c r="G1116" t="s">
        <v>829</v>
      </c>
      <c r="I1116" t="s">
        <v>835</v>
      </c>
    </row>
    <row r="1117" spans="1:9">
      <c r="A1117" t="s">
        <v>4101</v>
      </c>
      <c r="B1117" t="s">
        <v>4102</v>
      </c>
      <c r="C1117" s="33" t="s">
        <v>4103</v>
      </c>
      <c r="G1117" t="s">
        <v>834</v>
      </c>
      <c r="I1117" t="s">
        <v>835</v>
      </c>
    </row>
    <row r="1118" spans="1:9">
      <c r="A1118" t="s">
        <v>4104</v>
      </c>
      <c r="B1118" t="s">
        <v>4105</v>
      </c>
      <c r="C1118" s="33" t="s">
        <v>4106</v>
      </c>
      <c r="E1118" t="s">
        <v>929</v>
      </c>
      <c r="F1118" t="s">
        <v>930</v>
      </c>
      <c r="G1118" t="s">
        <v>896</v>
      </c>
      <c r="I1118" t="s">
        <v>830</v>
      </c>
    </row>
    <row r="1119" spans="1:9">
      <c r="A1119" t="s">
        <v>4107</v>
      </c>
      <c r="B1119" t="s">
        <v>4108</v>
      </c>
      <c r="C1119" s="33" t="s">
        <v>4109</v>
      </c>
      <c r="E1119" t="s">
        <v>1167</v>
      </c>
      <c r="F1119" t="s">
        <v>1168</v>
      </c>
      <c r="G1119" t="s">
        <v>925</v>
      </c>
      <c r="I1119" t="s">
        <v>835</v>
      </c>
    </row>
    <row r="1120" spans="1:9">
      <c r="A1120" t="s">
        <v>42</v>
      </c>
      <c r="B1120" t="s">
        <v>43</v>
      </c>
      <c r="C1120" s="33" t="s">
        <v>4110</v>
      </c>
      <c r="E1120" t="s">
        <v>827</v>
      </c>
      <c r="F1120" t="s">
        <v>828</v>
      </c>
      <c r="G1120" t="s">
        <v>925</v>
      </c>
      <c r="I1120" t="s">
        <v>835</v>
      </c>
    </row>
    <row r="1121" spans="1:9">
      <c r="A1121" t="s">
        <v>4111</v>
      </c>
      <c r="B1121" t="s">
        <v>4112</v>
      </c>
      <c r="C1121" s="33" t="s">
        <v>4113</v>
      </c>
      <c r="E1121" t="s">
        <v>994</v>
      </c>
      <c r="F1121" t="s">
        <v>995</v>
      </c>
      <c r="G1121" t="s">
        <v>925</v>
      </c>
      <c r="I1121" t="s">
        <v>835</v>
      </c>
    </row>
    <row r="1122" spans="1:9">
      <c r="A1122" t="s">
        <v>4114</v>
      </c>
      <c r="B1122" t="s">
        <v>4115</v>
      </c>
      <c r="C1122" s="33" t="s">
        <v>4116</v>
      </c>
      <c r="D1122" t="s">
        <v>829</v>
      </c>
      <c r="E1122" t="s">
        <v>850</v>
      </c>
      <c r="F1122" t="s">
        <v>851</v>
      </c>
      <c r="G1122" t="s">
        <v>829</v>
      </c>
      <c r="I1122" t="s">
        <v>835</v>
      </c>
    </row>
    <row r="1123" spans="1:9">
      <c r="A1123" t="s">
        <v>4117</v>
      </c>
      <c r="B1123" t="s">
        <v>4118</v>
      </c>
      <c r="C1123" s="33" t="s">
        <v>4119</v>
      </c>
      <c r="D1123" t="s">
        <v>829</v>
      </c>
      <c r="E1123" t="s">
        <v>873</v>
      </c>
      <c r="F1123" t="s">
        <v>874</v>
      </c>
      <c r="G1123" t="s">
        <v>829</v>
      </c>
      <c r="I1123" t="s">
        <v>835</v>
      </c>
    </row>
    <row r="1124" spans="1:9">
      <c r="A1124" t="s">
        <v>4120</v>
      </c>
      <c r="B1124" t="s">
        <v>4121</v>
      </c>
      <c r="C1124" s="33" t="s">
        <v>4122</v>
      </c>
      <c r="D1124" t="s">
        <v>829</v>
      </c>
      <c r="E1124" t="s">
        <v>850</v>
      </c>
      <c r="F1124" t="s">
        <v>851</v>
      </c>
      <c r="G1124" t="s">
        <v>829</v>
      </c>
      <c r="I1124" t="s">
        <v>830</v>
      </c>
    </row>
    <row r="1125" spans="1:9">
      <c r="A1125" t="s">
        <v>4123</v>
      </c>
      <c r="B1125" t="s">
        <v>4124</v>
      </c>
      <c r="C1125" s="33" t="s">
        <v>4125</v>
      </c>
      <c r="I1125" t="s">
        <v>843</v>
      </c>
    </row>
    <row r="1126" spans="1:9">
      <c r="A1126" t="s">
        <v>4126</v>
      </c>
      <c r="B1126" t="s">
        <v>4127</v>
      </c>
      <c r="C1126" s="33" t="s">
        <v>4128</v>
      </c>
      <c r="D1126" t="s">
        <v>829</v>
      </c>
      <c r="E1126" t="s">
        <v>878</v>
      </c>
      <c r="F1126" t="s">
        <v>879</v>
      </c>
      <c r="G1126" t="s">
        <v>829</v>
      </c>
      <c r="I1126" t="s">
        <v>835</v>
      </c>
    </row>
    <row r="1127" spans="1:9">
      <c r="A1127" t="s">
        <v>4129</v>
      </c>
      <c r="B1127" t="s">
        <v>4130</v>
      </c>
      <c r="C1127" s="33" t="s">
        <v>4131</v>
      </c>
      <c r="G1127" t="s">
        <v>834</v>
      </c>
      <c r="I1127" t="s">
        <v>835</v>
      </c>
    </row>
    <row r="1128" spans="1:9">
      <c r="A1128" t="s">
        <v>4132</v>
      </c>
      <c r="B1128" t="s">
        <v>4133</v>
      </c>
      <c r="C1128" s="33" t="s">
        <v>4134</v>
      </c>
      <c r="E1128" t="s">
        <v>850</v>
      </c>
      <c r="F1128" t="s">
        <v>851</v>
      </c>
      <c r="G1128" t="s">
        <v>925</v>
      </c>
      <c r="I1128" t="s">
        <v>835</v>
      </c>
    </row>
    <row r="1129" spans="1:9">
      <c r="A1129" t="s">
        <v>4135</v>
      </c>
      <c r="B1129" t="s">
        <v>4136</v>
      </c>
      <c r="C1129" s="33" t="s">
        <v>4137</v>
      </c>
      <c r="D1129" t="s">
        <v>829</v>
      </c>
      <c r="E1129" t="s">
        <v>850</v>
      </c>
      <c r="F1129" t="s">
        <v>851</v>
      </c>
      <c r="G1129" t="s">
        <v>829</v>
      </c>
      <c r="I1129" t="s">
        <v>830</v>
      </c>
    </row>
    <row r="1130" spans="1:9">
      <c r="A1130" t="s">
        <v>4138</v>
      </c>
      <c r="B1130" t="s">
        <v>4139</v>
      </c>
      <c r="C1130" s="33" t="s">
        <v>4140</v>
      </c>
      <c r="E1130" t="s">
        <v>2052</v>
      </c>
      <c r="F1130" t="s">
        <v>1715</v>
      </c>
      <c r="I1130" t="s">
        <v>843</v>
      </c>
    </row>
    <row r="1131" spans="1:9">
      <c r="A1131" t="s">
        <v>4141</v>
      </c>
      <c r="B1131" t="s">
        <v>4142</v>
      </c>
      <c r="C1131" s="33" t="s">
        <v>4143</v>
      </c>
      <c r="E1131" t="s">
        <v>842</v>
      </c>
      <c r="I1131" t="s">
        <v>843</v>
      </c>
    </row>
    <row r="1132" spans="1:9">
      <c r="A1132" t="s">
        <v>4144</v>
      </c>
      <c r="B1132" t="s">
        <v>4145</v>
      </c>
      <c r="C1132" s="33" t="s">
        <v>4146</v>
      </c>
      <c r="E1132" t="s">
        <v>842</v>
      </c>
      <c r="I1132" t="s">
        <v>843</v>
      </c>
    </row>
    <row r="1133" spans="1:9">
      <c r="A1133" t="s">
        <v>4147</v>
      </c>
      <c r="B1133" t="s">
        <v>4148</v>
      </c>
      <c r="C1133" s="33" t="s">
        <v>4149</v>
      </c>
      <c r="E1133" t="s">
        <v>842</v>
      </c>
      <c r="I1133" t="s">
        <v>843</v>
      </c>
    </row>
    <row r="1134" spans="1:9">
      <c r="A1134" t="s">
        <v>4150</v>
      </c>
      <c r="B1134" t="s">
        <v>4151</v>
      </c>
      <c r="C1134" s="33" t="s">
        <v>4152</v>
      </c>
      <c r="G1134" t="s">
        <v>834</v>
      </c>
      <c r="I1134" t="s">
        <v>835</v>
      </c>
    </row>
    <row r="1135" spans="1:9">
      <c r="A1135" t="s">
        <v>4153</v>
      </c>
      <c r="B1135" t="s">
        <v>4154</v>
      </c>
      <c r="C1135" s="33" t="s">
        <v>4155</v>
      </c>
      <c r="E1135" t="s">
        <v>884</v>
      </c>
      <c r="G1135" t="s">
        <v>829</v>
      </c>
      <c r="I1135" t="s">
        <v>835</v>
      </c>
    </row>
    <row r="1136" spans="1:9">
      <c r="A1136" t="s">
        <v>4156</v>
      </c>
      <c r="B1136" t="s">
        <v>4157</v>
      </c>
      <c r="C1136" s="33" t="s">
        <v>4158</v>
      </c>
      <c r="E1136" t="s">
        <v>842</v>
      </c>
      <c r="I1136" t="s">
        <v>843</v>
      </c>
    </row>
    <row r="1137" spans="1:9">
      <c r="A1137" t="s">
        <v>4159</v>
      </c>
      <c r="B1137" t="s">
        <v>4160</v>
      </c>
      <c r="C1137" s="33" t="s">
        <v>4161</v>
      </c>
      <c r="E1137" t="s">
        <v>2052</v>
      </c>
      <c r="F1137" t="s">
        <v>1715</v>
      </c>
      <c r="I1137" t="s">
        <v>843</v>
      </c>
    </row>
    <row r="1138" spans="1:9">
      <c r="A1138" t="s">
        <v>4162</v>
      </c>
      <c r="B1138" t="s">
        <v>4163</v>
      </c>
      <c r="C1138" s="33" t="s">
        <v>4164</v>
      </c>
      <c r="E1138" t="s">
        <v>842</v>
      </c>
      <c r="I1138" t="s">
        <v>843</v>
      </c>
    </row>
    <row r="1139" spans="1:9">
      <c r="A1139" t="s">
        <v>4165</v>
      </c>
      <c r="B1139" t="s">
        <v>4166</v>
      </c>
      <c r="C1139" s="33" t="s">
        <v>4167</v>
      </c>
      <c r="E1139" t="s">
        <v>842</v>
      </c>
      <c r="I1139" t="s">
        <v>843</v>
      </c>
    </row>
    <row r="1140" spans="1:9">
      <c r="A1140" t="s">
        <v>4168</v>
      </c>
      <c r="B1140" t="s">
        <v>4169</v>
      </c>
      <c r="C1140" s="33" t="s">
        <v>4170</v>
      </c>
      <c r="E1140" t="s">
        <v>842</v>
      </c>
      <c r="I1140" t="s">
        <v>843</v>
      </c>
    </row>
    <row r="1141" spans="1:9">
      <c r="A1141" t="s">
        <v>4171</v>
      </c>
      <c r="B1141" t="s">
        <v>4172</v>
      </c>
      <c r="C1141" s="33" t="s">
        <v>4173</v>
      </c>
      <c r="E1141" t="s">
        <v>842</v>
      </c>
      <c r="I1141" t="s">
        <v>843</v>
      </c>
    </row>
    <row r="1142" spans="1:9">
      <c r="A1142" t="s">
        <v>4174</v>
      </c>
      <c r="B1142" t="s">
        <v>4175</v>
      </c>
      <c r="C1142" s="33" t="s">
        <v>4176</v>
      </c>
      <c r="D1142" t="s">
        <v>829</v>
      </c>
      <c r="E1142" t="s">
        <v>884</v>
      </c>
      <c r="G1142" t="s">
        <v>829</v>
      </c>
      <c r="I1142" t="s">
        <v>835</v>
      </c>
    </row>
    <row r="1143" spans="1:9">
      <c r="A1143" t="s">
        <v>4177</v>
      </c>
      <c r="B1143" t="s">
        <v>4178</v>
      </c>
      <c r="C1143" s="33" t="s">
        <v>4179</v>
      </c>
      <c r="E1143" t="s">
        <v>842</v>
      </c>
      <c r="I1143" t="s">
        <v>843</v>
      </c>
    </row>
    <row r="1144" spans="1:9">
      <c r="A1144" t="s">
        <v>4180</v>
      </c>
      <c r="B1144" t="s">
        <v>4181</v>
      </c>
      <c r="C1144" s="33" t="s">
        <v>4182</v>
      </c>
      <c r="G1144" t="s">
        <v>834</v>
      </c>
      <c r="I1144" t="s">
        <v>835</v>
      </c>
    </row>
    <row r="1145" spans="1:9">
      <c r="A1145" t="s">
        <v>4183</v>
      </c>
      <c r="B1145" t="s">
        <v>4184</v>
      </c>
      <c r="C1145" s="33" t="s">
        <v>4182</v>
      </c>
      <c r="G1145" t="s">
        <v>834</v>
      </c>
      <c r="I1145" t="s">
        <v>835</v>
      </c>
    </row>
    <row r="1146" spans="1:9">
      <c r="A1146" t="s">
        <v>4185</v>
      </c>
      <c r="B1146" t="s">
        <v>4186</v>
      </c>
      <c r="C1146" s="33" t="s">
        <v>4187</v>
      </c>
      <c r="D1146" t="s">
        <v>829</v>
      </c>
      <c r="E1146" t="s">
        <v>884</v>
      </c>
      <c r="G1146" t="s">
        <v>925</v>
      </c>
      <c r="I1146" t="s">
        <v>835</v>
      </c>
    </row>
    <row r="1147" spans="1:9">
      <c r="A1147" t="s">
        <v>4188</v>
      </c>
      <c r="B1147" t="s">
        <v>4189</v>
      </c>
      <c r="C1147" s="33" t="s">
        <v>4190</v>
      </c>
      <c r="E1147" t="s">
        <v>1167</v>
      </c>
      <c r="F1147" t="s">
        <v>1168</v>
      </c>
      <c r="G1147" t="s">
        <v>925</v>
      </c>
      <c r="I1147" t="s">
        <v>835</v>
      </c>
    </row>
    <row r="1148" spans="1:9">
      <c r="A1148" t="s">
        <v>686</v>
      </c>
      <c r="B1148" t="s">
        <v>687</v>
      </c>
      <c r="C1148" s="33" t="s">
        <v>4191</v>
      </c>
      <c r="I1148" t="s">
        <v>924</v>
      </c>
    </row>
    <row r="1149" spans="1:9">
      <c r="A1149" t="s">
        <v>4192</v>
      </c>
      <c r="B1149" t="s">
        <v>4193</v>
      </c>
      <c r="C1149" s="33" t="s">
        <v>4194</v>
      </c>
      <c r="E1149" t="s">
        <v>842</v>
      </c>
      <c r="I1149" t="s">
        <v>843</v>
      </c>
    </row>
    <row r="1150" spans="1:9">
      <c r="A1150" t="s">
        <v>4195</v>
      </c>
      <c r="B1150" t="s">
        <v>4196</v>
      </c>
      <c r="C1150" s="33" t="s">
        <v>4197</v>
      </c>
      <c r="D1150" t="s">
        <v>829</v>
      </c>
      <c r="E1150" t="s">
        <v>884</v>
      </c>
      <c r="I1150" t="s">
        <v>924</v>
      </c>
    </row>
    <row r="1151" spans="1:9">
      <c r="A1151" t="s">
        <v>4195</v>
      </c>
      <c r="B1151" t="s">
        <v>4196</v>
      </c>
      <c r="C1151" s="33" t="s">
        <v>4197</v>
      </c>
      <c r="D1151" t="s">
        <v>829</v>
      </c>
      <c r="E1151" t="s">
        <v>884</v>
      </c>
      <c r="G1151" t="s">
        <v>925</v>
      </c>
      <c r="I1151" t="s">
        <v>835</v>
      </c>
    </row>
    <row r="1152" spans="1:9">
      <c r="A1152" t="s">
        <v>4198</v>
      </c>
      <c r="B1152" t="s">
        <v>4199</v>
      </c>
      <c r="C1152" s="33" t="s">
        <v>4200</v>
      </c>
      <c r="D1152" t="s">
        <v>829</v>
      </c>
      <c r="E1152" t="s">
        <v>983</v>
      </c>
      <c r="F1152" t="s">
        <v>984</v>
      </c>
      <c r="G1152" t="s">
        <v>829</v>
      </c>
      <c r="I1152" t="s">
        <v>835</v>
      </c>
    </row>
    <row r="1153" spans="1:9">
      <c r="A1153" t="s">
        <v>4201</v>
      </c>
      <c r="B1153" t="s">
        <v>4202</v>
      </c>
      <c r="C1153" s="33" t="s">
        <v>4203</v>
      </c>
      <c r="D1153" t="s">
        <v>896</v>
      </c>
      <c r="E1153" t="s">
        <v>916</v>
      </c>
      <c r="F1153" t="s">
        <v>917</v>
      </c>
      <c r="G1153" t="s">
        <v>896</v>
      </c>
      <c r="I1153" t="s">
        <v>835</v>
      </c>
    </row>
    <row r="1154" spans="1:9">
      <c r="A1154" t="s">
        <v>4204</v>
      </c>
      <c r="B1154" t="s">
        <v>4205</v>
      </c>
      <c r="C1154" s="33" t="s">
        <v>4206</v>
      </c>
      <c r="D1154" t="s">
        <v>829</v>
      </c>
      <c r="G1154" t="s">
        <v>829</v>
      </c>
      <c r="I1154" t="s">
        <v>835</v>
      </c>
    </row>
    <row r="1155" spans="1:9">
      <c r="A1155" t="s">
        <v>4207</v>
      </c>
      <c r="B1155" t="s">
        <v>4208</v>
      </c>
      <c r="C1155" s="33" t="s">
        <v>4209</v>
      </c>
      <c r="D1155" t="s">
        <v>829</v>
      </c>
      <c r="E1155" t="s">
        <v>1167</v>
      </c>
      <c r="F1155" t="s">
        <v>1168</v>
      </c>
      <c r="G1155" t="s">
        <v>829</v>
      </c>
      <c r="I1155" t="s">
        <v>835</v>
      </c>
    </row>
    <row r="1156" spans="1:9">
      <c r="A1156" t="s">
        <v>4210</v>
      </c>
      <c r="B1156" t="s">
        <v>4211</v>
      </c>
      <c r="C1156" s="33" t="s">
        <v>4212</v>
      </c>
      <c r="E1156" t="s">
        <v>1714</v>
      </c>
      <c r="F1156" t="s">
        <v>1715</v>
      </c>
      <c r="G1156" t="s">
        <v>896</v>
      </c>
      <c r="I1156" t="s">
        <v>835</v>
      </c>
    </row>
    <row r="1157" spans="1:9">
      <c r="A1157" t="s">
        <v>4213</v>
      </c>
      <c r="B1157" t="s">
        <v>4214</v>
      </c>
      <c r="C1157" s="33" t="s">
        <v>4215</v>
      </c>
      <c r="D1157" t="s">
        <v>829</v>
      </c>
      <c r="E1157" t="s">
        <v>873</v>
      </c>
      <c r="F1157" t="s">
        <v>874</v>
      </c>
      <c r="G1157" t="s">
        <v>829</v>
      </c>
      <c r="I1157" t="s">
        <v>835</v>
      </c>
    </row>
    <row r="1158" spans="1:9">
      <c r="A1158" t="s">
        <v>4216</v>
      </c>
      <c r="B1158" t="s">
        <v>4217</v>
      </c>
      <c r="C1158" s="33" t="s">
        <v>4218</v>
      </c>
      <c r="G1158" t="s">
        <v>834</v>
      </c>
      <c r="I1158" t="s">
        <v>835</v>
      </c>
    </row>
    <row r="1159" spans="1:9">
      <c r="A1159" t="s">
        <v>4219</v>
      </c>
      <c r="B1159" t="s">
        <v>4220</v>
      </c>
      <c r="C1159" s="33" t="s">
        <v>4221</v>
      </c>
      <c r="D1159" t="s">
        <v>829</v>
      </c>
      <c r="E1159" t="s">
        <v>1167</v>
      </c>
      <c r="F1159" t="s">
        <v>1168</v>
      </c>
      <c r="G1159" t="s">
        <v>829</v>
      </c>
      <c r="I1159" t="s">
        <v>835</v>
      </c>
    </row>
    <row r="1160" spans="1:9">
      <c r="A1160" t="s">
        <v>4222</v>
      </c>
      <c r="B1160" t="s">
        <v>4223</v>
      </c>
      <c r="C1160" s="33" t="s">
        <v>4224</v>
      </c>
      <c r="E1160" t="s">
        <v>2790</v>
      </c>
      <c r="F1160" t="s">
        <v>1543</v>
      </c>
      <c r="I1160" t="s">
        <v>843</v>
      </c>
    </row>
    <row r="1161" spans="1:9">
      <c r="A1161" t="s">
        <v>4225</v>
      </c>
      <c r="B1161" t="s">
        <v>4226</v>
      </c>
      <c r="C1161" s="33" t="s">
        <v>4227</v>
      </c>
      <c r="E1161" t="s">
        <v>842</v>
      </c>
      <c r="I1161" t="s">
        <v>843</v>
      </c>
    </row>
    <row r="1162" spans="1:9">
      <c r="A1162" t="s">
        <v>4228</v>
      </c>
      <c r="B1162" t="s">
        <v>4229</v>
      </c>
      <c r="C1162" s="33" t="s">
        <v>4230</v>
      </c>
      <c r="G1162" t="s">
        <v>834</v>
      </c>
      <c r="I1162" t="s">
        <v>835</v>
      </c>
    </row>
    <row r="1163" spans="1:9">
      <c r="A1163" t="s">
        <v>4231</v>
      </c>
      <c r="B1163" t="s">
        <v>4232</v>
      </c>
      <c r="C1163" s="33" t="s">
        <v>4233</v>
      </c>
      <c r="D1163" t="s">
        <v>829</v>
      </c>
      <c r="G1163" t="s">
        <v>1749</v>
      </c>
      <c r="H1163" t="s">
        <v>1750</v>
      </c>
      <c r="I1163" t="s">
        <v>835</v>
      </c>
    </row>
    <row r="1164" spans="1:9">
      <c r="A1164" t="s">
        <v>4234</v>
      </c>
      <c r="B1164" t="s">
        <v>4235</v>
      </c>
      <c r="C1164" s="33" t="s">
        <v>4236</v>
      </c>
      <c r="I1164" t="s">
        <v>843</v>
      </c>
    </row>
    <row r="1165" spans="1:9">
      <c r="A1165" t="s">
        <v>4237</v>
      </c>
      <c r="B1165" t="s">
        <v>4238</v>
      </c>
      <c r="C1165" s="33" t="s">
        <v>4239</v>
      </c>
      <c r="G1165" t="s">
        <v>834</v>
      </c>
      <c r="I1165" t="s">
        <v>830</v>
      </c>
    </row>
    <row r="1166" spans="1:9">
      <c r="A1166" t="s">
        <v>4240</v>
      </c>
      <c r="B1166" t="s">
        <v>4241</v>
      </c>
      <c r="C1166" s="33" t="s">
        <v>4242</v>
      </c>
      <c r="D1166" t="s">
        <v>896</v>
      </c>
      <c r="E1166" t="s">
        <v>2122</v>
      </c>
      <c r="F1166" t="s">
        <v>2123</v>
      </c>
      <c r="G1166" t="s">
        <v>896</v>
      </c>
      <c r="I1166" t="s">
        <v>830</v>
      </c>
    </row>
    <row r="1167" spans="1:9">
      <c r="A1167" t="s">
        <v>4243</v>
      </c>
      <c r="B1167" t="s">
        <v>4244</v>
      </c>
      <c r="C1167" s="33" t="s">
        <v>4245</v>
      </c>
      <c r="E1167" t="s">
        <v>842</v>
      </c>
      <c r="I1167" t="s">
        <v>843</v>
      </c>
    </row>
    <row r="1168" spans="1:9">
      <c r="A1168" t="s">
        <v>4246</v>
      </c>
      <c r="B1168" t="s">
        <v>4247</v>
      </c>
      <c r="C1168" s="33" t="s">
        <v>4248</v>
      </c>
      <c r="D1168" t="s">
        <v>896</v>
      </c>
      <c r="E1168" t="s">
        <v>1525</v>
      </c>
      <c r="F1168" t="s">
        <v>1193</v>
      </c>
      <c r="G1168" t="s">
        <v>896</v>
      </c>
      <c r="I1168" t="s">
        <v>835</v>
      </c>
    </row>
    <row r="1169" spans="1:9">
      <c r="A1169" t="s">
        <v>4249</v>
      </c>
      <c r="B1169" t="s">
        <v>4250</v>
      </c>
      <c r="C1169" s="33" t="s">
        <v>4251</v>
      </c>
      <c r="I1169" t="s">
        <v>843</v>
      </c>
    </row>
    <row r="1170" spans="1:9">
      <c r="A1170" t="s">
        <v>4252</v>
      </c>
      <c r="B1170" t="s">
        <v>4253</v>
      </c>
      <c r="C1170" s="33" t="s">
        <v>4254</v>
      </c>
      <c r="E1170" t="s">
        <v>842</v>
      </c>
      <c r="I1170" t="s">
        <v>843</v>
      </c>
    </row>
    <row r="1171" spans="1:9">
      <c r="A1171" t="s">
        <v>4255</v>
      </c>
      <c r="B1171" t="s">
        <v>4256</v>
      </c>
      <c r="C1171" s="33" t="s">
        <v>4257</v>
      </c>
      <c r="E1171" t="s">
        <v>842</v>
      </c>
      <c r="I1171" t="s">
        <v>843</v>
      </c>
    </row>
    <row r="1172" spans="1:9">
      <c r="A1172" t="s">
        <v>4258</v>
      </c>
      <c r="B1172" t="s">
        <v>4259</v>
      </c>
      <c r="C1172" s="33" t="s">
        <v>4260</v>
      </c>
      <c r="D1172" t="s">
        <v>829</v>
      </c>
      <c r="E1172" t="s">
        <v>873</v>
      </c>
      <c r="F1172" t="s">
        <v>874</v>
      </c>
      <c r="G1172" t="s">
        <v>829</v>
      </c>
      <c r="I1172" t="s">
        <v>835</v>
      </c>
    </row>
    <row r="1173" spans="1:9">
      <c r="A1173" t="s">
        <v>4261</v>
      </c>
      <c r="B1173" t="s">
        <v>4262</v>
      </c>
      <c r="C1173" s="33" t="s">
        <v>4263</v>
      </c>
      <c r="E1173" t="s">
        <v>1044</v>
      </c>
      <c r="F1173" t="s">
        <v>1045</v>
      </c>
      <c r="G1173" t="s">
        <v>925</v>
      </c>
      <c r="I1173" t="s">
        <v>835</v>
      </c>
    </row>
    <row r="1174" spans="1:9">
      <c r="A1174" t="s">
        <v>4264</v>
      </c>
      <c r="B1174" t="s">
        <v>4265</v>
      </c>
      <c r="C1174" s="33" t="s">
        <v>4266</v>
      </c>
      <c r="G1174" t="s">
        <v>834</v>
      </c>
      <c r="I1174" t="s">
        <v>835</v>
      </c>
    </row>
    <row r="1175" spans="1:9">
      <c r="A1175" t="s">
        <v>4267</v>
      </c>
      <c r="B1175" t="s">
        <v>4268</v>
      </c>
      <c r="C1175" s="33" t="s">
        <v>4269</v>
      </c>
      <c r="D1175" t="s">
        <v>829</v>
      </c>
      <c r="E1175" t="s">
        <v>1571</v>
      </c>
      <c r="F1175" t="s">
        <v>1572</v>
      </c>
      <c r="G1175" t="s">
        <v>829</v>
      </c>
      <c r="I1175" t="s">
        <v>835</v>
      </c>
    </row>
    <row r="1176" spans="1:9">
      <c r="A1176" t="s">
        <v>4270</v>
      </c>
      <c r="B1176" t="s">
        <v>4271</v>
      </c>
      <c r="C1176" s="33" t="s">
        <v>4272</v>
      </c>
      <c r="G1176" t="s">
        <v>834</v>
      </c>
      <c r="I1176" t="s">
        <v>830</v>
      </c>
    </row>
    <row r="1177" spans="1:9">
      <c r="A1177" t="s">
        <v>4273</v>
      </c>
      <c r="B1177" t="s">
        <v>4274</v>
      </c>
      <c r="C1177" s="33" t="s">
        <v>4275</v>
      </c>
      <c r="G1177" t="s">
        <v>940</v>
      </c>
      <c r="I1177" t="s">
        <v>830</v>
      </c>
    </row>
    <row r="1178" spans="1:9">
      <c r="A1178" t="s">
        <v>4276</v>
      </c>
      <c r="B1178" t="s">
        <v>4277</v>
      </c>
      <c r="C1178" s="33" t="s">
        <v>4278</v>
      </c>
      <c r="G1178" t="s">
        <v>834</v>
      </c>
      <c r="I1178" t="s">
        <v>835</v>
      </c>
    </row>
    <row r="1179" spans="1:9">
      <c r="A1179" t="s">
        <v>4279</v>
      </c>
      <c r="B1179" t="s">
        <v>4280</v>
      </c>
      <c r="C1179" s="33" t="s">
        <v>4281</v>
      </c>
      <c r="I1179" t="s">
        <v>843</v>
      </c>
    </row>
    <row r="1180" spans="1:9">
      <c r="A1180" t="s">
        <v>4282</v>
      </c>
      <c r="B1180" t="s">
        <v>4283</v>
      </c>
      <c r="C1180" s="33" t="s">
        <v>4284</v>
      </c>
      <c r="G1180" t="s">
        <v>834</v>
      </c>
      <c r="I1180" t="s">
        <v>835</v>
      </c>
    </row>
    <row r="1181" spans="1:9">
      <c r="A1181" t="s">
        <v>4285</v>
      </c>
      <c r="B1181" t="s">
        <v>4286</v>
      </c>
      <c r="C1181" s="33" t="s">
        <v>4287</v>
      </c>
      <c r="G1181" t="s">
        <v>940</v>
      </c>
      <c r="I1181" t="s">
        <v>835</v>
      </c>
    </row>
    <row r="1182" spans="1:9">
      <c r="A1182" t="s">
        <v>4288</v>
      </c>
      <c r="B1182" t="s">
        <v>4289</v>
      </c>
      <c r="C1182" s="33" t="s">
        <v>4287</v>
      </c>
      <c r="E1182" t="s">
        <v>842</v>
      </c>
      <c r="G1182" t="s">
        <v>940</v>
      </c>
      <c r="I1182" t="s">
        <v>835</v>
      </c>
    </row>
    <row r="1183" spans="1:9">
      <c r="A1183" t="s">
        <v>4290</v>
      </c>
      <c r="B1183" t="s">
        <v>4291</v>
      </c>
      <c r="C1183" s="33" t="s">
        <v>4292</v>
      </c>
      <c r="E1183" t="s">
        <v>842</v>
      </c>
      <c r="I1183" t="s">
        <v>843</v>
      </c>
    </row>
    <row r="1184" spans="1:9">
      <c r="A1184" t="s">
        <v>4293</v>
      </c>
      <c r="B1184" t="s">
        <v>4294</v>
      </c>
      <c r="C1184" s="33" t="s">
        <v>4295</v>
      </c>
      <c r="D1184" t="s">
        <v>829</v>
      </c>
      <c r="E1184" t="s">
        <v>873</v>
      </c>
      <c r="F1184" t="s">
        <v>874</v>
      </c>
      <c r="G1184" t="s">
        <v>829</v>
      </c>
      <c r="I1184" t="s">
        <v>835</v>
      </c>
    </row>
    <row r="1185" spans="1:9">
      <c r="A1185" t="s">
        <v>4296</v>
      </c>
      <c r="B1185" t="s">
        <v>4297</v>
      </c>
      <c r="C1185" s="33" t="s">
        <v>4298</v>
      </c>
      <c r="E1185" t="s">
        <v>842</v>
      </c>
      <c r="I1185" t="s">
        <v>843</v>
      </c>
    </row>
    <row r="1186" spans="1:9">
      <c r="A1186" t="s">
        <v>4299</v>
      </c>
      <c r="B1186" t="s">
        <v>4300</v>
      </c>
      <c r="C1186" s="33" t="s">
        <v>4301</v>
      </c>
      <c r="E1186" t="s">
        <v>1069</v>
      </c>
      <c r="F1186" t="s">
        <v>874</v>
      </c>
      <c r="G1186" t="s">
        <v>829</v>
      </c>
      <c r="I1186" t="s">
        <v>830</v>
      </c>
    </row>
    <row r="1187" spans="1:9">
      <c r="A1187" t="s">
        <v>4302</v>
      </c>
      <c r="B1187" t="s">
        <v>4303</v>
      </c>
      <c r="C1187" s="33" t="s">
        <v>4304</v>
      </c>
      <c r="E1187" t="s">
        <v>842</v>
      </c>
      <c r="I1187" t="s">
        <v>843</v>
      </c>
    </row>
    <row r="1188" spans="1:9">
      <c r="A1188" t="s">
        <v>4305</v>
      </c>
      <c r="B1188" t="s">
        <v>4306</v>
      </c>
      <c r="C1188" s="33" t="s">
        <v>4307</v>
      </c>
      <c r="G1188" t="s">
        <v>834</v>
      </c>
      <c r="I1188" t="s">
        <v>835</v>
      </c>
    </row>
    <row r="1189" spans="1:9">
      <c r="A1189" t="s">
        <v>4308</v>
      </c>
      <c r="B1189" t="s">
        <v>4309</v>
      </c>
      <c r="C1189" s="33" t="s">
        <v>4310</v>
      </c>
      <c r="E1189" t="s">
        <v>842</v>
      </c>
      <c r="I1189" t="s">
        <v>843</v>
      </c>
    </row>
    <row r="1190" spans="1:9">
      <c r="A1190" t="s">
        <v>4311</v>
      </c>
      <c r="B1190" t="s">
        <v>4312</v>
      </c>
      <c r="C1190" s="33" t="s">
        <v>4313</v>
      </c>
      <c r="G1190" t="s">
        <v>834</v>
      </c>
      <c r="I1190" t="s">
        <v>835</v>
      </c>
    </row>
    <row r="1191" spans="1:9">
      <c r="A1191" t="s">
        <v>4314</v>
      </c>
      <c r="B1191" t="s">
        <v>4315</v>
      </c>
      <c r="C1191" s="33" t="s">
        <v>4316</v>
      </c>
      <c r="I1191" t="s">
        <v>843</v>
      </c>
    </row>
    <row r="1192" spans="1:9">
      <c r="A1192" t="s">
        <v>4317</v>
      </c>
      <c r="B1192" t="s">
        <v>4318</v>
      </c>
      <c r="C1192" s="33" t="s">
        <v>4319</v>
      </c>
      <c r="D1192" t="s">
        <v>829</v>
      </c>
      <c r="G1192" t="s">
        <v>829</v>
      </c>
      <c r="I1192" t="s">
        <v>835</v>
      </c>
    </row>
    <row r="1193" spans="1:9">
      <c r="A1193" t="s">
        <v>4320</v>
      </c>
      <c r="B1193" t="s">
        <v>4321</v>
      </c>
      <c r="C1193" s="33" t="s">
        <v>4322</v>
      </c>
      <c r="E1193" t="s">
        <v>929</v>
      </c>
      <c r="F1193" t="s">
        <v>930</v>
      </c>
      <c r="G1193" t="s">
        <v>896</v>
      </c>
      <c r="I1193" t="s">
        <v>830</v>
      </c>
    </row>
    <row r="1194" spans="1:9">
      <c r="A1194" t="s">
        <v>4323</v>
      </c>
      <c r="B1194" t="s">
        <v>4324</v>
      </c>
      <c r="C1194" s="33" t="s">
        <v>4325</v>
      </c>
      <c r="E1194" t="s">
        <v>1612</v>
      </c>
      <c r="G1194" t="s">
        <v>896</v>
      </c>
      <c r="I1194" t="s">
        <v>835</v>
      </c>
    </row>
    <row r="1195" spans="1:9">
      <c r="A1195" t="s">
        <v>4326</v>
      </c>
      <c r="B1195" t="s">
        <v>4327</v>
      </c>
      <c r="C1195" s="33" t="s">
        <v>4328</v>
      </c>
      <c r="D1195" t="s">
        <v>896</v>
      </c>
      <c r="E1195" t="s">
        <v>1612</v>
      </c>
      <c r="G1195" t="s">
        <v>896</v>
      </c>
      <c r="I1195" t="s">
        <v>835</v>
      </c>
    </row>
    <row r="1196" spans="1:9">
      <c r="A1196" t="s">
        <v>4329</v>
      </c>
      <c r="B1196" t="s">
        <v>4330</v>
      </c>
      <c r="C1196" s="33" t="s">
        <v>4331</v>
      </c>
      <c r="E1196" t="s">
        <v>842</v>
      </c>
      <c r="I1196" t="s">
        <v>843</v>
      </c>
    </row>
    <row r="1197" spans="1:9">
      <c r="A1197" t="s">
        <v>4332</v>
      </c>
      <c r="B1197" t="s">
        <v>4333</v>
      </c>
      <c r="C1197" s="33" t="s">
        <v>4334</v>
      </c>
      <c r="G1197" t="s">
        <v>829</v>
      </c>
      <c r="I1197" t="s">
        <v>830</v>
      </c>
    </row>
    <row r="1198" spans="1:9">
      <c r="A1198" t="s">
        <v>4335</v>
      </c>
      <c r="B1198" t="s">
        <v>4336</v>
      </c>
      <c r="C1198" s="33" t="s">
        <v>4337</v>
      </c>
      <c r="D1198" t="s">
        <v>829</v>
      </c>
      <c r="E1198" t="s">
        <v>891</v>
      </c>
      <c r="F1198" t="s">
        <v>892</v>
      </c>
      <c r="G1198" t="s">
        <v>829</v>
      </c>
      <c r="I1198" t="s">
        <v>835</v>
      </c>
    </row>
    <row r="1199" spans="1:9">
      <c r="A1199" t="s">
        <v>4338</v>
      </c>
      <c r="B1199" t="s">
        <v>4339</v>
      </c>
      <c r="C1199" s="33" t="s">
        <v>4340</v>
      </c>
      <c r="D1199" t="s">
        <v>829</v>
      </c>
      <c r="E1199" t="s">
        <v>3573</v>
      </c>
      <c r="F1199" t="s">
        <v>3574</v>
      </c>
      <c r="G1199" t="s">
        <v>829</v>
      </c>
      <c r="I1199" t="s">
        <v>835</v>
      </c>
    </row>
    <row r="1200" spans="1:9">
      <c r="A1200" t="s">
        <v>4341</v>
      </c>
      <c r="B1200" t="s">
        <v>4342</v>
      </c>
      <c r="C1200" s="33" t="s">
        <v>4343</v>
      </c>
      <c r="E1200" t="s">
        <v>842</v>
      </c>
      <c r="I1200" t="s">
        <v>843</v>
      </c>
    </row>
    <row r="1201" spans="1:9">
      <c r="A1201" t="s">
        <v>4344</v>
      </c>
      <c r="B1201" t="s">
        <v>4345</v>
      </c>
      <c r="C1201" s="33" t="s">
        <v>4346</v>
      </c>
      <c r="E1201" t="s">
        <v>873</v>
      </c>
      <c r="F1201" t="s">
        <v>874</v>
      </c>
      <c r="G1201" t="s">
        <v>829</v>
      </c>
      <c r="I1201" t="s">
        <v>830</v>
      </c>
    </row>
    <row r="1202" spans="1:9">
      <c r="A1202" t="s">
        <v>4347</v>
      </c>
      <c r="B1202" t="s">
        <v>4348</v>
      </c>
      <c r="C1202" s="33" t="s">
        <v>4349</v>
      </c>
      <c r="E1202" t="s">
        <v>842</v>
      </c>
      <c r="I1202" t="s">
        <v>843</v>
      </c>
    </row>
    <row r="1203" spans="1:9">
      <c r="A1203" t="s">
        <v>290</v>
      </c>
      <c r="B1203" t="s">
        <v>4350</v>
      </c>
      <c r="C1203" s="33" t="s">
        <v>4351</v>
      </c>
      <c r="I1203" t="s">
        <v>843</v>
      </c>
    </row>
    <row r="1204" spans="1:9">
      <c r="A1204" t="s">
        <v>4352</v>
      </c>
      <c r="B1204" t="s">
        <v>4353</v>
      </c>
      <c r="C1204" s="33" t="s">
        <v>4354</v>
      </c>
      <c r="E1204" t="s">
        <v>850</v>
      </c>
      <c r="F1204" t="s">
        <v>851</v>
      </c>
      <c r="G1204" t="s">
        <v>925</v>
      </c>
      <c r="I1204" t="s">
        <v>835</v>
      </c>
    </row>
    <row r="1205" spans="1:9">
      <c r="A1205" t="s">
        <v>4355</v>
      </c>
      <c r="B1205" t="s">
        <v>4356</v>
      </c>
      <c r="C1205" s="33" t="s">
        <v>4357</v>
      </c>
      <c r="E1205" t="s">
        <v>1031</v>
      </c>
      <c r="F1205" t="s">
        <v>963</v>
      </c>
      <c r="G1205" t="s">
        <v>896</v>
      </c>
      <c r="I1205" t="s">
        <v>830</v>
      </c>
    </row>
    <row r="1206" spans="1:9">
      <c r="A1206" t="s">
        <v>4358</v>
      </c>
      <c r="B1206" t="s">
        <v>4359</v>
      </c>
      <c r="C1206" s="33" t="s">
        <v>4360</v>
      </c>
      <c r="D1206" t="s">
        <v>829</v>
      </c>
      <c r="E1206" t="s">
        <v>1274</v>
      </c>
      <c r="F1206" t="s">
        <v>1275</v>
      </c>
      <c r="G1206" t="s">
        <v>829</v>
      </c>
      <c r="I1206" t="s">
        <v>835</v>
      </c>
    </row>
    <row r="1207" spans="1:9">
      <c r="A1207" t="s">
        <v>4361</v>
      </c>
      <c r="B1207" t="s">
        <v>4362</v>
      </c>
      <c r="C1207" s="33" t="s">
        <v>4363</v>
      </c>
      <c r="D1207" t="s">
        <v>829</v>
      </c>
      <c r="E1207" t="s">
        <v>873</v>
      </c>
      <c r="F1207" t="s">
        <v>874</v>
      </c>
      <c r="G1207" t="s">
        <v>829</v>
      </c>
      <c r="I1207" t="s">
        <v>835</v>
      </c>
    </row>
    <row r="1208" spans="1:9">
      <c r="A1208" t="s">
        <v>4364</v>
      </c>
      <c r="B1208" t="s">
        <v>4365</v>
      </c>
      <c r="C1208" s="33" t="s">
        <v>4366</v>
      </c>
      <c r="E1208" t="s">
        <v>842</v>
      </c>
      <c r="I1208" t="s">
        <v>843</v>
      </c>
    </row>
    <row r="1209" spans="1:9">
      <c r="A1209" t="s">
        <v>4367</v>
      </c>
      <c r="B1209" t="s">
        <v>4368</v>
      </c>
      <c r="C1209" s="33" t="s">
        <v>4369</v>
      </c>
      <c r="G1209" t="s">
        <v>834</v>
      </c>
      <c r="I1209" t="s">
        <v>835</v>
      </c>
    </row>
    <row r="1210" spans="1:9">
      <c r="A1210" t="s">
        <v>4370</v>
      </c>
      <c r="B1210" t="s">
        <v>4371</v>
      </c>
      <c r="C1210" s="33" t="s">
        <v>4372</v>
      </c>
      <c r="E1210" t="s">
        <v>842</v>
      </c>
      <c r="I1210" t="s">
        <v>843</v>
      </c>
    </row>
    <row r="1211" spans="1:9">
      <c r="A1211" t="s">
        <v>4373</v>
      </c>
      <c r="B1211" t="s">
        <v>4374</v>
      </c>
      <c r="C1211" s="33" t="s">
        <v>4375</v>
      </c>
      <c r="D1211" t="s">
        <v>829</v>
      </c>
      <c r="E1211" t="s">
        <v>873</v>
      </c>
      <c r="F1211" t="s">
        <v>874</v>
      </c>
      <c r="G1211" t="s">
        <v>829</v>
      </c>
      <c r="I1211" t="s">
        <v>830</v>
      </c>
    </row>
    <row r="1212" spans="1:9">
      <c r="A1212" t="s">
        <v>4376</v>
      </c>
      <c r="B1212" t="s">
        <v>4377</v>
      </c>
      <c r="C1212" s="33" t="s">
        <v>4378</v>
      </c>
      <c r="G1212" t="s">
        <v>834</v>
      </c>
      <c r="I1212" t="s">
        <v>835</v>
      </c>
    </row>
    <row r="1213" spans="1:9">
      <c r="A1213" t="s">
        <v>4379</v>
      </c>
      <c r="B1213" t="s">
        <v>4380</v>
      </c>
      <c r="C1213" s="33" t="s">
        <v>4381</v>
      </c>
      <c r="D1213" t="s">
        <v>829</v>
      </c>
      <c r="E1213" t="s">
        <v>1571</v>
      </c>
      <c r="F1213" t="s">
        <v>1572</v>
      </c>
      <c r="G1213" t="s">
        <v>829</v>
      </c>
      <c r="I1213" t="s">
        <v>835</v>
      </c>
    </row>
    <row r="1214" spans="1:9">
      <c r="A1214" t="s">
        <v>4382</v>
      </c>
      <c r="B1214" t="s">
        <v>4383</v>
      </c>
      <c r="C1214" s="33" t="s">
        <v>4384</v>
      </c>
      <c r="E1214" t="s">
        <v>3904</v>
      </c>
      <c r="I1214" t="s">
        <v>843</v>
      </c>
    </row>
    <row r="1215" spans="1:9">
      <c r="A1215" t="s">
        <v>4385</v>
      </c>
      <c r="B1215" t="s">
        <v>4386</v>
      </c>
      <c r="C1215" s="33" t="s">
        <v>4387</v>
      </c>
      <c r="D1215" t="s">
        <v>829</v>
      </c>
      <c r="E1215" t="s">
        <v>827</v>
      </c>
      <c r="F1215" t="s">
        <v>828</v>
      </c>
      <c r="G1215" t="s">
        <v>829</v>
      </c>
      <c r="I1215" t="s">
        <v>835</v>
      </c>
    </row>
    <row r="1216" spans="1:9">
      <c r="A1216" t="s">
        <v>4388</v>
      </c>
      <c r="B1216" t="s">
        <v>4389</v>
      </c>
      <c r="C1216" s="33" t="s">
        <v>4390</v>
      </c>
      <c r="E1216" t="s">
        <v>2052</v>
      </c>
      <c r="F1216" t="s">
        <v>1715</v>
      </c>
      <c r="I1216" t="s">
        <v>843</v>
      </c>
    </row>
    <row r="1217" spans="1:9">
      <c r="A1217" t="s">
        <v>4391</v>
      </c>
      <c r="B1217" t="s">
        <v>4392</v>
      </c>
      <c r="C1217" s="33" t="s">
        <v>4393</v>
      </c>
      <c r="E1217" t="s">
        <v>842</v>
      </c>
      <c r="I1217" t="s">
        <v>843</v>
      </c>
    </row>
    <row r="1218" spans="1:9">
      <c r="A1218" t="s">
        <v>4394</v>
      </c>
      <c r="B1218" t="s">
        <v>4395</v>
      </c>
      <c r="C1218" s="33" t="s">
        <v>4396</v>
      </c>
      <c r="E1218" t="s">
        <v>983</v>
      </c>
      <c r="F1218" t="s">
        <v>984</v>
      </c>
      <c r="I1218" t="s">
        <v>843</v>
      </c>
    </row>
    <row r="1219" spans="1:9">
      <c r="A1219" t="s">
        <v>4397</v>
      </c>
      <c r="B1219" t="s">
        <v>4398</v>
      </c>
      <c r="C1219" s="33" t="s">
        <v>4399</v>
      </c>
      <c r="D1219" t="s">
        <v>829</v>
      </c>
      <c r="E1219" t="s">
        <v>827</v>
      </c>
      <c r="F1219" t="s">
        <v>828</v>
      </c>
      <c r="G1219" t="s">
        <v>829</v>
      </c>
      <c r="I1219" t="s">
        <v>835</v>
      </c>
    </row>
    <row r="1220" spans="1:9">
      <c r="A1220" t="s">
        <v>4400</v>
      </c>
      <c r="B1220" t="s">
        <v>4401</v>
      </c>
      <c r="C1220" s="33" t="s">
        <v>4402</v>
      </c>
      <c r="E1220" t="s">
        <v>842</v>
      </c>
      <c r="I1220" t="s">
        <v>843</v>
      </c>
    </row>
    <row r="1221" spans="1:9">
      <c r="A1221" t="s">
        <v>4403</v>
      </c>
      <c r="B1221" t="s">
        <v>4404</v>
      </c>
      <c r="C1221" s="33" t="s">
        <v>4405</v>
      </c>
      <c r="E1221" t="s">
        <v>827</v>
      </c>
      <c r="F1221" t="s">
        <v>828</v>
      </c>
      <c r="G1221" t="s">
        <v>829</v>
      </c>
      <c r="I1221" t="s">
        <v>835</v>
      </c>
    </row>
    <row r="1222" spans="1:9">
      <c r="A1222" t="s">
        <v>4406</v>
      </c>
      <c r="B1222" t="s">
        <v>4407</v>
      </c>
      <c r="C1222" s="33" t="s">
        <v>4408</v>
      </c>
      <c r="D1222" t="s">
        <v>829</v>
      </c>
      <c r="E1222" t="s">
        <v>994</v>
      </c>
      <c r="F1222" t="s">
        <v>995</v>
      </c>
      <c r="G1222" t="s">
        <v>829</v>
      </c>
      <c r="I1222" t="s">
        <v>835</v>
      </c>
    </row>
    <row r="1223" spans="1:9">
      <c r="A1223" t="s">
        <v>4409</v>
      </c>
      <c r="B1223" t="s">
        <v>4410</v>
      </c>
      <c r="C1223" s="33" t="s">
        <v>4411</v>
      </c>
      <c r="I1223" t="s">
        <v>843</v>
      </c>
    </row>
    <row r="1224" spans="1:9">
      <c r="A1224" t="s">
        <v>4412</v>
      </c>
      <c r="B1224" t="s">
        <v>4413</v>
      </c>
      <c r="C1224" s="33" t="s">
        <v>4414</v>
      </c>
      <c r="G1224" t="s">
        <v>834</v>
      </c>
      <c r="I1224" t="s">
        <v>835</v>
      </c>
    </row>
    <row r="1225" spans="1:9">
      <c r="A1225" t="s">
        <v>4415</v>
      </c>
      <c r="B1225" t="s">
        <v>4416</v>
      </c>
      <c r="C1225" s="33" t="s">
        <v>4417</v>
      </c>
      <c r="G1225" t="s">
        <v>940</v>
      </c>
      <c r="I1225" t="s">
        <v>835</v>
      </c>
    </row>
    <row r="1226" spans="1:9">
      <c r="A1226" t="s">
        <v>4418</v>
      </c>
      <c r="B1226" t="s">
        <v>4419</v>
      </c>
      <c r="C1226" s="33" t="s">
        <v>4420</v>
      </c>
      <c r="G1226" t="s">
        <v>27</v>
      </c>
      <c r="I1226" t="s">
        <v>835</v>
      </c>
    </row>
    <row r="1227" spans="1:9">
      <c r="A1227" t="s">
        <v>4421</v>
      </c>
      <c r="B1227" t="s">
        <v>4422</v>
      </c>
      <c r="C1227" s="33" t="s">
        <v>4423</v>
      </c>
      <c r="D1227" t="s">
        <v>829</v>
      </c>
      <c r="E1227" t="s">
        <v>1167</v>
      </c>
      <c r="F1227" t="s">
        <v>1168</v>
      </c>
      <c r="G1227" t="s">
        <v>829</v>
      </c>
      <c r="I1227" t="s">
        <v>835</v>
      </c>
    </row>
    <row r="1228" spans="1:9">
      <c r="A1228" t="s">
        <v>4424</v>
      </c>
      <c r="B1228" t="s">
        <v>4425</v>
      </c>
      <c r="C1228" s="33" t="s">
        <v>4426</v>
      </c>
      <c r="G1228" t="s">
        <v>834</v>
      </c>
      <c r="I1228" t="s">
        <v>830</v>
      </c>
    </row>
    <row r="1229" spans="1:9">
      <c r="A1229" t="s">
        <v>4427</v>
      </c>
      <c r="B1229" t="s">
        <v>4428</v>
      </c>
      <c r="C1229" s="33" t="s">
        <v>4429</v>
      </c>
      <c r="I1229" t="s">
        <v>843</v>
      </c>
    </row>
    <row r="1230" spans="1:9">
      <c r="A1230" t="s">
        <v>4430</v>
      </c>
      <c r="B1230" t="s">
        <v>4431</v>
      </c>
      <c r="C1230" s="33" t="s">
        <v>4432</v>
      </c>
      <c r="E1230" t="s">
        <v>1542</v>
      </c>
      <c r="F1230" t="s">
        <v>1543</v>
      </c>
      <c r="I1230" t="s">
        <v>843</v>
      </c>
    </row>
    <row r="1231" spans="1:9">
      <c r="A1231" t="s">
        <v>4433</v>
      </c>
      <c r="B1231" t="s">
        <v>4434</v>
      </c>
      <c r="C1231" s="33" t="s">
        <v>4435</v>
      </c>
      <c r="E1231" t="s">
        <v>827</v>
      </c>
      <c r="F1231" t="s">
        <v>828</v>
      </c>
      <c r="G1231" t="s">
        <v>925</v>
      </c>
      <c r="I1231" t="s">
        <v>835</v>
      </c>
    </row>
    <row r="1232" spans="1:9">
      <c r="A1232" t="s">
        <v>4436</v>
      </c>
      <c r="B1232" t="s">
        <v>4437</v>
      </c>
      <c r="C1232" s="33" t="s">
        <v>4438</v>
      </c>
      <c r="E1232" t="s">
        <v>850</v>
      </c>
      <c r="F1232" t="s">
        <v>851</v>
      </c>
      <c r="G1232" t="s">
        <v>829</v>
      </c>
      <c r="I1232" t="s">
        <v>835</v>
      </c>
    </row>
    <row r="1233" spans="1:9">
      <c r="A1233" t="s">
        <v>4439</v>
      </c>
      <c r="B1233" t="s">
        <v>4440</v>
      </c>
      <c r="C1233" s="33" t="s">
        <v>4441</v>
      </c>
      <c r="D1233" t="s">
        <v>829</v>
      </c>
      <c r="E1233" t="s">
        <v>983</v>
      </c>
      <c r="F1233" t="s">
        <v>984</v>
      </c>
      <c r="G1233" t="s">
        <v>829</v>
      </c>
      <c r="I1233" t="s">
        <v>835</v>
      </c>
    </row>
    <row r="1234" spans="1:9">
      <c r="A1234" t="s">
        <v>4442</v>
      </c>
      <c r="B1234" t="s">
        <v>4443</v>
      </c>
      <c r="C1234" s="33" t="s">
        <v>4444</v>
      </c>
      <c r="D1234" t="s">
        <v>829</v>
      </c>
      <c r="E1234" t="s">
        <v>827</v>
      </c>
      <c r="F1234" t="s">
        <v>828</v>
      </c>
      <c r="G1234" t="s">
        <v>829</v>
      </c>
      <c r="I1234" t="s">
        <v>835</v>
      </c>
    </row>
    <row r="1235" spans="1:9">
      <c r="A1235" t="s">
        <v>4445</v>
      </c>
      <c r="B1235" t="s">
        <v>4446</v>
      </c>
      <c r="C1235" s="33" t="s">
        <v>4447</v>
      </c>
      <c r="E1235" t="s">
        <v>842</v>
      </c>
      <c r="I1235" t="s">
        <v>843</v>
      </c>
    </row>
    <row r="1236" spans="1:9">
      <c r="A1236" t="s">
        <v>4448</v>
      </c>
      <c r="B1236" t="s">
        <v>4449</v>
      </c>
      <c r="C1236" s="33" t="s">
        <v>4450</v>
      </c>
      <c r="D1236" t="s">
        <v>829</v>
      </c>
      <c r="E1236" t="s">
        <v>1167</v>
      </c>
      <c r="F1236" t="s">
        <v>1168</v>
      </c>
      <c r="G1236" t="s">
        <v>829</v>
      </c>
      <c r="I1236" t="s">
        <v>835</v>
      </c>
    </row>
    <row r="1237" spans="1:9">
      <c r="A1237" t="s">
        <v>4451</v>
      </c>
      <c r="B1237" t="s">
        <v>4452</v>
      </c>
      <c r="C1237" s="33" t="s">
        <v>4453</v>
      </c>
      <c r="D1237" t="s">
        <v>829</v>
      </c>
      <c r="E1237" t="s">
        <v>994</v>
      </c>
      <c r="F1237" t="s">
        <v>995</v>
      </c>
      <c r="G1237" t="s">
        <v>829</v>
      </c>
      <c r="I1237" t="s">
        <v>924</v>
      </c>
    </row>
    <row r="1238" spans="1:9">
      <c r="A1238" t="s">
        <v>4451</v>
      </c>
      <c r="B1238" t="s">
        <v>4452</v>
      </c>
      <c r="C1238" s="33" t="s">
        <v>4453</v>
      </c>
      <c r="D1238" t="s">
        <v>829</v>
      </c>
      <c r="E1238" t="s">
        <v>994</v>
      </c>
      <c r="F1238" t="s">
        <v>995</v>
      </c>
      <c r="G1238" t="s">
        <v>829</v>
      </c>
      <c r="I1238" t="s">
        <v>835</v>
      </c>
    </row>
    <row r="1239" spans="1:9">
      <c r="A1239" t="s">
        <v>4454</v>
      </c>
      <c r="B1239" t="s">
        <v>4455</v>
      </c>
      <c r="C1239" s="33" t="s">
        <v>4456</v>
      </c>
      <c r="D1239" t="s">
        <v>829</v>
      </c>
      <c r="E1239" t="s">
        <v>1167</v>
      </c>
      <c r="F1239" t="s">
        <v>1168</v>
      </c>
      <c r="G1239" t="s">
        <v>829</v>
      </c>
      <c r="I1239" t="s">
        <v>835</v>
      </c>
    </row>
    <row r="1240" spans="1:9">
      <c r="A1240" t="s">
        <v>4457</v>
      </c>
      <c r="B1240" t="s">
        <v>4458</v>
      </c>
      <c r="C1240" s="33" t="s">
        <v>4459</v>
      </c>
      <c r="E1240" t="s">
        <v>962</v>
      </c>
      <c r="F1240" t="s">
        <v>963</v>
      </c>
      <c r="I1240" t="s">
        <v>843</v>
      </c>
    </row>
    <row r="1241" spans="1:9">
      <c r="A1241" t="s">
        <v>4460</v>
      </c>
      <c r="B1241" t="s">
        <v>4461</v>
      </c>
      <c r="C1241" s="33" t="s">
        <v>4462</v>
      </c>
      <c r="E1241" t="s">
        <v>884</v>
      </c>
      <c r="G1241" t="s">
        <v>829</v>
      </c>
      <c r="I1241" t="s">
        <v>830</v>
      </c>
    </row>
    <row r="1242" spans="1:9">
      <c r="A1242" t="s">
        <v>4463</v>
      </c>
      <c r="B1242" t="s">
        <v>4464</v>
      </c>
      <c r="C1242" s="33" t="s">
        <v>4465</v>
      </c>
      <c r="I1242" t="s">
        <v>843</v>
      </c>
    </row>
    <row r="1243" spans="1:9">
      <c r="A1243" t="s">
        <v>4466</v>
      </c>
      <c r="B1243" t="s">
        <v>4467</v>
      </c>
      <c r="C1243" s="33" t="s">
        <v>4468</v>
      </c>
      <c r="E1243" t="s">
        <v>891</v>
      </c>
      <c r="F1243" t="s">
        <v>892</v>
      </c>
      <c r="G1243" t="s">
        <v>829</v>
      </c>
      <c r="I1243" t="s">
        <v>830</v>
      </c>
    </row>
    <row r="1244" spans="1:9">
      <c r="A1244" t="s">
        <v>4469</v>
      </c>
      <c r="B1244" t="s">
        <v>4470</v>
      </c>
      <c r="C1244" s="33" t="s">
        <v>4471</v>
      </c>
      <c r="E1244" t="s">
        <v>827</v>
      </c>
      <c r="F1244" t="s">
        <v>828</v>
      </c>
      <c r="I1244" t="s">
        <v>843</v>
      </c>
    </row>
    <row r="1245" spans="1:9">
      <c r="A1245" t="s">
        <v>4472</v>
      </c>
      <c r="B1245" t="s">
        <v>4473</v>
      </c>
      <c r="C1245" s="33" t="s">
        <v>4474</v>
      </c>
      <c r="E1245" t="s">
        <v>842</v>
      </c>
      <c r="I1245" t="s">
        <v>843</v>
      </c>
    </row>
    <row r="1246" spans="1:9">
      <c r="A1246" t="s">
        <v>4475</v>
      </c>
      <c r="B1246" t="s">
        <v>4476</v>
      </c>
      <c r="C1246" s="33" t="s">
        <v>4477</v>
      </c>
      <c r="D1246" t="s">
        <v>829</v>
      </c>
      <c r="E1246" t="s">
        <v>873</v>
      </c>
      <c r="F1246" t="s">
        <v>874</v>
      </c>
      <c r="I1246" t="s">
        <v>924</v>
      </c>
    </row>
    <row r="1247" spans="1:9">
      <c r="A1247" t="s">
        <v>4475</v>
      </c>
      <c r="B1247" t="s">
        <v>4476</v>
      </c>
      <c r="C1247" s="33" t="s">
        <v>4477</v>
      </c>
      <c r="D1247" t="s">
        <v>829</v>
      </c>
      <c r="E1247" t="s">
        <v>873</v>
      </c>
      <c r="F1247" t="s">
        <v>874</v>
      </c>
      <c r="G1247" t="s">
        <v>829</v>
      </c>
      <c r="I1247" t="s">
        <v>835</v>
      </c>
    </row>
    <row r="1248" spans="1:9">
      <c r="A1248" t="s">
        <v>4478</v>
      </c>
      <c r="B1248" t="s">
        <v>4479</v>
      </c>
      <c r="C1248" s="33" t="s">
        <v>4480</v>
      </c>
      <c r="I1248" t="s">
        <v>843</v>
      </c>
    </row>
    <row r="1249" spans="1:9">
      <c r="A1249" t="s">
        <v>4481</v>
      </c>
      <c r="B1249" t="s">
        <v>4482</v>
      </c>
      <c r="C1249" s="33" t="s">
        <v>4483</v>
      </c>
      <c r="G1249" t="s">
        <v>834</v>
      </c>
      <c r="I1249" t="s">
        <v>835</v>
      </c>
    </row>
    <row r="1250" spans="1:9">
      <c r="A1250" t="s">
        <v>4484</v>
      </c>
      <c r="B1250" t="s">
        <v>4485</v>
      </c>
      <c r="C1250" s="33" t="s">
        <v>4486</v>
      </c>
      <c r="E1250" t="s">
        <v>827</v>
      </c>
      <c r="F1250" t="s">
        <v>828</v>
      </c>
      <c r="G1250" t="s">
        <v>925</v>
      </c>
      <c r="I1250" t="s">
        <v>835</v>
      </c>
    </row>
    <row r="1251" spans="1:9">
      <c r="A1251" t="s">
        <v>4487</v>
      </c>
      <c r="B1251" t="s">
        <v>4488</v>
      </c>
      <c r="C1251" s="33" t="s">
        <v>4489</v>
      </c>
      <c r="G1251" t="s">
        <v>829</v>
      </c>
      <c r="I1251" t="s">
        <v>830</v>
      </c>
    </row>
    <row r="1252" spans="1:9">
      <c r="A1252" t="s">
        <v>4490</v>
      </c>
      <c r="B1252" t="s">
        <v>4491</v>
      </c>
      <c r="C1252" s="33" t="s">
        <v>4492</v>
      </c>
      <c r="D1252" t="s">
        <v>829</v>
      </c>
      <c r="G1252" t="s">
        <v>829</v>
      </c>
      <c r="I1252" t="s">
        <v>830</v>
      </c>
    </row>
    <row r="1253" spans="1:9">
      <c r="A1253" t="s">
        <v>4493</v>
      </c>
      <c r="B1253" t="s">
        <v>4494</v>
      </c>
      <c r="C1253" s="33" t="s">
        <v>4495</v>
      </c>
      <c r="I1253" t="s">
        <v>843</v>
      </c>
    </row>
    <row r="1254" spans="1:9">
      <c r="A1254" t="s">
        <v>4496</v>
      </c>
      <c r="B1254" t="s">
        <v>4497</v>
      </c>
      <c r="C1254" s="33" t="s">
        <v>4498</v>
      </c>
      <c r="G1254" t="s">
        <v>834</v>
      </c>
      <c r="I1254" t="s">
        <v>835</v>
      </c>
    </row>
    <row r="1255" spans="1:9">
      <c r="A1255" t="s">
        <v>4499</v>
      </c>
      <c r="B1255" t="s">
        <v>4500</v>
      </c>
      <c r="C1255" s="33" t="s">
        <v>4501</v>
      </c>
      <c r="I1255" t="s">
        <v>843</v>
      </c>
    </row>
    <row r="1256" spans="1:9">
      <c r="A1256" t="s">
        <v>4502</v>
      </c>
      <c r="B1256" t="s">
        <v>4503</v>
      </c>
      <c r="C1256" s="33" t="s">
        <v>4504</v>
      </c>
      <c r="D1256" t="s">
        <v>829</v>
      </c>
      <c r="E1256" t="s">
        <v>1044</v>
      </c>
      <c r="F1256" t="s">
        <v>1045</v>
      </c>
      <c r="G1256" t="s">
        <v>829</v>
      </c>
      <c r="I1256" t="s">
        <v>835</v>
      </c>
    </row>
    <row r="1257" spans="1:9">
      <c r="A1257" t="s">
        <v>4505</v>
      </c>
      <c r="B1257" t="s">
        <v>4506</v>
      </c>
      <c r="C1257" s="33" t="s">
        <v>4507</v>
      </c>
      <c r="E1257" t="s">
        <v>1031</v>
      </c>
      <c r="F1257" t="s">
        <v>963</v>
      </c>
      <c r="G1257" t="s">
        <v>925</v>
      </c>
      <c r="I1257" t="s">
        <v>835</v>
      </c>
    </row>
    <row r="1258" spans="1:9">
      <c r="A1258" t="s">
        <v>4508</v>
      </c>
      <c r="B1258" t="s">
        <v>4509</v>
      </c>
      <c r="C1258" s="33" t="s">
        <v>4510</v>
      </c>
      <c r="D1258" t="s">
        <v>829</v>
      </c>
      <c r="E1258" t="s">
        <v>850</v>
      </c>
      <c r="F1258" t="s">
        <v>851</v>
      </c>
      <c r="G1258" t="s">
        <v>829</v>
      </c>
      <c r="I1258" t="s">
        <v>835</v>
      </c>
    </row>
    <row r="1259" spans="1:9">
      <c r="A1259" t="s">
        <v>4511</v>
      </c>
      <c r="B1259" t="s">
        <v>4512</v>
      </c>
      <c r="C1259" s="33" t="s">
        <v>4513</v>
      </c>
      <c r="E1259" t="s">
        <v>1424</v>
      </c>
      <c r="F1259" t="s">
        <v>1425</v>
      </c>
      <c r="I1259" t="s">
        <v>843</v>
      </c>
    </row>
    <row r="1260" spans="1:9">
      <c r="A1260" t="s">
        <v>4514</v>
      </c>
      <c r="B1260" t="s">
        <v>4515</v>
      </c>
      <c r="C1260" s="33" t="s">
        <v>4516</v>
      </c>
      <c r="G1260" t="s">
        <v>834</v>
      </c>
      <c r="I1260" t="s">
        <v>835</v>
      </c>
    </row>
    <row r="1261" spans="1:9">
      <c r="A1261" t="s">
        <v>4517</v>
      </c>
      <c r="B1261" t="s">
        <v>4518</v>
      </c>
      <c r="C1261" s="33" t="s">
        <v>4519</v>
      </c>
      <c r="D1261" t="s">
        <v>829</v>
      </c>
      <c r="E1261" t="s">
        <v>1571</v>
      </c>
      <c r="F1261" t="s">
        <v>1572</v>
      </c>
      <c r="G1261" t="s">
        <v>829</v>
      </c>
      <c r="I1261" t="s">
        <v>835</v>
      </c>
    </row>
    <row r="1262" spans="1:9">
      <c r="A1262" t="s">
        <v>4520</v>
      </c>
      <c r="B1262" t="s">
        <v>4521</v>
      </c>
      <c r="C1262" s="33" t="s">
        <v>4522</v>
      </c>
      <c r="D1262" t="s">
        <v>829</v>
      </c>
      <c r="E1262" t="s">
        <v>3701</v>
      </c>
      <c r="F1262" t="s">
        <v>3702</v>
      </c>
      <c r="G1262" t="s">
        <v>829</v>
      </c>
      <c r="I1262" t="s">
        <v>835</v>
      </c>
    </row>
    <row r="1263" spans="1:9">
      <c r="A1263" t="s">
        <v>4523</v>
      </c>
      <c r="B1263" t="s">
        <v>4524</v>
      </c>
      <c r="C1263" s="33" t="s">
        <v>4525</v>
      </c>
      <c r="D1263" t="s">
        <v>829</v>
      </c>
      <c r="E1263" t="s">
        <v>827</v>
      </c>
      <c r="F1263" t="s">
        <v>828</v>
      </c>
      <c r="G1263" t="s">
        <v>829</v>
      </c>
      <c r="I1263" t="s">
        <v>835</v>
      </c>
    </row>
    <row r="1264" spans="1:9">
      <c r="A1264" t="s">
        <v>4526</v>
      </c>
      <c r="B1264" t="s">
        <v>4527</v>
      </c>
      <c r="C1264" s="33" t="s">
        <v>4528</v>
      </c>
      <c r="D1264" t="s">
        <v>829</v>
      </c>
      <c r="E1264" t="s">
        <v>891</v>
      </c>
      <c r="F1264" t="s">
        <v>892</v>
      </c>
      <c r="G1264" t="s">
        <v>829</v>
      </c>
      <c r="I1264" t="s">
        <v>835</v>
      </c>
    </row>
    <row r="1265" spans="1:9">
      <c r="A1265" t="s">
        <v>4529</v>
      </c>
      <c r="B1265" t="s">
        <v>4530</v>
      </c>
      <c r="C1265" s="33" t="s">
        <v>4531</v>
      </c>
      <c r="G1265" t="s">
        <v>834</v>
      </c>
      <c r="I1265" t="s">
        <v>835</v>
      </c>
    </row>
    <row r="1266" spans="1:9">
      <c r="A1266" t="s">
        <v>4532</v>
      </c>
      <c r="B1266" t="s">
        <v>4533</v>
      </c>
      <c r="C1266" s="33" t="s">
        <v>4534</v>
      </c>
      <c r="D1266" t="s">
        <v>829</v>
      </c>
      <c r="E1266" t="s">
        <v>878</v>
      </c>
      <c r="F1266" t="s">
        <v>879</v>
      </c>
      <c r="G1266" t="s">
        <v>829</v>
      </c>
      <c r="I1266" t="s">
        <v>835</v>
      </c>
    </row>
    <row r="1267" spans="1:9">
      <c r="A1267" t="s">
        <v>4535</v>
      </c>
      <c r="B1267" t="s">
        <v>4536</v>
      </c>
      <c r="C1267" s="33" t="s">
        <v>4537</v>
      </c>
      <c r="E1267" t="s">
        <v>842</v>
      </c>
      <c r="I1267" t="s">
        <v>843</v>
      </c>
    </row>
    <row r="1268" spans="1:9">
      <c r="A1268" t="s">
        <v>4538</v>
      </c>
      <c r="B1268" t="s">
        <v>4539</v>
      </c>
      <c r="C1268" s="33" t="s">
        <v>4540</v>
      </c>
      <c r="D1268" t="s">
        <v>829</v>
      </c>
      <c r="E1268" t="s">
        <v>994</v>
      </c>
      <c r="F1268" t="s">
        <v>995</v>
      </c>
      <c r="G1268" t="s">
        <v>829</v>
      </c>
      <c r="I1268" t="s">
        <v>835</v>
      </c>
    </row>
    <row r="1269" spans="1:9">
      <c r="A1269" t="s">
        <v>4541</v>
      </c>
      <c r="B1269" t="s">
        <v>4542</v>
      </c>
      <c r="C1269" s="33" t="s">
        <v>4543</v>
      </c>
      <c r="D1269" t="s">
        <v>829</v>
      </c>
      <c r="G1269" t="s">
        <v>829</v>
      </c>
      <c r="I1269" t="s">
        <v>835</v>
      </c>
    </row>
    <row r="1270" spans="1:9">
      <c r="A1270" t="s">
        <v>4544</v>
      </c>
      <c r="B1270" t="s">
        <v>4545</v>
      </c>
      <c r="C1270" s="33" t="s">
        <v>4546</v>
      </c>
      <c r="I1270" t="s">
        <v>843</v>
      </c>
    </row>
    <row r="1271" spans="1:9">
      <c r="A1271" t="s">
        <v>4547</v>
      </c>
      <c r="B1271" t="s">
        <v>4548</v>
      </c>
      <c r="C1271" s="33" t="s">
        <v>4549</v>
      </c>
      <c r="D1271" t="s">
        <v>829</v>
      </c>
      <c r="E1271" t="s">
        <v>1167</v>
      </c>
      <c r="F1271" t="s">
        <v>1168</v>
      </c>
      <c r="G1271" t="s">
        <v>829</v>
      </c>
      <c r="I1271" t="s">
        <v>835</v>
      </c>
    </row>
    <row r="1272" spans="1:9">
      <c r="A1272" t="s">
        <v>4550</v>
      </c>
      <c r="B1272" t="s">
        <v>4551</v>
      </c>
      <c r="C1272" s="33" t="s">
        <v>4552</v>
      </c>
      <c r="D1272" t="s">
        <v>829</v>
      </c>
      <c r="E1272" t="s">
        <v>850</v>
      </c>
      <c r="F1272" t="s">
        <v>851</v>
      </c>
      <c r="G1272" t="s">
        <v>829</v>
      </c>
      <c r="I1272" t="s">
        <v>835</v>
      </c>
    </row>
    <row r="1273" spans="1:9">
      <c r="A1273" t="s">
        <v>4553</v>
      </c>
      <c r="B1273" t="s">
        <v>4554</v>
      </c>
      <c r="C1273" s="33" t="s">
        <v>4555</v>
      </c>
      <c r="E1273" t="s">
        <v>1167</v>
      </c>
      <c r="F1273" t="s">
        <v>1168</v>
      </c>
      <c r="G1273" t="s">
        <v>1269</v>
      </c>
      <c r="H1273" t="s">
        <v>1270</v>
      </c>
      <c r="I1273" t="s">
        <v>835</v>
      </c>
    </row>
    <row r="1274" spans="1:9">
      <c r="A1274" t="s">
        <v>4556</v>
      </c>
      <c r="B1274" t="s">
        <v>4557</v>
      </c>
      <c r="C1274" s="33" t="s">
        <v>4558</v>
      </c>
      <c r="E1274" t="s">
        <v>842</v>
      </c>
      <c r="I1274" t="s">
        <v>843</v>
      </c>
    </row>
    <row r="1275" spans="1:9">
      <c r="A1275" t="s">
        <v>4559</v>
      </c>
      <c r="B1275" t="s">
        <v>4560</v>
      </c>
      <c r="C1275" s="33" t="s">
        <v>4561</v>
      </c>
      <c r="D1275" t="s">
        <v>829</v>
      </c>
      <c r="E1275" t="s">
        <v>827</v>
      </c>
      <c r="F1275" t="s">
        <v>828</v>
      </c>
      <c r="G1275" t="s">
        <v>829</v>
      </c>
      <c r="I1275" t="s">
        <v>835</v>
      </c>
    </row>
    <row r="1276" spans="1:9">
      <c r="A1276" t="s">
        <v>4562</v>
      </c>
      <c r="B1276" t="s">
        <v>4563</v>
      </c>
      <c r="C1276" s="33" t="s">
        <v>4564</v>
      </c>
      <c r="I1276" t="s">
        <v>843</v>
      </c>
    </row>
    <row r="1277" spans="1:9">
      <c r="A1277" t="s">
        <v>4565</v>
      </c>
      <c r="B1277" t="s">
        <v>4566</v>
      </c>
      <c r="C1277" s="33" t="s">
        <v>4567</v>
      </c>
      <c r="D1277" t="s">
        <v>829</v>
      </c>
      <c r="E1277" t="s">
        <v>1167</v>
      </c>
      <c r="F1277" t="s">
        <v>1168</v>
      </c>
      <c r="G1277" t="s">
        <v>829</v>
      </c>
      <c r="I1277" t="s">
        <v>835</v>
      </c>
    </row>
    <row r="1278" spans="1:9">
      <c r="A1278" t="s">
        <v>4568</v>
      </c>
      <c r="B1278" t="s">
        <v>4569</v>
      </c>
      <c r="C1278" s="33" t="s">
        <v>4570</v>
      </c>
      <c r="I1278" t="s">
        <v>843</v>
      </c>
    </row>
    <row r="1279" spans="1:9">
      <c r="A1279" t="s">
        <v>4571</v>
      </c>
      <c r="B1279" t="s">
        <v>4572</v>
      </c>
      <c r="C1279" s="33" t="s">
        <v>4573</v>
      </c>
      <c r="I1279" t="s">
        <v>843</v>
      </c>
    </row>
    <row r="1280" spans="1:9">
      <c r="A1280" t="s">
        <v>4574</v>
      </c>
      <c r="B1280" t="s">
        <v>4575</v>
      </c>
      <c r="C1280" s="33" t="s">
        <v>4576</v>
      </c>
      <c r="E1280" t="s">
        <v>842</v>
      </c>
      <c r="I1280" t="s">
        <v>843</v>
      </c>
    </row>
    <row r="1281" spans="1:9">
      <c r="A1281" t="s">
        <v>4577</v>
      </c>
      <c r="B1281" t="s">
        <v>4578</v>
      </c>
      <c r="C1281" s="33" t="s">
        <v>4579</v>
      </c>
      <c r="D1281" t="s">
        <v>829</v>
      </c>
      <c r="E1281" t="s">
        <v>1167</v>
      </c>
      <c r="F1281" t="s">
        <v>1168</v>
      </c>
      <c r="G1281" t="s">
        <v>829</v>
      </c>
      <c r="I1281" t="s">
        <v>835</v>
      </c>
    </row>
    <row r="1282" spans="1:9">
      <c r="A1282" t="s">
        <v>4580</v>
      </c>
      <c r="B1282" t="s">
        <v>4581</v>
      </c>
      <c r="C1282" s="33" t="s">
        <v>4582</v>
      </c>
      <c r="D1282" t="s">
        <v>829</v>
      </c>
      <c r="E1282" t="s">
        <v>827</v>
      </c>
      <c r="F1282" t="s">
        <v>828</v>
      </c>
      <c r="G1282" t="s">
        <v>829</v>
      </c>
      <c r="I1282" t="s">
        <v>835</v>
      </c>
    </row>
    <row r="1283" spans="1:9">
      <c r="A1283" t="s">
        <v>4583</v>
      </c>
      <c r="B1283" t="s">
        <v>4584</v>
      </c>
      <c r="C1283" s="33" t="s">
        <v>4585</v>
      </c>
      <c r="E1283" t="s">
        <v>1031</v>
      </c>
      <c r="F1283" t="s">
        <v>963</v>
      </c>
      <c r="I1283" t="s">
        <v>924</v>
      </c>
    </row>
    <row r="1284" spans="1:9">
      <c r="A1284" t="s">
        <v>4583</v>
      </c>
      <c r="B1284" t="s">
        <v>4584</v>
      </c>
      <c r="C1284" s="33" t="s">
        <v>4585</v>
      </c>
      <c r="E1284" t="s">
        <v>1031</v>
      </c>
      <c r="F1284" t="s">
        <v>963</v>
      </c>
      <c r="G1284" t="s">
        <v>896</v>
      </c>
      <c r="I1284" t="s">
        <v>835</v>
      </c>
    </row>
    <row r="1285" spans="1:9">
      <c r="A1285" t="s">
        <v>4586</v>
      </c>
      <c r="B1285" t="s">
        <v>4587</v>
      </c>
      <c r="C1285" s="33" t="s">
        <v>4588</v>
      </c>
      <c r="E1285" t="s">
        <v>842</v>
      </c>
      <c r="I1285" t="s">
        <v>843</v>
      </c>
    </row>
    <row r="1286" spans="1:9">
      <c r="A1286" t="s">
        <v>4589</v>
      </c>
      <c r="B1286" t="s">
        <v>4590</v>
      </c>
      <c r="C1286" s="33" t="s">
        <v>4591</v>
      </c>
      <c r="E1286" t="s">
        <v>842</v>
      </c>
      <c r="I1286" t="s">
        <v>843</v>
      </c>
    </row>
    <row r="1287" spans="1:9">
      <c r="A1287" t="s">
        <v>4592</v>
      </c>
      <c r="B1287" t="s">
        <v>4593</v>
      </c>
      <c r="C1287" s="33" t="s">
        <v>4594</v>
      </c>
      <c r="I1287" t="s">
        <v>843</v>
      </c>
    </row>
    <row r="1288" spans="1:9">
      <c r="A1288" t="s">
        <v>4595</v>
      </c>
      <c r="B1288" t="s">
        <v>4596</v>
      </c>
      <c r="C1288" s="33" t="s">
        <v>4597</v>
      </c>
      <c r="G1288" t="s">
        <v>834</v>
      </c>
      <c r="I1288" t="s">
        <v>835</v>
      </c>
    </row>
    <row r="1289" spans="1:9">
      <c r="A1289" t="s">
        <v>4598</v>
      </c>
      <c r="B1289" t="s">
        <v>4599</v>
      </c>
      <c r="C1289" s="33" t="s">
        <v>4600</v>
      </c>
      <c r="D1289" t="s">
        <v>829</v>
      </c>
      <c r="E1289" t="s">
        <v>891</v>
      </c>
      <c r="F1289" t="s">
        <v>892</v>
      </c>
      <c r="G1289" t="s">
        <v>829</v>
      </c>
      <c r="I1289" t="s">
        <v>835</v>
      </c>
    </row>
    <row r="1290" spans="1:9">
      <c r="A1290" t="s">
        <v>4601</v>
      </c>
      <c r="B1290" t="s">
        <v>4602</v>
      </c>
      <c r="C1290" s="33" t="s">
        <v>4603</v>
      </c>
      <c r="D1290" t="s">
        <v>829</v>
      </c>
      <c r="E1290" t="s">
        <v>1044</v>
      </c>
      <c r="F1290" t="s">
        <v>1045</v>
      </c>
      <c r="G1290" t="s">
        <v>1197</v>
      </c>
      <c r="H1290" t="s">
        <v>1198</v>
      </c>
      <c r="I1290" t="s">
        <v>835</v>
      </c>
    </row>
    <row r="1291" spans="1:9">
      <c r="A1291" t="s">
        <v>4604</v>
      </c>
      <c r="B1291" t="s">
        <v>4605</v>
      </c>
      <c r="C1291" s="33" t="s">
        <v>4606</v>
      </c>
      <c r="D1291" t="s">
        <v>829</v>
      </c>
      <c r="E1291" t="s">
        <v>891</v>
      </c>
      <c r="F1291" t="s">
        <v>892</v>
      </c>
      <c r="G1291" t="s">
        <v>829</v>
      </c>
      <c r="I1291" t="s">
        <v>835</v>
      </c>
    </row>
    <row r="1292" spans="1:9">
      <c r="A1292" t="s">
        <v>4607</v>
      </c>
      <c r="B1292" t="s">
        <v>4608</v>
      </c>
      <c r="C1292" s="33" t="s">
        <v>4609</v>
      </c>
      <c r="D1292" t="s">
        <v>829</v>
      </c>
      <c r="E1292" t="s">
        <v>1167</v>
      </c>
      <c r="F1292" t="s">
        <v>1168</v>
      </c>
      <c r="G1292" t="s">
        <v>829</v>
      </c>
      <c r="I1292" t="s">
        <v>835</v>
      </c>
    </row>
    <row r="1293" spans="1:9">
      <c r="A1293" t="s">
        <v>4610</v>
      </c>
      <c r="B1293" t="s">
        <v>4611</v>
      </c>
      <c r="C1293" s="33" t="s">
        <v>4612</v>
      </c>
      <c r="G1293" t="s">
        <v>834</v>
      </c>
      <c r="I1293" t="s">
        <v>835</v>
      </c>
    </row>
    <row r="1294" spans="1:9">
      <c r="A1294" t="s">
        <v>4613</v>
      </c>
      <c r="B1294" t="s">
        <v>4614</v>
      </c>
      <c r="C1294" s="33" t="s">
        <v>4615</v>
      </c>
      <c r="D1294" t="s">
        <v>829</v>
      </c>
      <c r="G1294" t="s">
        <v>829</v>
      </c>
      <c r="I1294" t="s">
        <v>830</v>
      </c>
    </row>
    <row r="1295" spans="1:9">
      <c r="A1295" t="s">
        <v>4616</v>
      </c>
      <c r="B1295" t="s">
        <v>4617</v>
      </c>
      <c r="C1295" s="33" t="s">
        <v>4618</v>
      </c>
      <c r="E1295" t="s">
        <v>842</v>
      </c>
      <c r="I1295" t="s">
        <v>843</v>
      </c>
    </row>
    <row r="1296" spans="1:9">
      <c r="A1296" t="s">
        <v>4619</v>
      </c>
      <c r="B1296" t="s">
        <v>4620</v>
      </c>
      <c r="C1296" s="33" t="s">
        <v>4621</v>
      </c>
      <c r="E1296" t="s">
        <v>850</v>
      </c>
      <c r="F1296" t="s">
        <v>851</v>
      </c>
      <c r="I1296" t="s">
        <v>843</v>
      </c>
    </row>
    <row r="1297" spans="1:9">
      <c r="A1297" t="s">
        <v>4622</v>
      </c>
      <c r="B1297" t="s">
        <v>4623</v>
      </c>
      <c r="C1297" s="33" t="s">
        <v>4624</v>
      </c>
      <c r="E1297" t="s">
        <v>842</v>
      </c>
      <c r="I1297" t="s">
        <v>843</v>
      </c>
    </row>
    <row r="1298" spans="1:9">
      <c r="A1298" t="s">
        <v>4625</v>
      </c>
      <c r="B1298" t="s">
        <v>4626</v>
      </c>
      <c r="C1298" s="33" t="s">
        <v>4627</v>
      </c>
      <c r="I1298" t="s">
        <v>843</v>
      </c>
    </row>
    <row r="1299" spans="1:9">
      <c r="A1299" t="s">
        <v>4628</v>
      </c>
      <c r="B1299" t="s">
        <v>4629</v>
      </c>
      <c r="C1299" s="33" t="s">
        <v>4627</v>
      </c>
      <c r="I1299" t="s">
        <v>843</v>
      </c>
    </row>
    <row r="1300" spans="1:9">
      <c r="A1300" t="s">
        <v>4630</v>
      </c>
      <c r="B1300" t="s">
        <v>4631</v>
      </c>
      <c r="C1300" s="33" t="s">
        <v>4624</v>
      </c>
      <c r="I1300" t="s">
        <v>843</v>
      </c>
    </row>
    <row r="1301" spans="1:9">
      <c r="A1301" t="s">
        <v>4632</v>
      </c>
      <c r="B1301" t="s">
        <v>4633</v>
      </c>
      <c r="C1301" s="33" t="s">
        <v>4634</v>
      </c>
      <c r="G1301" t="s">
        <v>834</v>
      </c>
      <c r="I1301" t="s">
        <v>835</v>
      </c>
    </row>
    <row r="1302" spans="1:9">
      <c r="A1302" t="s">
        <v>4635</v>
      </c>
      <c r="B1302" t="s">
        <v>4636</v>
      </c>
      <c r="C1302" s="33" t="s">
        <v>4637</v>
      </c>
      <c r="G1302" t="s">
        <v>1969</v>
      </c>
      <c r="H1302" t="s">
        <v>1970</v>
      </c>
      <c r="I1302" t="s">
        <v>835</v>
      </c>
    </row>
    <row r="1303" spans="1:9">
      <c r="A1303" t="s">
        <v>4638</v>
      </c>
      <c r="B1303" t="s">
        <v>4639</v>
      </c>
      <c r="C1303" s="33" t="s">
        <v>4640</v>
      </c>
      <c r="D1303" t="s">
        <v>829</v>
      </c>
      <c r="E1303" t="s">
        <v>884</v>
      </c>
      <c r="G1303" t="s">
        <v>925</v>
      </c>
      <c r="I1303" t="s">
        <v>835</v>
      </c>
    </row>
    <row r="1304" spans="1:9">
      <c r="A1304" t="s">
        <v>4641</v>
      </c>
      <c r="B1304" t="s">
        <v>4642</v>
      </c>
      <c r="C1304" s="33" t="s">
        <v>4643</v>
      </c>
      <c r="G1304" t="s">
        <v>834</v>
      </c>
      <c r="I1304" t="s">
        <v>835</v>
      </c>
    </row>
    <row r="1305" spans="1:9">
      <c r="A1305" t="s">
        <v>4644</v>
      </c>
      <c r="B1305" t="s">
        <v>4642</v>
      </c>
      <c r="C1305" s="33" t="s">
        <v>4645</v>
      </c>
      <c r="E1305" t="s">
        <v>850</v>
      </c>
      <c r="F1305" t="s">
        <v>851</v>
      </c>
      <c r="G1305" t="s">
        <v>829</v>
      </c>
      <c r="I1305" t="s">
        <v>830</v>
      </c>
    </row>
    <row r="1306" spans="1:9">
      <c r="A1306" t="s">
        <v>4646</v>
      </c>
      <c r="B1306" t="s">
        <v>4647</v>
      </c>
      <c r="C1306" s="33" t="s">
        <v>4648</v>
      </c>
      <c r="D1306" t="s">
        <v>829</v>
      </c>
      <c r="E1306" t="s">
        <v>994</v>
      </c>
      <c r="F1306" t="s">
        <v>995</v>
      </c>
      <c r="G1306" t="s">
        <v>829</v>
      </c>
      <c r="I1306" t="s">
        <v>835</v>
      </c>
    </row>
    <row r="1307" spans="1:9">
      <c r="A1307" t="s">
        <v>4649</v>
      </c>
      <c r="B1307" t="s">
        <v>4650</v>
      </c>
      <c r="C1307" s="33" t="s">
        <v>4651</v>
      </c>
      <c r="G1307" t="s">
        <v>940</v>
      </c>
      <c r="I1307" t="s">
        <v>830</v>
      </c>
    </row>
    <row r="1308" spans="1:9">
      <c r="A1308" t="s">
        <v>4652</v>
      </c>
      <c r="B1308" t="s">
        <v>4653</v>
      </c>
      <c r="C1308" s="33" t="s">
        <v>4654</v>
      </c>
      <c r="E1308" t="s">
        <v>929</v>
      </c>
      <c r="F1308" t="s">
        <v>930</v>
      </c>
      <c r="G1308" t="s">
        <v>925</v>
      </c>
      <c r="I1308" t="s">
        <v>835</v>
      </c>
    </row>
    <row r="1309" spans="1:9">
      <c r="A1309" t="s">
        <v>4655</v>
      </c>
      <c r="B1309" t="s">
        <v>4656</v>
      </c>
      <c r="C1309" s="33" t="s">
        <v>4657</v>
      </c>
      <c r="I1309" t="s">
        <v>843</v>
      </c>
    </row>
    <row r="1310" spans="1:9">
      <c r="A1310" t="s">
        <v>4658</v>
      </c>
      <c r="B1310" t="s">
        <v>4659</v>
      </c>
      <c r="C1310" s="33" t="s">
        <v>4660</v>
      </c>
      <c r="E1310" t="s">
        <v>842</v>
      </c>
      <c r="I1310" t="s">
        <v>843</v>
      </c>
    </row>
    <row r="1311" spans="1:9">
      <c r="A1311" t="s">
        <v>4661</v>
      </c>
      <c r="B1311" t="s">
        <v>4662</v>
      </c>
      <c r="C1311" s="33" t="s">
        <v>4663</v>
      </c>
      <c r="D1311" t="s">
        <v>829</v>
      </c>
      <c r="E1311" t="s">
        <v>827</v>
      </c>
      <c r="F1311" t="s">
        <v>828</v>
      </c>
      <c r="G1311" t="s">
        <v>829</v>
      </c>
      <c r="I1311" t="s">
        <v>924</v>
      </c>
    </row>
    <row r="1312" spans="1:9">
      <c r="A1312" t="s">
        <v>4661</v>
      </c>
      <c r="B1312" t="s">
        <v>4662</v>
      </c>
      <c r="C1312" s="33" t="s">
        <v>4663</v>
      </c>
      <c r="D1312" t="s">
        <v>829</v>
      </c>
      <c r="E1312" t="s">
        <v>827</v>
      </c>
      <c r="F1312" t="s">
        <v>828</v>
      </c>
      <c r="G1312" t="s">
        <v>829</v>
      </c>
      <c r="I1312" t="s">
        <v>835</v>
      </c>
    </row>
    <row r="1313" spans="1:9">
      <c r="A1313" t="s">
        <v>4664</v>
      </c>
      <c r="B1313" t="s">
        <v>4665</v>
      </c>
      <c r="C1313" s="33" t="s">
        <v>4666</v>
      </c>
      <c r="D1313" t="s">
        <v>829</v>
      </c>
      <c r="E1313" t="s">
        <v>827</v>
      </c>
      <c r="F1313" t="s">
        <v>828</v>
      </c>
      <c r="G1313" t="s">
        <v>829</v>
      </c>
      <c r="I1313" t="s">
        <v>835</v>
      </c>
    </row>
    <row r="1314" spans="1:9">
      <c r="A1314" t="s">
        <v>4667</v>
      </c>
      <c r="B1314" t="s">
        <v>4668</v>
      </c>
      <c r="C1314" s="33" t="s">
        <v>4669</v>
      </c>
      <c r="D1314" t="s">
        <v>896</v>
      </c>
      <c r="E1314" t="s">
        <v>1454</v>
      </c>
      <c r="F1314" t="s">
        <v>1455</v>
      </c>
      <c r="G1314" t="s">
        <v>896</v>
      </c>
      <c r="I1314" t="s">
        <v>830</v>
      </c>
    </row>
    <row r="1315" spans="1:9">
      <c r="A1315" t="s">
        <v>4670</v>
      </c>
      <c r="B1315" t="s">
        <v>4671</v>
      </c>
      <c r="C1315" s="33" t="s">
        <v>4672</v>
      </c>
      <c r="E1315" t="s">
        <v>842</v>
      </c>
      <c r="I1315" t="s">
        <v>843</v>
      </c>
    </row>
    <row r="1316" spans="1:9">
      <c r="A1316" t="s">
        <v>4673</v>
      </c>
      <c r="B1316" t="s">
        <v>4674</v>
      </c>
      <c r="C1316" s="33" t="s">
        <v>4675</v>
      </c>
      <c r="G1316" t="s">
        <v>834</v>
      </c>
      <c r="I1316" t="s">
        <v>830</v>
      </c>
    </row>
    <row r="1317" spans="1:9">
      <c r="A1317" t="s">
        <v>4676</v>
      </c>
      <c r="B1317" t="s">
        <v>4677</v>
      </c>
      <c r="C1317" s="33" t="s">
        <v>4678</v>
      </c>
      <c r="I1317" t="s">
        <v>843</v>
      </c>
    </row>
    <row r="1318" spans="1:9">
      <c r="A1318" t="s">
        <v>4679</v>
      </c>
      <c r="B1318" t="s">
        <v>4680</v>
      </c>
      <c r="C1318" s="33" t="s">
        <v>4681</v>
      </c>
      <c r="E1318" t="s">
        <v>842</v>
      </c>
      <c r="I1318" t="s">
        <v>843</v>
      </c>
    </row>
    <row r="1319" spans="1:9">
      <c r="A1319" t="s">
        <v>4682</v>
      </c>
      <c r="B1319" t="s">
        <v>4683</v>
      </c>
      <c r="C1319" s="33" t="s">
        <v>4684</v>
      </c>
      <c r="G1319" t="s">
        <v>834</v>
      </c>
      <c r="I1319" t="s">
        <v>830</v>
      </c>
    </row>
    <row r="1320" spans="1:9">
      <c r="A1320" t="s">
        <v>4685</v>
      </c>
      <c r="B1320" t="s">
        <v>4686</v>
      </c>
      <c r="C1320" s="33" t="s">
        <v>4687</v>
      </c>
      <c r="I1320" t="s">
        <v>843</v>
      </c>
    </row>
    <row r="1321" spans="1:9">
      <c r="A1321" t="s">
        <v>4688</v>
      </c>
      <c r="B1321" t="s">
        <v>4689</v>
      </c>
      <c r="C1321" s="33" t="s">
        <v>4690</v>
      </c>
      <c r="E1321" t="s">
        <v>1454</v>
      </c>
      <c r="F1321" t="s">
        <v>1455</v>
      </c>
      <c r="G1321" t="s">
        <v>925</v>
      </c>
      <c r="I1321" t="s">
        <v>835</v>
      </c>
    </row>
    <row r="1322" spans="1:9">
      <c r="A1322" t="s">
        <v>4691</v>
      </c>
      <c r="B1322" t="s">
        <v>4692</v>
      </c>
      <c r="C1322" s="33" t="s">
        <v>4693</v>
      </c>
      <c r="D1322" t="s">
        <v>829</v>
      </c>
      <c r="E1322" t="s">
        <v>827</v>
      </c>
      <c r="F1322" t="s">
        <v>828</v>
      </c>
      <c r="G1322" t="s">
        <v>829</v>
      </c>
      <c r="I1322" t="s">
        <v>835</v>
      </c>
    </row>
    <row r="1323" spans="1:9">
      <c r="A1323" t="s">
        <v>4694</v>
      </c>
      <c r="B1323" t="s">
        <v>4695</v>
      </c>
      <c r="C1323" s="33" t="s">
        <v>4696</v>
      </c>
      <c r="G1323" t="s">
        <v>834</v>
      </c>
      <c r="I1323" t="s">
        <v>835</v>
      </c>
    </row>
    <row r="1324" spans="1:9">
      <c r="A1324" t="s">
        <v>4697</v>
      </c>
      <c r="B1324" t="s">
        <v>4698</v>
      </c>
      <c r="C1324" s="33" t="s">
        <v>4699</v>
      </c>
      <c r="E1324" t="s">
        <v>884</v>
      </c>
      <c r="G1324" t="s">
        <v>829</v>
      </c>
      <c r="I1324" t="s">
        <v>830</v>
      </c>
    </row>
    <row r="1325" spans="1:9">
      <c r="A1325" t="s">
        <v>4700</v>
      </c>
      <c r="B1325" t="s">
        <v>4701</v>
      </c>
      <c r="C1325" s="33" t="s">
        <v>4702</v>
      </c>
      <c r="I1325" t="s">
        <v>843</v>
      </c>
    </row>
    <row r="1326" spans="1:9">
      <c r="A1326" t="s">
        <v>4703</v>
      </c>
      <c r="B1326" t="s">
        <v>4704</v>
      </c>
      <c r="C1326" s="33" t="s">
        <v>4705</v>
      </c>
      <c r="D1326" t="s">
        <v>829</v>
      </c>
      <c r="E1326" t="s">
        <v>850</v>
      </c>
      <c r="F1326" t="s">
        <v>851</v>
      </c>
      <c r="G1326" t="s">
        <v>829</v>
      </c>
      <c r="I1326" t="s">
        <v>830</v>
      </c>
    </row>
    <row r="1327" spans="1:9">
      <c r="A1327" t="s">
        <v>4706</v>
      </c>
      <c r="B1327" t="s">
        <v>4707</v>
      </c>
      <c r="C1327" s="33" t="s">
        <v>4708</v>
      </c>
      <c r="D1327" t="s">
        <v>829</v>
      </c>
      <c r="E1327" t="s">
        <v>873</v>
      </c>
      <c r="F1327" t="s">
        <v>874</v>
      </c>
      <c r="I1327" t="s">
        <v>924</v>
      </c>
    </row>
    <row r="1328" spans="1:9">
      <c r="A1328" t="s">
        <v>4706</v>
      </c>
      <c r="B1328" t="s">
        <v>4707</v>
      </c>
      <c r="C1328" s="33" t="s">
        <v>4708</v>
      </c>
      <c r="D1328" t="s">
        <v>829</v>
      </c>
      <c r="E1328" t="s">
        <v>873</v>
      </c>
      <c r="F1328" t="s">
        <v>874</v>
      </c>
      <c r="G1328" t="s">
        <v>829</v>
      </c>
      <c r="I1328" t="s">
        <v>835</v>
      </c>
    </row>
    <row r="1329" spans="1:9">
      <c r="A1329" t="s">
        <v>4709</v>
      </c>
      <c r="B1329" t="s">
        <v>4710</v>
      </c>
      <c r="C1329" s="33" t="s">
        <v>4711</v>
      </c>
      <c r="G1329" t="s">
        <v>834</v>
      </c>
      <c r="I1329" t="s">
        <v>835</v>
      </c>
    </row>
    <row r="1330" spans="1:9">
      <c r="A1330" t="s">
        <v>4712</v>
      </c>
      <c r="B1330" t="s">
        <v>4713</v>
      </c>
      <c r="C1330" s="33" t="s">
        <v>4714</v>
      </c>
      <c r="E1330" t="s">
        <v>842</v>
      </c>
      <c r="I1330" t="s">
        <v>843</v>
      </c>
    </row>
    <row r="1331" spans="1:9">
      <c r="A1331" t="s">
        <v>4715</v>
      </c>
      <c r="B1331" t="s">
        <v>4716</v>
      </c>
      <c r="C1331" s="33" t="s">
        <v>4717</v>
      </c>
      <c r="D1331" t="s">
        <v>829</v>
      </c>
      <c r="E1331" t="s">
        <v>891</v>
      </c>
      <c r="F1331" t="s">
        <v>892</v>
      </c>
      <c r="G1331" t="s">
        <v>829</v>
      </c>
      <c r="I1331" t="s">
        <v>830</v>
      </c>
    </row>
    <row r="1332" spans="1:9">
      <c r="A1332" t="s">
        <v>4718</v>
      </c>
      <c r="B1332" t="s">
        <v>4719</v>
      </c>
      <c r="C1332" s="33" t="s">
        <v>4720</v>
      </c>
      <c r="G1332" t="s">
        <v>940</v>
      </c>
      <c r="I1332" t="s">
        <v>835</v>
      </c>
    </row>
    <row r="1333" spans="1:9">
      <c r="A1333" t="s">
        <v>4721</v>
      </c>
      <c r="B1333" t="s">
        <v>4722</v>
      </c>
      <c r="C1333" s="33" t="s">
        <v>4723</v>
      </c>
      <c r="E1333" t="s">
        <v>3488</v>
      </c>
      <c r="F1333" t="s">
        <v>851</v>
      </c>
      <c r="I1333" t="s">
        <v>843</v>
      </c>
    </row>
    <row r="1334" spans="1:9">
      <c r="A1334" t="s">
        <v>4724</v>
      </c>
      <c r="B1334" t="s">
        <v>4725</v>
      </c>
      <c r="C1334" s="33" t="s">
        <v>4726</v>
      </c>
      <c r="E1334" t="s">
        <v>873</v>
      </c>
      <c r="F1334" t="s">
        <v>874</v>
      </c>
      <c r="G1334" t="s">
        <v>1269</v>
      </c>
      <c r="H1334" t="s">
        <v>1270</v>
      </c>
      <c r="I1334" t="s">
        <v>835</v>
      </c>
    </row>
    <row r="1335" spans="1:9">
      <c r="A1335" t="s">
        <v>4727</v>
      </c>
      <c r="B1335" t="s">
        <v>4728</v>
      </c>
      <c r="C1335" s="33" t="s">
        <v>4729</v>
      </c>
      <c r="E1335" t="s">
        <v>842</v>
      </c>
      <c r="I1335" t="s">
        <v>843</v>
      </c>
    </row>
    <row r="1336" spans="1:9">
      <c r="A1336" t="s">
        <v>4730</v>
      </c>
      <c r="B1336" t="s">
        <v>4731</v>
      </c>
      <c r="C1336" s="33" t="s">
        <v>4732</v>
      </c>
      <c r="E1336" t="s">
        <v>878</v>
      </c>
      <c r="F1336" t="s">
        <v>879</v>
      </c>
      <c r="G1336" t="s">
        <v>925</v>
      </c>
      <c r="I1336" t="s">
        <v>835</v>
      </c>
    </row>
    <row r="1337" spans="1:9">
      <c r="A1337" t="s">
        <v>4733</v>
      </c>
      <c r="B1337" t="s">
        <v>4734</v>
      </c>
      <c r="C1337" s="33" t="s">
        <v>4735</v>
      </c>
      <c r="I1337" t="s">
        <v>843</v>
      </c>
    </row>
    <row r="1338" spans="1:9">
      <c r="A1338" t="s">
        <v>4736</v>
      </c>
      <c r="B1338" t="s">
        <v>4737</v>
      </c>
      <c r="C1338" s="33" t="s">
        <v>4738</v>
      </c>
      <c r="E1338" t="s">
        <v>1258</v>
      </c>
      <c r="F1338" t="s">
        <v>828</v>
      </c>
      <c r="I1338" t="s">
        <v>843</v>
      </c>
    </row>
    <row r="1339" spans="1:9">
      <c r="A1339" t="s">
        <v>4739</v>
      </c>
      <c r="B1339" t="s">
        <v>4740</v>
      </c>
      <c r="C1339" s="33" t="s">
        <v>4741</v>
      </c>
      <c r="G1339" t="s">
        <v>834</v>
      </c>
      <c r="I1339" t="s">
        <v>830</v>
      </c>
    </row>
    <row r="1340" spans="1:9">
      <c r="A1340" t="s">
        <v>4742</v>
      </c>
      <c r="B1340" t="s">
        <v>4743</v>
      </c>
      <c r="C1340" s="33" t="s">
        <v>4744</v>
      </c>
      <c r="E1340" t="s">
        <v>842</v>
      </c>
      <c r="I1340" t="s">
        <v>843</v>
      </c>
    </row>
    <row r="1341" spans="1:9">
      <c r="A1341" t="s">
        <v>4745</v>
      </c>
      <c r="B1341" t="s">
        <v>4746</v>
      </c>
      <c r="C1341" s="33" t="s">
        <v>4747</v>
      </c>
      <c r="I1341" t="s">
        <v>843</v>
      </c>
    </row>
    <row r="1342" spans="1:9">
      <c r="A1342" t="s">
        <v>4748</v>
      </c>
      <c r="B1342" t="s">
        <v>4749</v>
      </c>
      <c r="C1342" s="33" t="s">
        <v>4750</v>
      </c>
      <c r="E1342" t="s">
        <v>4751</v>
      </c>
      <c r="F1342" t="s">
        <v>1045</v>
      </c>
      <c r="I1342" t="s">
        <v>843</v>
      </c>
    </row>
    <row r="1343" spans="1:9">
      <c r="A1343" t="s">
        <v>4752</v>
      </c>
      <c r="B1343" t="s">
        <v>4753</v>
      </c>
      <c r="C1343" s="33" t="s">
        <v>4754</v>
      </c>
      <c r="I1343" t="s">
        <v>843</v>
      </c>
    </row>
    <row r="1344" spans="1:9">
      <c r="A1344" t="s">
        <v>4755</v>
      </c>
      <c r="B1344" t="s">
        <v>4756</v>
      </c>
      <c r="C1344" s="33" t="s">
        <v>4757</v>
      </c>
      <c r="E1344" t="s">
        <v>842</v>
      </c>
      <c r="I1344" t="s">
        <v>843</v>
      </c>
    </row>
    <row r="1345" spans="1:9">
      <c r="A1345" t="s">
        <v>4758</v>
      </c>
      <c r="B1345" t="s">
        <v>4759</v>
      </c>
      <c r="C1345" s="33" t="s">
        <v>4760</v>
      </c>
      <c r="E1345" t="s">
        <v>850</v>
      </c>
      <c r="F1345" t="s">
        <v>851</v>
      </c>
      <c r="G1345" t="s">
        <v>829</v>
      </c>
      <c r="I1345" t="s">
        <v>830</v>
      </c>
    </row>
    <row r="1346" spans="1:9">
      <c r="A1346" t="s">
        <v>4761</v>
      </c>
      <c r="B1346" t="s">
        <v>4762</v>
      </c>
      <c r="C1346" s="33" t="s">
        <v>4763</v>
      </c>
      <c r="E1346" t="s">
        <v>842</v>
      </c>
      <c r="I1346" t="s">
        <v>843</v>
      </c>
    </row>
    <row r="1347" spans="1:9">
      <c r="A1347" t="s">
        <v>4764</v>
      </c>
      <c r="B1347" t="s">
        <v>4765</v>
      </c>
      <c r="C1347" s="33" t="s">
        <v>4766</v>
      </c>
      <c r="D1347" t="s">
        <v>829</v>
      </c>
      <c r="E1347" t="s">
        <v>827</v>
      </c>
      <c r="F1347" t="s">
        <v>828</v>
      </c>
      <c r="G1347" t="s">
        <v>829</v>
      </c>
      <c r="I1347" t="s">
        <v>835</v>
      </c>
    </row>
    <row r="1348" spans="1:9">
      <c r="A1348" t="s">
        <v>4767</v>
      </c>
      <c r="B1348" t="s">
        <v>4768</v>
      </c>
      <c r="C1348" s="33" t="s">
        <v>4769</v>
      </c>
      <c r="E1348" t="s">
        <v>842</v>
      </c>
      <c r="I1348" t="s">
        <v>843</v>
      </c>
    </row>
    <row r="1349" spans="1:9">
      <c r="A1349" t="s">
        <v>4770</v>
      </c>
      <c r="B1349" t="s">
        <v>4771</v>
      </c>
      <c r="C1349" s="33" t="s">
        <v>4772</v>
      </c>
      <c r="I1349" t="s">
        <v>843</v>
      </c>
    </row>
    <row r="1350" spans="1:9">
      <c r="A1350" t="s">
        <v>4773</v>
      </c>
      <c r="B1350" t="s">
        <v>4774</v>
      </c>
      <c r="C1350" s="33" t="s">
        <v>4775</v>
      </c>
      <c r="D1350" t="s">
        <v>896</v>
      </c>
      <c r="E1350" t="s">
        <v>916</v>
      </c>
      <c r="F1350" t="s">
        <v>917</v>
      </c>
      <c r="G1350" t="s">
        <v>896</v>
      </c>
      <c r="I1350" t="s">
        <v>835</v>
      </c>
    </row>
    <row r="1351" spans="1:9">
      <c r="A1351" t="s">
        <v>4776</v>
      </c>
      <c r="B1351" t="s">
        <v>4777</v>
      </c>
      <c r="C1351" s="33" t="s">
        <v>4778</v>
      </c>
      <c r="D1351" t="s">
        <v>829</v>
      </c>
      <c r="E1351" t="s">
        <v>2216</v>
      </c>
      <c r="F1351" t="s">
        <v>2217</v>
      </c>
      <c r="G1351" t="s">
        <v>1969</v>
      </c>
      <c r="H1351" t="s">
        <v>1970</v>
      </c>
      <c r="I1351" t="s">
        <v>835</v>
      </c>
    </row>
    <row r="1352" spans="1:9">
      <c r="A1352" t="s">
        <v>4779</v>
      </c>
      <c r="B1352" t="s">
        <v>4780</v>
      </c>
      <c r="C1352" s="33" t="s">
        <v>4781</v>
      </c>
      <c r="G1352" t="s">
        <v>834</v>
      </c>
      <c r="I1352" t="s">
        <v>835</v>
      </c>
    </row>
    <row r="1353" spans="1:9">
      <c r="A1353" t="s">
        <v>4782</v>
      </c>
      <c r="B1353" t="s">
        <v>4783</v>
      </c>
      <c r="C1353" s="33" t="s">
        <v>4784</v>
      </c>
      <c r="E1353" t="s">
        <v>1612</v>
      </c>
      <c r="I1353" t="s">
        <v>924</v>
      </c>
    </row>
    <row r="1354" spans="1:9">
      <c r="A1354" t="s">
        <v>4785</v>
      </c>
      <c r="B1354" t="s">
        <v>4786</v>
      </c>
      <c r="C1354" s="33" t="s">
        <v>4787</v>
      </c>
      <c r="D1354" t="s">
        <v>829</v>
      </c>
      <c r="E1354" t="s">
        <v>827</v>
      </c>
      <c r="F1354" t="s">
        <v>828</v>
      </c>
      <c r="G1354" t="s">
        <v>829</v>
      </c>
      <c r="I1354" t="s">
        <v>924</v>
      </c>
    </row>
    <row r="1355" spans="1:9">
      <c r="A1355" t="s">
        <v>4785</v>
      </c>
      <c r="B1355" t="s">
        <v>4786</v>
      </c>
      <c r="C1355" s="33" t="s">
        <v>4787</v>
      </c>
      <c r="D1355" t="s">
        <v>829</v>
      </c>
      <c r="E1355" t="s">
        <v>827</v>
      </c>
      <c r="F1355" t="s">
        <v>828</v>
      </c>
      <c r="G1355" t="s">
        <v>829</v>
      </c>
      <c r="I1355" t="s">
        <v>835</v>
      </c>
    </row>
    <row r="1356" spans="1:9">
      <c r="A1356" t="s">
        <v>4788</v>
      </c>
      <c r="B1356" t="s">
        <v>4789</v>
      </c>
      <c r="C1356" s="33" t="s">
        <v>4790</v>
      </c>
      <c r="G1356" t="s">
        <v>834</v>
      </c>
      <c r="I1356" t="s">
        <v>835</v>
      </c>
    </row>
    <row r="1357" spans="1:9">
      <c r="A1357" t="s">
        <v>4791</v>
      </c>
      <c r="B1357" t="s">
        <v>4792</v>
      </c>
      <c r="C1357" s="33" t="s">
        <v>4793</v>
      </c>
      <c r="E1357" t="s">
        <v>842</v>
      </c>
      <c r="I1357" t="s">
        <v>843</v>
      </c>
    </row>
    <row r="1358" spans="1:9">
      <c r="A1358" t="s">
        <v>4794</v>
      </c>
      <c r="B1358" t="s">
        <v>4795</v>
      </c>
      <c r="C1358" s="33" t="s">
        <v>4796</v>
      </c>
      <c r="G1358" t="s">
        <v>834</v>
      </c>
      <c r="I1358" t="s">
        <v>835</v>
      </c>
    </row>
    <row r="1359" spans="1:9">
      <c r="A1359" t="s">
        <v>4797</v>
      </c>
      <c r="B1359" t="s">
        <v>4798</v>
      </c>
      <c r="C1359" s="33" t="s">
        <v>4799</v>
      </c>
      <c r="I1359" t="s">
        <v>843</v>
      </c>
    </row>
    <row r="1360" spans="1:9">
      <c r="A1360" t="s">
        <v>4800</v>
      </c>
      <c r="B1360" t="s">
        <v>4801</v>
      </c>
      <c r="C1360" s="33" t="s">
        <v>4802</v>
      </c>
      <c r="D1360" t="s">
        <v>829</v>
      </c>
      <c r="E1360" t="s">
        <v>850</v>
      </c>
      <c r="F1360" t="s">
        <v>851</v>
      </c>
      <c r="G1360" t="s">
        <v>829</v>
      </c>
      <c r="I1360" t="s">
        <v>835</v>
      </c>
    </row>
    <row r="1361" spans="1:9">
      <c r="A1361" t="s">
        <v>4803</v>
      </c>
      <c r="B1361" t="s">
        <v>4804</v>
      </c>
      <c r="C1361" s="33" t="s">
        <v>4805</v>
      </c>
      <c r="G1361" t="s">
        <v>834</v>
      </c>
      <c r="I1361" t="s">
        <v>835</v>
      </c>
    </row>
    <row r="1362" spans="1:9">
      <c r="A1362" t="s">
        <v>4806</v>
      </c>
      <c r="B1362" t="s">
        <v>4807</v>
      </c>
      <c r="C1362" s="33" t="s">
        <v>4808</v>
      </c>
      <c r="I1362" t="s">
        <v>843</v>
      </c>
    </row>
    <row r="1363" spans="1:9">
      <c r="A1363" t="s">
        <v>4809</v>
      </c>
      <c r="B1363" t="s">
        <v>4810</v>
      </c>
      <c r="C1363" s="33" t="s">
        <v>4811</v>
      </c>
      <c r="G1363" t="s">
        <v>940</v>
      </c>
      <c r="I1363" t="s">
        <v>835</v>
      </c>
    </row>
    <row r="1364" spans="1:9">
      <c r="A1364" t="s">
        <v>643</v>
      </c>
      <c r="B1364" t="s">
        <v>4812</v>
      </c>
      <c r="C1364" s="33" t="s">
        <v>4813</v>
      </c>
      <c r="E1364" t="s">
        <v>842</v>
      </c>
      <c r="G1364" t="s">
        <v>834</v>
      </c>
      <c r="I1364" t="s">
        <v>843</v>
      </c>
    </row>
    <row r="1365" spans="1:9">
      <c r="A1365" t="s">
        <v>4814</v>
      </c>
      <c r="B1365" t="s">
        <v>4815</v>
      </c>
      <c r="C1365" s="33" t="s">
        <v>4816</v>
      </c>
      <c r="E1365" t="s">
        <v>842</v>
      </c>
      <c r="I1365" t="s">
        <v>843</v>
      </c>
    </row>
    <row r="1366" spans="1:9">
      <c r="A1366" t="s">
        <v>4817</v>
      </c>
      <c r="B1366" t="s">
        <v>4818</v>
      </c>
      <c r="C1366" s="33" t="s">
        <v>4816</v>
      </c>
      <c r="G1366" t="s">
        <v>834</v>
      </c>
      <c r="I1366" t="s">
        <v>835</v>
      </c>
    </row>
    <row r="1367" spans="1:9">
      <c r="A1367" t="s">
        <v>4819</v>
      </c>
      <c r="B1367" t="s">
        <v>4820</v>
      </c>
      <c r="C1367" s="33" t="s">
        <v>4821</v>
      </c>
      <c r="G1367" t="s">
        <v>940</v>
      </c>
      <c r="I1367" t="s">
        <v>835</v>
      </c>
    </row>
    <row r="1368" spans="1:9">
      <c r="A1368" t="s">
        <v>4822</v>
      </c>
      <c r="B1368" t="s">
        <v>4823</v>
      </c>
      <c r="C1368" s="33" t="s">
        <v>4824</v>
      </c>
      <c r="E1368" t="s">
        <v>842</v>
      </c>
      <c r="I1368" t="s">
        <v>843</v>
      </c>
    </row>
    <row r="1369" spans="1:9">
      <c r="A1369" t="s">
        <v>4825</v>
      </c>
      <c r="B1369" t="s">
        <v>4826</v>
      </c>
      <c r="C1369" s="33" t="s">
        <v>4827</v>
      </c>
      <c r="E1369" t="s">
        <v>4828</v>
      </c>
      <c r="F1369" t="s">
        <v>1975</v>
      </c>
      <c r="I1369" t="s">
        <v>843</v>
      </c>
    </row>
    <row r="1370" spans="1:9">
      <c r="A1370" t="s">
        <v>4829</v>
      </c>
      <c r="B1370" t="s">
        <v>4830</v>
      </c>
      <c r="C1370" s="33" t="s">
        <v>4831</v>
      </c>
      <c r="G1370" t="s">
        <v>834</v>
      </c>
      <c r="I1370" t="s">
        <v>835</v>
      </c>
    </row>
    <row r="1371" spans="1:9">
      <c r="A1371" t="s">
        <v>4832</v>
      </c>
      <c r="B1371" t="s">
        <v>4833</v>
      </c>
      <c r="C1371" s="33" t="s">
        <v>4834</v>
      </c>
      <c r="E1371" t="s">
        <v>842</v>
      </c>
      <c r="I1371" t="s">
        <v>843</v>
      </c>
    </row>
    <row r="1372" spans="1:9">
      <c r="A1372" t="s">
        <v>4835</v>
      </c>
      <c r="B1372" t="s">
        <v>4836</v>
      </c>
      <c r="C1372" s="33" t="s">
        <v>4837</v>
      </c>
      <c r="E1372" t="s">
        <v>842</v>
      </c>
      <c r="I1372" t="s">
        <v>843</v>
      </c>
    </row>
    <row r="1373" spans="1:9">
      <c r="A1373" t="s">
        <v>4838</v>
      </c>
      <c r="B1373" t="s">
        <v>4839</v>
      </c>
      <c r="C1373" s="33" t="s">
        <v>4840</v>
      </c>
      <c r="D1373" t="s">
        <v>829</v>
      </c>
      <c r="E1373" t="s">
        <v>891</v>
      </c>
      <c r="F1373" t="s">
        <v>892</v>
      </c>
      <c r="G1373" t="s">
        <v>829</v>
      </c>
      <c r="I1373" t="s">
        <v>830</v>
      </c>
    </row>
    <row r="1374" spans="1:9">
      <c r="A1374" t="s">
        <v>4841</v>
      </c>
      <c r="B1374" t="s">
        <v>4842</v>
      </c>
      <c r="C1374" s="33" t="s">
        <v>4843</v>
      </c>
      <c r="I1374" t="s">
        <v>843</v>
      </c>
    </row>
    <row r="1375" spans="1:9">
      <c r="A1375" t="s">
        <v>4844</v>
      </c>
      <c r="B1375" t="s">
        <v>4845</v>
      </c>
      <c r="C1375" s="33" t="s">
        <v>4846</v>
      </c>
      <c r="D1375" t="s">
        <v>829</v>
      </c>
      <c r="E1375" t="s">
        <v>1274</v>
      </c>
      <c r="F1375" t="s">
        <v>1275</v>
      </c>
      <c r="G1375" t="s">
        <v>829</v>
      </c>
      <c r="I1375" t="s">
        <v>835</v>
      </c>
    </row>
    <row r="1376" spans="1:9">
      <c r="A1376" t="s">
        <v>4847</v>
      </c>
      <c r="B1376" t="s">
        <v>4848</v>
      </c>
      <c r="C1376" s="33" t="s">
        <v>4849</v>
      </c>
      <c r="I1376" t="s">
        <v>843</v>
      </c>
    </row>
    <row r="1377" spans="1:9">
      <c r="A1377" t="s">
        <v>4850</v>
      </c>
      <c r="B1377" t="s">
        <v>4851</v>
      </c>
      <c r="C1377" s="33" t="s">
        <v>4852</v>
      </c>
      <c r="D1377" t="s">
        <v>829</v>
      </c>
      <c r="E1377" t="s">
        <v>891</v>
      </c>
      <c r="F1377" t="s">
        <v>892</v>
      </c>
      <c r="G1377" t="s">
        <v>829</v>
      </c>
      <c r="I1377" t="s">
        <v>835</v>
      </c>
    </row>
    <row r="1378" spans="1:9">
      <c r="A1378" t="s">
        <v>4853</v>
      </c>
      <c r="B1378" t="s">
        <v>4854</v>
      </c>
      <c r="C1378" s="33" t="s">
        <v>4855</v>
      </c>
      <c r="D1378" t="s">
        <v>829</v>
      </c>
      <c r="E1378" t="s">
        <v>873</v>
      </c>
      <c r="F1378" t="s">
        <v>874</v>
      </c>
      <c r="G1378" t="s">
        <v>829</v>
      </c>
      <c r="I1378" t="s">
        <v>835</v>
      </c>
    </row>
    <row r="1379" spans="1:9">
      <c r="A1379" t="s">
        <v>4856</v>
      </c>
      <c r="B1379" t="s">
        <v>4857</v>
      </c>
      <c r="C1379" s="33" t="s">
        <v>4858</v>
      </c>
      <c r="D1379" t="s">
        <v>829</v>
      </c>
      <c r="E1379" t="s">
        <v>873</v>
      </c>
      <c r="F1379" t="s">
        <v>874</v>
      </c>
      <c r="G1379" t="s">
        <v>829</v>
      </c>
      <c r="I1379" t="s">
        <v>835</v>
      </c>
    </row>
    <row r="1380" spans="1:9">
      <c r="A1380" t="s">
        <v>4859</v>
      </c>
      <c r="B1380" t="s">
        <v>4860</v>
      </c>
      <c r="C1380" s="33" t="s">
        <v>4861</v>
      </c>
      <c r="G1380" t="s">
        <v>834</v>
      </c>
      <c r="I1380" t="s">
        <v>835</v>
      </c>
    </row>
    <row r="1381" spans="1:9">
      <c r="A1381" t="s">
        <v>4862</v>
      </c>
      <c r="B1381" t="s">
        <v>4863</v>
      </c>
      <c r="C1381" s="33" t="s">
        <v>4864</v>
      </c>
      <c r="E1381" t="s">
        <v>994</v>
      </c>
      <c r="F1381" t="s">
        <v>995</v>
      </c>
      <c r="I1381" t="s">
        <v>924</v>
      </c>
    </row>
    <row r="1382" spans="1:9">
      <c r="A1382" t="s">
        <v>4862</v>
      </c>
      <c r="B1382" t="s">
        <v>4863</v>
      </c>
      <c r="C1382" s="33" t="s">
        <v>4864</v>
      </c>
      <c r="E1382" t="s">
        <v>994</v>
      </c>
      <c r="F1382" t="s">
        <v>995</v>
      </c>
      <c r="G1382" t="s">
        <v>925</v>
      </c>
      <c r="I1382" t="s">
        <v>835</v>
      </c>
    </row>
    <row r="1383" spans="1:9">
      <c r="A1383" t="s">
        <v>4865</v>
      </c>
      <c r="B1383" t="s">
        <v>4866</v>
      </c>
      <c r="C1383" s="33" t="s">
        <v>4867</v>
      </c>
      <c r="I1383" t="s">
        <v>843</v>
      </c>
    </row>
    <row r="1384" spans="1:9">
      <c r="A1384" t="s">
        <v>579</v>
      </c>
      <c r="B1384" t="s">
        <v>4868</v>
      </c>
      <c r="C1384" s="33" t="s">
        <v>4869</v>
      </c>
      <c r="I1384" t="s">
        <v>843</v>
      </c>
    </row>
    <row r="1385" spans="1:9">
      <c r="A1385" t="s">
        <v>4870</v>
      </c>
      <c r="B1385" t="s">
        <v>4871</v>
      </c>
      <c r="C1385" s="33" t="s">
        <v>4872</v>
      </c>
      <c r="E1385" t="s">
        <v>842</v>
      </c>
      <c r="I1385" t="s">
        <v>843</v>
      </c>
    </row>
    <row r="1386" spans="1:9">
      <c r="A1386" t="s">
        <v>4873</v>
      </c>
      <c r="B1386" t="s">
        <v>4874</v>
      </c>
      <c r="C1386" s="33" t="s">
        <v>4875</v>
      </c>
      <c r="E1386" t="s">
        <v>842</v>
      </c>
      <c r="I1386" t="s">
        <v>843</v>
      </c>
    </row>
    <row r="1387" spans="1:9">
      <c r="A1387" t="s">
        <v>4876</v>
      </c>
      <c r="B1387" t="s">
        <v>4877</v>
      </c>
      <c r="C1387" s="33" t="s">
        <v>4878</v>
      </c>
      <c r="D1387" t="s">
        <v>829</v>
      </c>
      <c r="E1387" t="s">
        <v>884</v>
      </c>
      <c r="G1387" t="s">
        <v>829</v>
      </c>
      <c r="I1387" t="s">
        <v>835</v>
      </c>
    </row>
    <row r="1388" spans="1:9">
      <c r="A1388" t="s">
        <v>4879</v>
      </c>
      <c r="B1388" t="s">
        <v>4880</v>
      </c>
      <c r="C1388" s="33" t="s">
        <v>4881</v>
      </c>
      <c r="D1388" t="s">
        <v>829</v>
      </c>
      <c r="E1388" t="s">
        <v>884</v>
      </c>
      <c r="G1388" t="s">
        <v>829</v>
      </c>
      <c r="I1388" t="s">
        <v>835</v>
      </c>
    </row>
    <row r="1389" spans="1:9">
      <c r="A1389" t="s">
        <v>4882</v>
      </c>
      <c r="B1389" t="s">
        <v>4883</v>
      </c>
      <c r="C1389" s="33" t="s">
        <v>4884</v>
      </c>
      <c r="E1389" t="s">
        <v>842</v>
      </c>
      <c r="I1389" t="s">
        <v>843</v>
      </c>
    </row>
    <row r="1390" spans="1:9">
      <c r="A1390" t="s">
        <v>4885</v>
      </c>
      <c r="B1390" t="s">
        <v>4886</v>
      </c>
      <c r="C1390" s="33" t="s">
        <v>4887</v>
      </c>
      <c r="G1390" t="s">
        <v>834</v>
      </c>
      <c r="I1390" t="s">
        <v>830</v>
      </c>
    </row>
    <row r="1391" spans="1:9">
      <c r="A1391" t="s">
        <v>4888</v>
      </c>
      <c r="B1391" t="s">
        <v>4889</v>
      </c>
      <c r="C1391" s="33" t="s">
        <v>4890</v>
      </c>
      <c r="E1391" t="s">
        <v>1167</v>
      </c>
      <c r="F1391" t="s">
        <v>1168</v>
      </c>
      <c r="I1391" t="s">
        <v>843</v>
      </c>
    </row>
    <row r="1392" spans="1:9">
      <c r="A1392" t="s">
        <v>4891</v>
      </c>
      <c r="B1392" t="s">
        <v>4892</v>
      </c>
      <c r="C1392" s="33" t="s">
        <v>4893</v>
      </c>
      <c r="E1392" t="s">
        <v>1274</v>
      </c>
      <c r="F1392" t="s">
        <v>1275</v>
      </c>
      <c r="I1392" t="s">
        <v>924</v>
      </c>
    </row>
    <row r="1393" spans="1:9">
      <c r="A1393" t="s">
        <v>4891</v>
      </c>
      <c r="B1393" t="s">
        <v>4892</v>
      </c>
      <c r="C1393" s="33" t="s">
        <v>4893</v>
      </c>
      <c r="E1393" t="s">
        <v>1274</v>
      </c>
      <c r="F1393" t="s">
        <v>1275</v>
      </c>
      <c r="G1393" t="s">
        <v>925</v>
      </c>
      <c r="I1393" t="s">
        <v>835</v>
      </c>
    </row>
    <row r="1394" spans="1:9">
      <c r="A1394" t="s">
        <v>4894</v>
      </c>
      <c r="B1394" t="s">
        <v>4895</v>
      </c>
      <c r="C1394" s="33" t="s">
        <v>4896</v>
      </c>
      <c r="D1394" t="s">
        <v>829</v>
      </c>
      <c r="E1394" t="s">
        <v>827</v>
      </c>
      <c r="F1394" t="s">
        <v>828</v>
      </c>
      <c r="G1394" t="s">
        <v>829</v>
      </c>
      <c r="I1394" t="s">
        <v>835</v>
      </c>
    </row>
    <row r="1395" spans="1:9">
      <c r="A1395" t="s">
        <v>4897</v>
      </c>
      <c r="B1395" t="s">
        <v>4898</v>
      </c>
      <c r="C1395" s="33" t="s">
        <v>4899</v>
      </c>
      <c r="E1395" t="s">
        <v>850</v>
      </c>
      <c r="F1395" t="s">
        <v>851</v>
      </c>
      <c r="G1395" t="s">
        <v>829</v>
      </c>
      <c r="I1395" t="s">
        <v>830</v>
      </c>
    </row>
    <row r="1396" spans="1:9">
      <c r="A1396" t="s">
        <v>4900</v>
      </c>
      <c r="B1396" t="s">
        <v>4901</v>
      </c>
      <c r="C1396" s="33" t="s">
        <v>4902</v>
      </c>
      <c r="E1396" t="s">
        <v>994</v>
      </c>
      <c r="F1396" t="s">
        <v>995</v>
      </c>
      <c r="G1396" t="s">
        <v>925</v>
      </c>
      <c r="I1396" t="s">
        <v>924</v>
      </c>
    </row>
    <row r="1397" spans="1:9">
      <c r="A1397" t="s">
        <v>4900</v>
      </c>
      <c r="B1397" t="s">
        <v>4901</v>
      </c>
      <c r="C1397" s="33" t="s">
        <v>4902</v>
      </c>
      <c r="E1397" t="s">
        <v>994</v>
      </c>
      <c r="F1397" t="s">
        <v>995</v>
      </c>
      <c r="G1397" t="s">
        <v>925</v>
      </c>
      <c r="I1397" t="s">
        <v>835</v>
      </c>
    </row>
    <row r="1398" spans="1:9">
      <c r="A1398" t="s">
        <v>4903</v>
      </c>
      <c r="B1398" t="s">
        <v>4904</v>
      </c>
      <c r="C1398" s="33" t="s">
        <v>4905</v>
      </c>
      <c r="G1398" t="s">
        <v>940</v>
      </c>
      <c r="I1398" t="s">
        <v>835</v>
      </c>
    </row>
    <row r="1399" spans="1:9">
      <c r="A1399" t="s">
        <v>4906</v>
      </c>
      <c r="B1399" t="s">
        <v>4907</v>
      </c>
      <c r="C1399" s="33" t="s">
        <v>4908</v>
      </c>
      <c r="D1399" t="s">
        <v>829</v>
      </c>
      <c r="E1399" t="s">
        <v>994</v>
      </c>
      <c r="F1399" t="s">
        <v>995</v>
      </c>
      <c r="I1399" t="s">
        <v>924</v>
      </c>
    </row>
    <row r="1400" spans="1:9">
      <c r="A1400" t="s">
        <v>4906</v>
      </c>
      <c r="B1400" t="s">
        <v>4907</v>
      </c>
      <c r="C1400" s="33" t="s">
        <v>4908</v>
      </c>
      <c r="D1400" t="s">
        <v>829</v>
      </c>
      <c r="E1400" t="s">
        <v>994</v>
      </c>
      <c r="F1400" t="s">
        <v>995</v>
      </c>
      <c r="G1400" t="s">
        <v>829</v>
      </c>
      <c r="I1400" t="s">
        <v>835</v>
      </c>
    </row>
    <row r="1401" spans="1:9">
      <c r="A1401" t="s">
        <v>4909</v>
      </c>
      <c r="B1401" t="s">
        <v>4910</v>
      </c>
      <c r="C1401" s="33" t="s">
        <v>4911</v>
      </c>
      <c r="D1401" t="s">
        <v>829</v>
      </c>
      <c r="E1401" t="s">
        <v>884</v>
      </c>
      <c r="G1401" t="s">
        <v>829</v>
      </c>
      <c r="I1401" t="s">
        <v>835</v>
      </c>
    </row>
    <row r="1402" spans="1:9">
      <c r="A1402" t="s">
        <v>4912</v>
      </c>
      <c r="B1402" t="s">
        <v>4913</v>
      </c>
      <c r="C1402" s="33" t="s">
        <v>4914</v>
      </c>
      <c r="D1402" t="s">
        <v>829</v>
      </c>
      <c r="E1402" t="s">
        <v>3789</v>
      </c>
      <c r="I1402" t="s">
        <v>924</v>
      </c>
    </row>
    <row r="1403" spans="1:9">
      <c r="A1403" t="s">
        <v>4912</v>
      </c>
      <c r="B1403" t="s">
        <v>4913</v>
      </c>
      <c r="C1403" s="33" t="s">
        <v>4914</v>
      </c>
      <c r="D1403" t="s">
        <v>829</v>
      </c>
      <c r="E1403" t="s">
        <v>3789</v>
      </c>
      <c r="G1403" t="s">
        <v>829</v>
      </c>
      <c r="I1403" t="s">
        <v>830</v>
      </c>
    </row>
    <row r="1404" spans="1:9">
      <c r="A1404" t="s">
        <v>4915</v>
      </c>
      <c r="B1404" t="s">
        <v>4916</v>
      </c>
      <c r="C1404" s="33" t="s">
        <v>4917</v>
      </c>
      <c r="D1404" t="s">
        <v>829</v>
      </c>
      <c r="E1404" t="s">
        <v>994</v>
      </c>
      <c r="F1404" t="s">
        <v>995</v>
      </c>
      <c r="G1404" t="s">
        <v>829</v>
      </c>
      <c r="I1404" t="s">
        <v>835</v>
      </c>
    </row>
    <row r="1405" spans="1:9">
      <c r="A1405" t="s">
        <v>4918</v>
      </c>
      <c r="B1405" t="s">
        <v>4919</v>
      </c>
      <c r="C1405" s="33" t="s">
        <v>4920</v>
      </c>
      <c r="D1405" t="s">
        <v>829</v>
      </c>
      <c r="E1405" t="s">
        <v>884</v>
      </c>
      <c r="G1405" t="s">
        <v>829</v>
      </c>
      <c r="I1405" t="s">
        <v>830</v>
      </c>
    </row>
    <row r="1406" spans="1:9">
      <c r="A1406" t="s">
        <v>4921</v>
      </c>
      <c r="B1406" t="s">
        <v>4922</v>
      </c>
      <c r="C1406" s="33" t="s">
        <v>4923</v>
      </c>
      <c r="D1406" t="s">
        <v>829</v>
      </c>
      <c r="E1406" t="s">
        <v>827</v>
      </c>
      <c r="F1406" t="s">
        <v>828</v>
      </c>
      <c r="I1406" t="s">
        <v>924</v>
      </c>
    </row>
    <row r="1407" spans="1:9">
      <c r="A1407" t="s">
        <v>4921</v>
      </c>
      <c r="B1407" t="s">
        <v>4922</v>
      </c>
      <c r="C1407" s="33" t="s">
        <v>4923</v>
      </c>
      <c r="D1407" t="s">
        <v>829</v>
      </c>
      <c r="E1407" t="s">
        <v>827</v>
      </c>
      <c r="F1407" t="s">
        <v>828</v>
      </c>
      <c r="G1407" t="s">
        <v>925</v>
      </c>
      <c r="I1407" t="s">
        <v>835</v>
      </c>
    </row>
    <row r="1408" spans="1:9">
      <c r="A1408" t="s">
        <v>4924</v>
      </c>
      <c r="B1408" t="s">
        <v>4925</v>
      </c>
      <c r="C1408" s="33" t="s">
        <v>4926</v>
      </c>
      <c r="G1408" t="s">
        <v>834</v>
      </c>
      <c r="I1408" t="s">
        <v>835</v>
      </c>
    </row>
    <row r="1409" spans="1:9">
      <c r="A1409" t="s">
        <v>4927</v>
      </c>
      <c r="B1409" t="s">
        <v>4928</v>
      </c>
      <c r="C1409" s="33" t="s">
        <v>4929</v>
      </c>
      <c r="I1409" t="s">
        <v>843</v>
      </c>
    </row>
    <row r="1410" spans="1:9">
      <c r="A1410" t="s">
        <v>4930</v>
      </c>
      <c r="B1410" t="s">
        <v>4931</v>
      </c>
      <c r="C1410" s="33" t="s">
        <v>4932</v>
      </c>
      <c r="E1410" t="s">
        <v>850</v>
      </c>
      <c r="F1410" t="s">
        <v>851</v>
      </c>
      <c r="G1410" t="s">
        <v>829</v>
      </c>
      <c r="I1410" t="s">
        <v>830</v>
      </c>
    </row>
    <row r="1411" spans="1:9">
      <c r="A1411" t="s">
        <v>4933</v>
      </c>
      <c r="B1411" t="s">
        <v>4934</v>
      </c>
      <c r="C1411" s="33" t="s">
        <v>4935</v>
      </c>
      <c r="G1411" t="s">
        <v>834</v>
      </c>
      <c r="I1411" t="s">
        <v>835</v>
      </c>
    </row>
    <row r="1412" spans="1:9">
      <c r="A1412" t="s">
        <v>4936</v>
      </c>
      <c r="B1412" t="s">
        <v>4937</v>
      </c>
      <c r="C1412" s="33" t="s">
        <v>4938</v>
      </c>
      <c r="D1412" t="s">
        <v>829</v>
      </c>
      <c r="E1412" t="s">
        <v>4939</v>
      </c>
      <c r="F1412" t="s">
        <v>4940</v>
      </c>
      <c r="G1412" t="s">
        <v>829</v>
      </c>
      <c r="I1412" t="s">
        <v>835</v>
      </c>
    </row>
    <row r="1413" spans="1:9">
      <c r="A1413" t="s">
        <v>4941</v>
      </c>
      <c r="B1413" t="s">
        <v>4942</v>
      </c>
      <c r="C1413" s="33" t="s">
        <v>4943</v>
      </c>
      <c r="D1413" t="s">
        <v>829</v>
      </c>
      <c r="E1413" t="s">
        <v>3789</v>
      </c>
      <c r="G1413" t="s">
        <v>829</v>
      </c>
      <c r="I1413" t="s">
        <v>830</v>
      </c>
    </row>
    <row r="1414" spans="1:9">
      <c r="A1414" t="s">
        <v>4944</v>
      </c>
      <c r="B1414" t="s">
        <v>4945</v>
      </c>
      <c r="C1414" s="33" t="s">
        <v>4946</v>
      </c>
      <c r="G1414" t="s">
        <v>834</v>
      </c>
      <c r="I1414" t="s">
        <v>830</v>
      </c>
    </row>
    <row r="1415" spans="1:9">
      <c r="A1415" t="s">
        <v>4947</v>
      </c>
      <c r="B1415" t="s">
        <v>4948</v>
      </c>
      <c r="C1415" s="33" t="s">
        <v>4949</v>
      </c>
      <c r="I1415" t="s">
        <v>843</v>
      </c>
    </row>
    <row r="1416" spans="1:9">
      <c r="A1416" t="s">
        <v>383</v>
      </c>
      <c r="B1416" t="s">
        <v>384</v>
      </c>
      <c r="C1416" s="33" t="s">
        <v>4950</v>
      </c>
      <c r="E1416" t="s">
        <v>884</v>
      </c>
      <c r="G1416" t="s">
        <v>829</v>
      </c>
      <c r="I1416" t="s">
        <v>830</v>
      </c>
    </row>
    <row r="1417" spans="1:9">
      <c r="A1417" t="s">
        <v>4951</v>
      </c>
      <c r="B1417" t="s">
        <v>4952</v>
      </c>
      <c r="C1417" s="33" t="s">
        <v>4953</v>
      </c>
      <c r="E1417" t="s">
        <v>929</v>
      </c>
      <c r="F1417" t="s">
        <v>930</v>
      </c>
      <c r="G1417" t="s">
        <v>896</v>
      </c>
      <c r="I1417" t="s">
        <v>835</v>
      </c>
    </row>
    <row r="1418" spans="1:9">
      <c r="A1418" t="s">
        <v>4954</v>
      </c>
      <c r="B1418" t="s">
        <v>4955</v>
      </c>
      <c r="C1418" s="33" t="s">
        <v>4956</v>
      </c>
      <c r="D1418" t="s">
        <v>829</v>
      </c>
      <c r="E1418" t="s">
        <v>850</v>
      </c>
      <c r="F1418" t="s">
        <v>851</v>
      </c>
      <c r="G1418" t="s">
        <v>829</v>
      </c>
      <c r="I1418" t="s">
        <v>835</v>
      </c>
    </row>
    <row r="1419" spans="1:9">
      <c r="A1419" t="s">
        <v>4957</v>
      </c>
      <c r="B1419" t="s">
        <v>4958</v>
      </c>
      <c r="C1419" s="33" t="s">
        <v>4959</v>
      </c>
      <c r="D1419" t="s">
        <v>829</v>
      </c>
      <c r="E1419" t="s">
        <v>827</v>
      </c>
      <c r="F1419" t="s">
        <v>828</v>
      </c>
      <c r="G1419" t="s">
        <v>829</v>
      </c>
      <c r="I1419" t="s">
        <v>835</v>
      </c>
    </row>
    <row r="1420" spans="1:9">
      <c r="A1420" t="s">
        <v>4960</v>
      </c>
      <c r="B1420" t="s">
        <v>4961</v>
      </c>
      <c r="C1420" s="33" t="s">
        <v>4962</v>
      </c>
      <c r="D1420" t="s">
        <v>829</v>
      </c>
      <c r="E1420" t="s">
        <v>873</v>
      </c>
      <c r="F1420" t="s">
        <v>874</v>
      </c>
      <c r="G1420" t="s">
        <v>829</v>
      </c>
      <c r="I1420" t="s">
        <v>830</v>
      </c>
    </row>
    <row r="1421" spans="1:9">
      <c r="A1421" t="s">
        <v>4963</v>
      </c>
      <c r="B1421" t="s">
        <v>4964</v>
      </c>
      <c r="C1421" s="33" t="s">
        <v>4965</v>
      </c>
      <c r="D1421" t="s">
        <v>829</v>
      </c>
      <c r="E1421" t="s">
        <v>3789</v>
      </c>
      <c r="G1421" t="s">
        <v>829</v>
      </c>
      <c r="I1421" t="s">
        <v>835</v>
      </c>
    </row>
    <row r="1422" spans="1:9">
      <c r="A1422" t="s">
        <v>4966</v>
      </c>
      <c r="B1422" t="s">
        <v>4967</v>
      </c>
      <c r="C1422" s="33" t="s">
        <v>4968</v>
      </c>
      <c r="G1422" t="s">
        <v>834</v>
      </c>
      <c r="I1422" t="s">
        <v>835</v>
      </c>
    </row>
    <row r="1423" spans="1:9">
      <c r="A1423" t="s">
        <v>4969</v>
      </c>
      <c r="B1423" t="s">
        <v>4970</v>
      </c>
      <c r="C1423" s="33" t="s">
        <v>4971</v>
      </c>
      <c r="E1423" t="s">
        <v>842</v>
      </c>
      <c r="I1423" t="s">
        <v>843</v>
      </c>
    </row>
    <row r="1424" spans="1:9">
      <c r="A1424" t="s">
        <v>4972</v>
      </c>
      <c r="B1424" t="s">
        <v>4973</v>
      </c>
      <c r="C1424" s="33" t="s">
        <v>4974</v>
      </c>
      <c r="E1424" t="s">
        <v>1031</v>
      </c>
      <c r="F1424" t="s">
        <v>963</v>
      </c>
      <c r="G1424" t="s">
        <v>925</v>
      </c>
      <c r="I1424" t="s">
        <v>835</v>
      </c>
    </row>
    <row r="1425" spans="1:9">
      <c r="A1425" t="s">
        <v>4975</v>
      </c>
      <c r="B1425" t="s">
        <v>4976</v>
      </c>
      <c r="C1425" s="33" t="s">
        <v>4977</v>
      </c>
      <c r="E1425" t="s">
        <v>827</v>
      </c>
      <c r="F1425" t="s">
        <v>828</v>
      </c>
      <c r="G1425" t="s">
        <v>925</v>
      </c>
      <c r="I1425" t="s">
        <v>835</v>
      </c>
    </row>
    <row r="1426" spans="1:9">
      <c r="A1426" t="s">
        <v>4978</v>
      </c>
      <c r="B1426" t="s">
        <v>4979</v>
      </c>
      <c r="C1426" s="33" t="s">
        <v>4980</v>
      </c>
      <c r="E1426" t="s">
        <v>878</v>
      </c>
      <c r="F1426" t="s">
        <v>879</v>
      </c>
      <c r="G1426" t="s">
        <v>925</v>
      </c>
      <c r="I1426" t="s">
        <v>835</v>
      </c>
    </row>
    <row r="1427" spans="1:9">
      <c r="A1427" t="s">
        <v>4981</v>
      </c>
      <c r="B1427" t="s">
        <v>4982</v>
      </c>
      <c r="C1427" s="33" t="s">
        <v>4983</v>
      </c>
      <c r="D1427" t="s">
        <v>829</v>
      </c>
      <c r="E1427" t="s">
        <v>1044</v>
      </c>
      <c r="F1427" t="s">
        <v>1045</v>
      </c>
      <c r="G1427" t="s">
        <v>829</v>
      </c>
      <c r="I1427" t="s">
        <v>835</v>
      </c>
    </row>
    <row r="1428" spans="1:9">
      <c r="A1428" t="s">
        <v>4984</v>
      </c>
      <c r="B1428" t="s">
        <v>4985</v>
      </c>
      <c r="C1428" s="33" t="s">
        <v>4986</v>
      </c>
      <c r="D1428" t="s">
        <v>829</v>
      </c>
      <c r="E1428" t="s">
        <v>884</v>
      </c>
      <c r="G1428" t="s">
        <v>829</v>
      </c>
      <c r="I1428" t="s">
        <v>835</v>
      </c>
    </row>
    <row r="1429" spans="1:9">
      <c r="A1429" t="s">
        <v>4987</v>
      </c>
      <c r="B1429" t="s">
        <v>4988</v>
      </c>
      <c r="C1429" s="33" t="s">
        <v>4989</v>
      </c>
      <c r="D1429" t="s">
        <v>829</v>
      </c>
      <c r="G1429" t="s">
        <v>829</v>
      </c>
      <c r="I1429" t="s">
        <v>830</v>
      </c>
    </row>
    <row r="1430" spans="1:9">
      <c r="A1430" t="s">
        <v>4990</v>
      </c>
      <c r="B1430" t="s">
        <v>4991</v>
      </c>
      <c r="C1430" s="33" t="s">
        <v>4992</v>
      </c>
      <c r="E1430" t="s">
        <v>1291</v>
      </c>
      <c r="F1430" t="s">
        <v>995</v>
      </c>
      <c r="I1430" t="s">
        <v>843</v>
      </c>
    </row>
    <row r="1431" spans="1:9">
      <c r="A1431" t="s">
        <v>4993</v>
      </c>
      <c r="B1431" t="s">
        <v>4994</v>
      </c>
      <c r="C1431" s="33" t="s">
        <v>4995</v>
      </c>
      <c r="E1431" t="s">
        <v>842</v>
      </c>
      <c r="I1431" t="s">
        <v>843</v>
      </c>
    </row>
    <row r="1432" spans="1:9">
      <c r="A1432" t="s">
        <v>4996</v>
      </c>
      <c r="B1432" t="s">
        <v>4997</v>
      </c>
      <c r="C1432" s="33" t="s">
        <v>4998</v>
      </c>
      <c r="D1432" t="s">
        <v>896</v>
      </c>
      <c r="E1432" t="s">
        <v>1778</v>
      </c>
      <c r="F1432" t="s">
        <v>1779</v>
      </c>
      <c r="I1432" t="s">
        <v>843</v>
      </c>
    </row>
    <row r="1433" spans="1:9">
      <c r="A1433" t="s">
        <v>4996</v>
      </c>
      <c r="B1433" t="s">
        <v>4997</v>
      </c>
      <c r="C1433" s="33" t="s">
        <v>4998</v>
      </c>
      <c r="D1433" t="s">
        <v>896</v>
      </c>
      <c r="E1433" t="s">
        <v>1778</v>
      </c>
      <c r="F1433" t="s">
        <v>1779</v>
      </c>
      <c r="G1433" t="s">
        <v>896</v>
      </c>
      <c r="I1433" t="s">
        <v>830</v>
      </c>
    </row>
    <row r="1434" spans="1:9">
      <c r="A1434" t="s">
        <v>4999</v>
      </c>
      <c r="B1434" t="s">
        <v>5000</v>
      </c>
      <c r="C1434" s="33" t="s">
        <v>5001</v>
      </c>
      <c r="G1434" t="s">
        <v>834</v>
      </c>
      <c r="I1434" t="s">
        <v>830</v>
      </c>
    </row>
    <row r="1435" spans="1:9">
      <c r="A1435" t="s">
        <v>5002</v>
      </c>
      <c r="B1435" t="s">
        <v>5003</v>
      </c>
      <c r="C1435" s="33" t="s">
        <v>5004</v>
      </c>
      <c r="D1435" t="s">
        <v>829</v>
      </c>
      <c r="E1435" t="s">
        <v>884</v>
      </c>
      <c r="G1435" t="s">
        <v>829</v>
      </c>
      <c r="I1435" t="s">
        <v>835</v>
      </c>
    </row>
    <row r="1436" spans="1:9">
      <c r="A1436" t="s">
        <v>5005</v>
      </c>
      <c r="B1436" t="s">
        <v>5006</v>
      </c>
      <c r="C1436" s="33" t="s">
        <v>5007</v>
      </c>
      <c r="G1436" t="s">
        <v>834</v>
      </c>
      <c r="I1436" t="s">
        <v>835</v>
      </c>
    </row>
    <row r="1437" spans="1:9">
      <c r="A1437" t="s">
        <v>5008</v>
      </c>
      <c r="B1437" t="s">
        <v>5009</v>
      </c>
      <c r="C1437" s="33" t="s">
        <v>5010</v>
      </c>
      <c r="E1437" t="s">
        <v>842</v>
      </c>
      <c r="I1437" t="s">
        <v>843</v>
      </c>
    </row>
    <row r="1438" spans="1:9">
      <c r="A1438" t="s">
        <v>5011</v>
      </c>
      <c r="B1438" t="s">
        <v>5012</v>
      </c>
      <c r="C1438" s="33" t="s">
        <v>5013</v>
      </c>
      <c r="D1438" t="s">
        <v>896</v>
      </c>
      <c r="E1438" t="s">
        <v>916</v>
      </c>
      <c r="F1438" t="s">
        <v>917</v>
      </c>
      <c r="G1438" t="s">
        <v>896</v>
      </c>
      <c r="I1438" t="s">
        <v>830</v>
      </c>
    </row>
    <row r="1439" spans="1:9">
      <c r="A1439" t="s">
        <v>5014</v>
      </c>
      <c r="B1439" t="s">
        <v>5015</v>
      </c>
      <c r="C1439" s="33" t="s">
        <v>5016</v>
      </c>
      <c r="D1439" t="s">
        <v>829</v>
      </c>
      <c r="E1439" t="s">
        <v>1274</v>
      </c>
      <c r="F1439" t="s">
        <v>1275</v>
      </c>
      <c r="G1439" t="s">
        <v>829</v>
      </c>
      <c r="I1439" t="s">
        <v>835</v>
      </c>
    </row>
    <row r="1440" spans="1:9">
      <c r="A1440" t="s">
        <v>5017</v>
      </c>
      <c r="B1440" t="s">
        <v>5018</v>
      </c>
      <c r="C1440" s="33" t="s">
        <v>5019</v>
      </c>
      <c r="E1440" t="s">
        <v>891</v>
      </c>
      <c r="F1440" t="s">
        <v>892</v>
      </c>
      <c r="G1440" t="s">
        <v>1150</v>
      </c>
      <c r="I1440" t="s">
        <v>924</v>
      </c>
    </row>
    <row r="1441" spans="1:9">
      <c r="A1441" t="s">
        <v>5020</v>
      </c>
      <c r="B1441" t="s">
        <v>5021</v>
      </c>
      <c r="C1441" s="33" t="s">
        <v>5022</v>
      </c>
      <c r="I1441" t="s">
        <v>843</v>
      </c>
    </row>
    <row r="1442" spans="1:9">
      <c r="A1442" t="s">
        <v>5023</v>
      </c>
      <c r="B1442" t="s">
        <v>5024</v>
      </c>
      <c r="C1442" s="33" t="s">
        <v>5025</v>
      </c>
      <c r="E1442" t="s">
        <v>873</v>
      </c>
      <c r="F1442" t="s">
        <v>874</v>
      </c>
      <c r="G1442" t="s">
        <v>829</v>
      </c>
      <c r="I1442" t="s">
        <v>830</v>
      </c>
    </row>
    <row r="1443" spans="1:9">
      <c r="A1443" t="s">
        <v>5023</v>
      </c>
      <c r="B1443" t="s">
        <v>5024</v>
      </c>
      <c r="C1443" s="33" t="s">
        <v>5025</v>
      </c>
      <c r="E1443" t="s">
        <v>873</v>
      </c>
      <c r="F1443" t="s">
        <v>874</v>
      </c>
      <c r="G1443" t="s">
        <v>925</v>
      </c>
      <c r="I1443" t="s">
        <v>835</v>
      </c>
    </row>
    <row r="1444" spans="1:9">
      <c r="A1444" t="s">
        <v>5026</v>
      </c>
      <c r="B1444" t="s">
        <v>5027</v>
      </c>
      <c r="C1444" s="33" t="s">
        <v>5028</v>
      </c>
      <c r="G1444" t="s">
        <v>834</v>
      </c>
      <c r="I1444" t="s">
        <v>835</v>
      </c>
    </row>
    <row r="1445" spans="1:9">
      <c r="A1445" t="s">
        <v>5029</v>
      </c>
      <c r="B1445" t="s">
        <v>5030</v>
      </c>
      <c r="C1445" s="33" t="s">
        <v>5031</v>
      </c>
      <c r="E1445" t="s">
        <v>873</v>
      </c>
      <c r="F1445" t="s">
        <v>874</v>
      </c>
      <c r="I1445" t="s">
        <v>843</v>
      </c>
    </row>
    <row r="1446" spans="1:9">
      <c r="A1446" t="s">
        <v>5032</v>
      </c>
      <c r="B1446" t="s">
        <v>5033</v>
      </c>
      <c r="C1446" s="33" t="s">
        <v>5034</v>
      </c>
      <c r="E1446" t="s">
        <v>1192</v>
      </c>
      <c r="F1446" t="s">
        <v>1193</v>
      </c>
      <c r="I1446" t="s">
        <v>843</v>
      </c>
    </row>
    <row r="1447" spans="1:9">
      <c r="A1447" t="s">
        <v>5035</v>
      </c>
      <c r="B1447" t="s">
        <v>5036</v>
      </c>
      <c r="C1447" s="33" t="s">
        <v>5037</v>
      </c>
      <c r="D1447" t="s">
        <v>829</v>
      </c>
      <c r="E1447" t="s">
        <v>873</v>
      </c>
      <c r="F1447" t="s">
        <v>874</v>
      </c>
      <c r="G1447" t="s">
        <v>829</v>
      </c>
      <c r="I1447" t="s">
        <v>835</v>
      </c>
    </row>
    <row r="1448" spans="1:9">
      <c r="A1448" t="s">
        <v>5038</v>
      </c>
      <c r="B1448" t="s">
        <v>5039</v>
      </c>
      <c r="C1448" s="33" t="s">
        <v>5040</v>
      </c>
      <c r="G1448" t="s">
        <v>834</v>
      </c>
      <c r="I1448" t="s">
        <v>835</v>
      </c>
    </row>
    <row r="1449" spans="1:9">
      <c r="A1449" t="s">
        <v>5041</v>
      </c>
      <c r="B1449" t="s">
        <v>5042</v>
      </c>
      <c r="C1449" s="33" t="s">
        <v>5043</v>
      </c>
      <c r="E1449" t="s">
        <v>1167</v>
      </c>
      <c r="F1449" t="s">
        <v>1168</v>
      </c>
      <c r="G1449" t="s">
        <v>829</v>
      </c>
      <c r="I1449" t="s">
        <v>830</v>
      </c>
    </row>
    <row r="1450" spans="1:9">
      <c r="A1450" t="s">
        <v>5044</v>
      </c>
      <c r="B1450" t="s">
        <v>5045</v>
      </c>
      <c r="C1450" s="33" t="s">
        <v>5046</v>
      </c>
      <c r="E1450" t="s">
        <v>842</v>
      </c>
      <c r="I1450" t="s">
        <v>843</v>
      </c>
    </row>
    <row r="1451" spans="1:9">
      <c r="A1451" t="s">
        <v>5047</v>
      </c>
      <c r="B1451" t="s">
        <v>5048</v>
      </c>
      <c r="C1451" s="33" t="s">
        <v>5049</v>
      </c>
      <c r="I1451" t="s">
        <v>843</v>
      </c>
    </row>
    <row r="1452" spans="1:9">
      <c r="A1452" t="s">
        <v>5050</v>
      </c>
      <c r="B1452" t="s">
        <v>5051</v>
      </c>
      <c r="C1452" s="33" t="s">
        <v>5052</v>
      </c>
      <c r="D1452" t="s">
        <v>896</v>
      </c>
      <c r="E1452" t="s">
        <v>5053</v>
      </c>
      <c r="F1452" t="s">
        <v>5054</v>
      </c>
      <c r="G1452" t="s">
        <v>896</v>
      </c>
      <c r="I1452" t="s">
        <v>835</v>
      </c>
    </row>
    <row r="1453" spans="1:9">
      <c r="A1453" t="s">
        <v>5055</v>
      </c>
      <c r="B1453" t="s">
        <v>5056</v>
      </c>
      <c r="C1453" s="33" t="s">
        <v>5057</v>
      </c>
      <c r="I1453" t="s">
        <v>843</v>
      </c>
    </row>
    <row r="1454" spans="1:9">
      <c r="A1454" t="s">
        <v>5058</v>
      </c>
      <c r="B1454" t="s">
        <v>5059</v>
      </c>
      <c r="C1454" s="33" t="s">
        <v>5060</v>
      </c>
      <c r="G1454" t="s">
        <v>829</v>
      </c>
      <c r="I1454" t="s">
        <v>830</v>
      </c>
    </row>
    <row r="1455" spans="1:9">
      <c r="A1455" t="s">
        <v>5061</v>
      </c>
      <c r="B1455" t="s">
        <v>5062</v>
      </c>
      <c r="C1455" s="33" t="s">
        <v>5063</v>
      </c>
      <c r="G1455" t="s">
        <v>834</v>
      </c>
      <c r="I1455" t="s">
        <v>835</v>
      </c>
    </row>
    <row r="1456" spans="1:9">
      <c r="A1456" t="s">
        <v>5064</v>
      </c>
      <c r="B1456" t="s">
        <v>5065</v>
      </c>
      <c r="C1456" s="33" t="s">
        <v>5066</v>
      </c>
      <c r="E1456" t="s">
        <v>842</v>
      </c>
      <c r="I1456" t="s">
        <v>843</v>
      </c>
    </row>
    <row r="1457" spans="1:9">
      <c r="A1457" t="s">
        <v>5067</v>
      </c>
      <c r="B1457" t="s">
        <v>5068</v>
      </c>
      <c r="C1457" s="33" t="s">
        <v>5069</v>
      </c>
      <c r="D1457" t="s">
        <v>829</v>
      </c>
      <c r="E1457" t="s">
        <v>850</v>
      </c>
      <c r="F1457" t="s">
        <v>851</v>
      </c>
      <c r="G1457" t="s">
        <v>829</v>
      </c>
      <c r="I1457" t="s">
        <v>835</v>
      </c>
    </row>
    <row r="1458" spans="1:9">
      <c r="A1458" t="s">
        <v>104</v>
      </c>
      <c r="B1458" t="s">
        <v>5070</v>
      </c>
      <c r="C1458" s="33" t="s">
        <v>5071</v>
      </c>
      <c r="I1458" t="s">
        <v>843</v>
      </c>
    </row>
    <row r="1459" spans="1:9">
      <c r="A1459" t="s">
        <v>5072</v>
      </c>
      <c r="B1459" t="s">
        <v>5073</v>
      </c>
      <c r="C1459" s="33" t="s">
        <v>5074</v>
      </c>
      <c r="I1459" t="s">
        <v>843</v>
      </c>
    </row>
    <row r="1460" spans="1:9">
      <c r="A1460" t="s">
        <v>5075</v>
      </c>
      <c r="B1460" t="s">
        <v>5076</v>
      </c>
      <c r="C1460" s="33" t="s">
        <v>5077</v>
      </c>
      <c r="D1460" t="s">
        <v>829</v>
      </c>
      <c r="E1460" t="s">
        <v>850</v>
      </c>
      <c r="F1460" t="s">
        <v>851</v>
      </c>
      <c r="G1460" t="s">
        <v>829</v>
      </c>
      <c r="I1460" t="s">
        <v>835</v>
      </c>
    </row>
    <row r="1461" spans="1:9">
      <c r="A1461" t="s">
        <v>5078</v>
      </c>
      <c r="B1461" t="s">
        <v>5079</v>
      </c>
      <c r="C1461" s="33" t="s">
        <v>5080</v>
      </c>
      <c r="D1461" t="s">
        <v>829</v>
      </c>
      <c r="E1461" t="s">
        <v>884</v>
      </c>
      <c r="G1461" t="s">
        <v>2086</v>
      </c>
      <c r="I1461" t="s">
        <v>835</v>
      </c>
    </row>
    <row r="1462" spans="1:9">
      <c r="A1462" t="s">
        <v>5081</v>
      </c>
      <c r="B1462" t="s">
        <v>5082</v>
      </c>
      <c r="C1462" s="33" t="s">
        <v>5083</v>
      </c>
      <c r="G1462" t="s">
        <v>834</v>
      </c>
      <c r="I1462" t="s">
        <v>835</v>
      </c>
    </row>
    <row r="1463" spans="1:9">
      <c r="A1463" t="s">
        <v>5084</v>
      </c>
      <c r="B1463" t="s">
        <v>5085</v>
      </c>
      <c r="C1463" s="33" t="s">
        <v>5080</v>
      </c>
      <c r="D1463" t="s">
        <v>829</v>
      </c>
      <c r="E1463" t="s">
        <v>884</v>
      </c>
      <c r="G1463" t="s">
        <v>829</v>
      </c>
      <c r="I1463" t="s">
        <v>835</v>
      </c>
    </row>
    <row r="1464" spans="1:9">
      <c r="A1464" t="s">
        <v>5086</v>
      </c>
      <c r="B1464" t="s">
        <v>5087</v>
      </c>
      <c r="C1464" s="33" t="s">
        <v>5088</v>
      </c>
      <c r="G1464" t="s">
        <v>834</v>
      </c>
      <c r="I1464" t="s">
        <v>830</v>
      </c>
    </row>
    <row r="1465" spans="1:9">
      <c r="A1465" t="s">
        <v>5089</v>
      </c>
      <c r="B1465" t="s">
        <v>5090</v>
      </c>
      <c r="C1465" s="33" t="s">
        <v>5091</v>
      </c>
      <c r="D1465" t="s">
        <v>829</v>
      </c>
      <c r="E1465" t="s">
        <v>873</v>
      </c>
      <c r="F1465" t="s">
        <v>874</v>
      </c>
      <c r="G1465" t="s">
        <v>829</v>
      </c>
      <c r="I1465" t="s">
        <v>830</v>
      </c>
    </row>
    <row r="1466" spans="1:9">
      <c r="A1466" t="s">
        <v>5092</v>
      </c>
      <c r="B1466" t="s">
        <v>5093</v>
      </c>
      <c r="C1466" s="33" t="s">
        <v>5094</v>
      </c>
      <c r="D1466" t="s">
        <v>896</v>
      </c>
      <c r="E1466" t="s">
        <v>929</v>
      </c>
      <c r="F1466" t="s">
        <v>930</v>
      </c>
      <c r="G1466" t="s">
        <v>896</v>
      </c>
      <c r="I1466" t="s">
        <v>835</v>
      </c>
    </row>
    <row r="1467" spans="1:9">
      <c r="A1467" t="s">
        <v>5095</v>
      </c>
      <c r="B1467" t="s">
        <v>5096</v>
      </c>
      <c r="C1467" s="33" t="s">
        <v>5097</v>
      </c>
      <c r="D1467" t="s">
        <v>829</v>
      </c>
      <c r="E1467" t="s">
        <v>873</v>
      </c>
      <c r="F1467" t="s">
        <v>874</v>
      </c>
      <c r="G1467" t="s">
        <v>829</v>
      </c>
      <c r="I1467" t="s">
        <v>835</v>
      </c>
    </row>
    <row r="1468" spans="1:9">
      <c r="A1468" t="s">
        <v>5098</v>
      </c>
      <c r="B1468" t="s">
        <v>5099</v>
      </c>
      <c r="C1468" s="33" t="s">
        <v>5100</v>
      </c>
      <c r="D1468" t="s">
        <v>829</v>
      </c>
      <c r="E1468" t="s">
        <v>827</v>
      </c>
      <c r="F1468" t="s">
        <v>828</v>
      </c>
      <c r="G1468" t="s">
        <v>829</v>
      </c>
      <c r="I1468" t="s">
        <v>835</v>
      </c>
    </row>
    <row r="1469" spans="1:9">
      <c r="A1469" t="s">
        <v>5101</v>
      </c>
      <c r="B1469" t="s">
        <v>5102</v>
      </c>
      <c r="C1469" s="33" t="s">
        <v>5103</v>
      </c>
      <c r="E1469" t="s">
        <v>842</v>
      </c>
      <c r="I1469" t="s">
        <v>843</v>
      </c>
    </row>
    <row r="1470" spans="1:9">
      <c r="A1470" t="s">
        <v>5104</v>
      </c>
      <c r="B1470" t="s">
        <v>5105</v>
      </c>
      <c r="C1470" s="33" t="s">
        <v>5106</v>
      </c>
      <c r="G1470" t="s">
        <v>834</v>
      </c>
      <c r="I1470" t="s">
        <v>835</v>
      </c>
    </row>
    <row r="1471" spans="1:9">
      <c r="A1471" t="s">
        <v>5107</v>
      </c>
      <c r="B1471" t="s">
        <v>5108</v>
      </c>
      <c r="C1471" s="33" t="s">
        <v>5109</v>
      </c>
      <c r="D1471" t="s">
        <v>829</v>
      </c>
      <c r="E1471" t="s">
        <v>878</v>
      </c>
      <c r="F1471" t="s">
        <v>879</v>
      </c>
      <c r="G1471" t="s">
        <v>829</v>
      </c>
      <c r="I1471" t="s">
        <v>835</v>
      </c>
    </row>
    <row r="1472" spans="1:9">
      <c r="A1472" t="s">
        <v>5110</v>
      </c>
      <c r="B1472" t="s">
        <v>5111</v>
      </c>
      <c r="C1472" s="33" t="s">
        <v>5112</v>
      </c>
      <c r="E1472" t="s">
        <v>1031</v>
      </c>
      <c r="F1472" t="s">
        <v>963</v>
      </c>
      <c r="G1472" t="s">
        <v>925</v>
      </c>
      <c r="I1472" t="s">
        <v>835</v>
      </c>
    </row>
    <row r="1473" spans="1:9">
      <c r="A1473" t="s">
        <v>5113</v>
      </c>
      <c r="B1473" t="s">
        <v>5114</v>
      </c>
      <c r="C1473" s="33" t="s">
        <v>5115</v>
      </c>
      <c r="D1473" t="s">
        <v>829</v>
      </c>
      <c r="E1473" t="s">
        <v>5116</v>
      </c>
      <c r="F1473" t="s">
        <v>2459</v>
      </c>
      <c r="G1473" t="s">
        <v>829</v>
      </c>
      <c r="I1473" t="s">
        <v>835</v>
      </c>
    </row>
    <row r="1474" spans="1:9">
      <c r="A1474" t="s">
        <v>5117</v>
      </c>
      <c r="B1474" t="s">
        <v>5118</v>
      </c>
      <c r="C1474" s="33" t="s">
        <v>5119</v>
      </c>
      <c r="E1474" t="s">
        <v>842</v>
      </c>
      <c r="I1474" t="s">
        <v>843</v>
      </c>
    </row>
    <row r="1475" spans="1:9">
      <c r="A1475" t="s">
        <v>5120</v>
      </c>
      <c r="B1475" t="s">
        <v>5121</v>
      </c>
      <c r="C1475" s="33" t="s">
        <v>5122</v>
      </c>
      <c r="G1475" t="s">
        <v>834</v>
      </c>
      <c r="I1475" t="s">
        <v>835</v>
      </c>
    </row>
    <row r="1476" spans="1:9">
      <c r="A1476" t="s">
        <v>334</v>
      </c>
      <c r="B1476" t="s">
        <v>5123</v>
      </c>
      <c r="C1476" s="33" t="s">
        <v>5124</v>
      </c>
      <c r="I1476" t="s">
        <v>843</v>
      </c>
    </row>
    <row r="1477" spans="1:9">
      <c r="A1477" t="s">
        <v>5125</v>
      </c>
      <c r="B1477" t="s">
        <v>5126</v>
      </c>
      <c r="C1477" s="33" t="s">
        <v>5127</v>
      </c>
      <c r="D1477" t="s">
        <v>829</v>
      </c>
      <c r="E1477" t="s">
        <v>994</v>
      </c>
      <c r="F1477" t="s">
        <v>995</v>
      </c>
      <c r="G1477" t="s">
        <v>1197</v>
      </c>
      <c r="H1477" t="s">
        <v>1198</v>
      </c>
      <c r="I1477" t="s">
        <v>835</v>
      </c>
    </row>
    <row r="1478" spans="1:9">
      <c r="A1478" t="s">
        <v>5128</v>
      </c>
      <c r="B1478" t="s">
        <v>5129</v>
      </c>
      <c r="C1478" s="33" t="s">
        <v>5130</v>
      </c>
      <c r="D1478" t="s">
        <v>829</v>
      </c>
      <c r="E1478" t="s">
        <v>850</v>
      </c>
      <c r="F1478" t="s">
        <v>851</v>
      </c>
      <c r="G1478" t="s">
        <v>829</v>
      </c>
      <c r="I1478" t="s">
        <v>835</v>
      </c>
    </row>
    <row r="1479" spans="1:9">
      <c r="A1479" t="s">
        <v>5131</v>
      </c>
      <c r="B1479" t="s">
        <v>5132</v>
      </c>
      <c r="C1479" s="33" t="s">
        <v>5133</v>
      </c>
      <c r="G1479" t="s">
        <v>940</v>
      </c>
      <c r="I1479" t="s">
        <v>835</v>
      </c>
    </row>
    <row r="1480" spans="1:9">
      <c r="A1480" t="s">
        <v>5134</v>
      </c>
      <c r="B1480" t="s">
        <v>5135</v>
      </c>
      <c r="C1480" s="33" t="s">
        <v>5136</v>
      </c>
      <c r="D1480" t="s">
        <v>829</v>
      </c>
      <c r="E1480" t="s">
        <v>1542</v>
      </c>
      <c r="F1480" t="s">
        <v>1543</v>
      </c>
      <c r="G1480" t="s">
        <v>829</v>
      </c>
      <c r="I1480" t="s">
        <v>835</v>
      </c>
    </row>
    <row r="1481" spans="1:9">
      <c r="A1481" t="s">
        <v>5137</v>
      </c>
      <c r="B1481" t="s">
        <v>5138</v>
      </c>
      <c r="C1481" s="33" t="s">
        <v>5139</v>
      </c>
      <c r="G1481" t="s">
        <v>1969</v>
      </c>
      <c r="H1481" t="s">
        <v>1970</v>
      </c>
      <c r="I1481" t="s">
        <v>835</v>
      </c>
    </row>
    <row r="1482" spans="1:9">
      <c r="A1482" t="s">
        <v>5140</v>
      </c>
      <c r="B1482" t="s">
        <v>5141</v>
      </c>
      <c r="C1482" s="33" t="s">
        <v>5142</v>
      </c>
      <c r="D1482" t="s">
        <v>829</v>
      </c>
      <c r="E1482" t="s">
        <v>983</v>
      </c>
      <c r="F1482" t="s">
        <v>984</v>
      </c>
      <c r="G1482" t="s">
        <v>829</v>
      </c>
      <c r="I1482" t="s">
        <v>835</v>
      </c>
    </row>
    <row r="1483" spans="1:9">
      <c r="A1483" t="s">
        <v>5143</v>
      </c>
      <c r="B1483" t="s">
        <v>5144</v>
      </c>
      <c r="C1483" s="33" t="s">
        <v>5145</v>
      </c>
      <c r="D1483" t="s">
        <v>896</v>
      </c>
      <c r="E1483" t="s">
        <v>1031</v>
      </c>
      <c r="F1483" t="s">
        <v>963</v>
      </c>
      <c r="G1483" t="s">
        <v>896</v>
      </c>
      <c r="I1483" t="s">
        <v>835</v>
      </c>
    </row>
    <row r="1484" spans="1:9">
      <c r="A1484" t="s">
        <v>5146</v>
      </c>
      <c r="B1484" t="s">
        <v>5147</v>
      </c>
      <c r="C1484" s="33" t="s">
        <v>5148</v>
      </c>
      <c r="G1484" t="s">
        <v>834</v>
      </c>
      <c r="I1484" t="s">
        <v>830</v>
      </c>
    </row>
    <row r="1485" spans="1:9">
      <c r="A1485" t="s">
        <v>5149</v>
      </c>
      <c r="B1485" t="s">
        <v>5150</v>
      </c>
      <c r="C1485" s="33" t="s">
        <v>5151</v>
      </c>
      <c r="D1485" t="s">
        <v>829</v>
      </c>
      <c r="G1485" t="s">
        <v>829</v>
      </c>
      <c r="I1485" t="s">
        <v>835</v>
      </c>
    </row>
    <row r="1486" spans="1:9">
      <c r="A1486" t="s">
        <v>123</v>
      </c>
      <c r="B1486" t="s">
        <v>124</v>
      </c>
      <c r="C1486" s="33" t="s">
        <v>5152</v>
      </c>
      <c r="E1486" t="s">
        <v>891</v>
      </c>
      <c r="F1486" t="s">
        <v>892</v>
      </c>
      <c r="G1486" t="s">
        <v>829</v>
      </c>
      <c r="I1486" t="s">
        <v>835</v>
      </c>
    </row>
    <row r="1487" spans="1:9">
      <c r="A1487" t="s">
        <v>5153</v>
      </c>
      <c r="B1487" t="s">
        <v>5154</v>
      </c>
      <c r="C1487" s="33" t="s">
        <v>5155</v>
      </c>
      <c r="E1487" t="s">
        <v>962</v>
      </c>
      <c r="F1487" t="s">
        <v>963</v>
      </c>
      <c r="I1487" t="s">
        <v>843</v>
      </c>
    </row>
    <row r="1488" spans="1:9">
      <c r="A1488" t="s">
        <v>5156</v>
      </c>
      <c r="B1488" t="s">
        <v>5157</v>
      </c>
      <c r="C1488" s="33" t="s">
        <v>5158</v>
      </c>
      <c r="D1488" t="s">
        <v>896</v>
      </c>
      <c r="E1488" t="s">
        <v>1974</v>
      </c>
      <c r="F1488" t="s">
        <v>1975</v>
      </c>
      <c r="G1488" t="s">
        <v>896</v>
      </c>
      <c r="I1488" t="s">
        <v>835</v>
      </c>
    </row>
    <row r="1489" spans="1:9">
      <c r="A1489" t="s">
        <v>5159</v>
      </c>
      <c r="B1489" t="s">
        <v>5160</v>
      </c>
      <c r="C1489" s="33" t="s">
        <v>5161</v>
      </c>
      <c r="E1489" t="s">
        <v>884</v>
      </c>
      <c r="G1489" t="s">
        <v>829</v>
      </c>
      <c r="I1489" t="s">
        <v>835</v>
      </c>
    </row>
    <row r="1490" spans="1:9">
      <c r="A1490" t="s">
        <v>5162</v>
      </c>
      <c r="B1490" t="s">
        <v>5163</v>
      </c>
      <c r="C1490" s="33" t="s">
        <v>5164</v>
      </c>
      <c r="D1490" t="s">
        <v>896</v>
      </c>
      <c r="E1490" t="s">
        <v>1031</v>
      </c>
      <c r="F1490" t="s">
        <v>963</v>
      </c>
      <c r="G1490" t="s">
        <v>896</v>
      </c>
      <c r="I1490" t="s">
        <v>835</v>
      </c>
    </row>
    <row r="1491" spans="1:9">
      <c r="A1491" t="s">
        <v>5165</v>
      </c>
      <c r="B1491" t="s">
        <v>5166</v>
      </c>
      <c r="C1491" s="33" t="s">
        <v>5167</v>
      </c>
      <c r="E1491" t="s">
        <v>3789</v>
      </c>
      <c r="G1491" t="s">
        <v>829</v>
      </c>
      <c r="I1491" t="s">
        <v>830</v>
      </c>
    </row>
    <row r="1492" spans="1:9">
      <c r="A1492" t="s">
        <v>5168</v>
      </c>
      <c r="B1492" t="s">
        <v>5169</v>
      </c>
      <c r="C1492" s="33" t="s">
        <v>5170</v>
      </c>
      <c r="E1492" t="s">
        <v>842</v>
      </c>
      <c r="I1492" t="s">
        <v>843</v>
      </c>
    </row>
    <row r="1493" spans="1:9">
      <c r="A1493" t="s">
        <v>5171</v>
      </c>
      <c r="B1493" t="s">
        <v>5172</v>
      </c>
      <c r="C1493" s="33" t="s">
        <v>5173</v>
      </c>
      <c r="G1493" t="s">
        <v>940</v>
      </c>
      <c r="I1493" t="s">
        <v>835</v>
      </c>
    </row>
    <row r="1494" spans="1:9">
      <c r="A1494" t="s">
        <v>5174</v>
      </c>
      <c r="B1494" t="s">
        <v>5175</v>
      </c>
      <c r="C1494" s="33" t="s">
        <v>5176</v>
      </c>
      <c r="D1494" t="s">
        <v>829</v>
      </c>
      <c r="E1494" t="s">
        <v>827</v>
      </c>
      <c r="F1494" t="s">
        <v>828</v>
      </c>
      <c r="G1494" t="s">
        <v>829</v>
      </c>
      <c r="I1494" t="s">
        <v>835</v>
      </c>
    </row>
    <row r="1495" spans="1:9">
      <c r="A1495" t="s">
        <v>5177</v>
      </c>
      <c r="B1495" t="s">
        <v>5178</v>
      </c>
      <c r="C1495" s="33" t="s">
        <v>5179</v>
      </c>
      <c r="D1495" t="s">
        <v>829</v>
      </c>
      <c r="E1495" t="s">
        <v>827</v>
      </c>
      <c r="F1495" t="s">
        <v>828</v>
      </c>
      <c r="G1495" t="s">
        <v>829</v>
      </c>
      <c r="I1495" t="s">
        <v>835</v>
      </c>
    </row>
    <row r="1496" spans="1:9">
      <c r="A1496" t="s">
        <v>5180</v>
      </c>
      <c r="B1496" t="s">
        <v>5181</v>
      </c>
      <c r="C1496" s="33" t="s">
        <v>5182</v>
      </c>
      <c r="D1496" t="s">
        <v>829</v>
      </c>
      <c r="G1496" t="s">
        <v>829</v>
      </c>
      <c r="I1496" t="s">
        <v>830</v>
      </c>
    </row>
    <row r="1497" spans="1:9">
      <c r="A1497" t="s">
        <v>5183</v>
      </c>
      <c r="B1497" t="s">
        <v>5184</v>
      </c>
      <c r="C1497" s="33" t="s">
        <v>5185</v>
      </c>
      <c r="E1497" t="s">
        <v>873</v>
      </c>
      <c r="F1497" t="s">
        <v>874</v>
      </c>
      <c r="G1497" t="s">
        <v>925</v>
      </c>
      <c r="I1497" t="s">
        <v>835</v>
      </c>
    </row>
    <row r="1498" spans="1:9">
      <c r="A1498" t="s">
        <v>5186</v>
      </c>
      <c r="B1498" t="s">
        <v>5187</v>
      </c>
      <c r="C1498" s="33" t="s">
        <v>5188</v>
      </c>
      <c r="D1498" t="s">
        <v>829</v>
      </c>
      <c r="E1498" t="s">
        <v>873</v>
      </c>
      <c r="F1498" t="s">
        <v>874</v>
      </c>
      <c r="I1498" t="s">
        <v>843</v>
      </c>
    </row>
    <row r="1499" spans="1:9">
      <c r="A1499" t="s">
        <v>5189</v>
      </c>
      <c r="B1499" t="s">
        <v>5190</v>
      </c>
      <c r="C1499" s="33" t="s">
        <v>5191</v>
      </c>
      <c r="E1499" t="s">
        <v>1454</v>
      </c>
      <c r="F1499" t="s">
        <v>1455</v>
      </c>
      <c r="G1499" t="s">
        <v>925</v>
      </c>
      <c r="I1499" t="s">
        <v>835</v>
      </c>
    </row>
    <row r="1500" spans="1:9">
      <c r="A1500" t="s">
        <v>5192</v>
      </c>
      <c r="B1500" t="s">
        <v>5193</v>
      </c>
      <c r="C1500" s="33" t="s">
        <v>5194</v>
      </c>
      <c r="D1500" t="s">
        <v>829</v>
      </c>
      <c r="E1500" t="s">
        <v>3789</v>
      </c>
      <c r="G1500" t="s">
        <v>829</v>
      </c>
      <c r="I1500" t="s">
        <v>835</v>
      </c>
    </row>
    <row r="1501" spans="1:9">
      <c r="A1501" t="s">
        <v>5195</v>
      </c>
      <c r="B1501" t="s">
        <v>5196</v>
      </c>
      <c r="C1501" s="33" t="s">
        <v>5197</v>
      </c>
      <c r="G1501" t="s">
        <v>834</v>
      </c>
      <c r="I1501" t="s">
        <v>835</v>
      </c>
    </row>
    <row r="1502" spans="1:9">
      <c r="A1502" t="s">
        <v>5198</v>
      </c>
      <c r="B1502" t="s">
        <v>5199</v>
      </c>
      <c r="C1502" s="33" t="s">
        <v>5200</v>
      </c>
      <c r="E1502" t="s">
        <v>1167</v>
      </c>
      <c r="F1502" t="s">
        <v>1168</v>
      </c>
      <c r="G1502" t="s">
        <v>1150</v>
      </c>
      <c r="I1502" t="s">
        <v>924</v>
      </c>
    </row>
    <row r="1503" spans="1:9">
      <c r="A1503" t="s">
        <v>5201</v>
      </c>
      <c r="B1503" t="s">
        <v>5202</v>
      </c>
      <c r="C1503" s="33" t="s">
        <v>5203</v>
      </c>
      <c r="D1503" t="s">
        <v>829</v>
      </c>
      <c r="G1503" t="s">
        <v>829</v>
      </c>
      <c r="I1503" t="s">
        <v>835</v>
      </c>
    </row>
    <row r="1504" spans="1:9">
      <c r="A1504" t="s">
        <v>5204</v>
      </c>
      <c r="B1504" t="s">
        <v>5205</v>
      </c>
      <c r="C1504" s="33" t="s">
        <v>5206</v>
      </c>
      <c r="G1504" t="s">
        <v>834</v>
      </c>
      <c r="I1504" t="s">
        <v>835</v>
      </c>
    </row>
    <row r="1505" spans="1:9">
      <c r="A1505" t="s">
        <v>5207</v>
      </c>
      <c r="B1505" t="s">
        <v>5208</v>
      </c>
      <c r="C1505" s="33" t="s">
        <v>5209</v>
      </c>
      <c r="I1505" t="s">
        <v>843</v>
      </c>
    </row>
    <row r="1506" spans="1:9">
      <c r="A1506" t="s">
        <v>5210</v>
      </c>
      <c r="B1506" t="s">
        <v>5211</v>
      </c>
      <c r="C1506" s="33" t="s">
        <v>5212</v>
      </c>
      <c r="G1506" t="s">
        <v>829</v>
      </c>
      <c r="I1506" t="s">
        <v>830</v>
      </c>
    </row>
    <row r="1507" spans="1:9">
      <c r="A1507" t="s">
        <v>5213</v>
      </c>
      <c r="B1507" t="s">
        <v>5214</v>
      </c>
      <c r="C1507" s="33" t="s">
        <v>5215</v>
      </c>
      <c r="D1507" t="s">
        <v>829</v>
      </c>
      <c r="E1507" t="s">
        <v>1571</v>
      </c>
      <c r="F1507" t="s">
        <v>1572</v>
      </c>
      <c r="G1507" t="s">
        <v>829</v>
      </c>
      <c r="I1507" t="s">
        <v>835</v>
      </c>
    </row>
    <row r="1508" spans="1:9">
      <c r="A1508" t="s">
        <v>5216</v>
      </c>
      <c r="B1508" t="s">
        <v>5217</v>
      </c>
      <c r="C1508" s="33" t="s">
        <v>5218</v>
      </c>
      <c r="E1508" t="s">
        <v>842</v>
      </c>
      <c r="I1508" t="s">
        <v>843</v>
      </c>
    </row>
    <row r="1509" spans="1:9">
      <c r="A1509" t="s">
        <v>5219</v>
      </c>
      <c r="B1509" t="s">
        <v>5220</v>
      </c>
      <c r="C1509" s="33" t="s">
        <v>5221</v>
      </c>
      <c r="D1509" t="s">
        <v>829</v>
      </c>
      <c r="E1509" t="s">
        <v>1167</v>
      </c>
      <c r="F1509" t="s">
        <v>1168</v>
      </c>
      <c r="G1509" t="s">
        <v>829</v>
      </c>
      <c r="I1509" t="s">
        <v>835</v>
      </c>
    </row>
    <row r="1510" spans="1:9">
      <c r="A1510" t="s">
        <v>5222</v>
      </c>
      <c r="B1510" t="s">
        <v>5223</v>
      </c>
      <c r="C1510" s="33" t="s">
        <v>5224</v>
      </c>
      <c r="D1510" t="s">
        <v>829</v>
      </c>
      <c r="E1510" t="s">
        <v>873</v>
      </c>
      <c r="F1510" t="s">
        <v>874</v>
      </c>
      <c r="G1510" t="s">
        <v>829</v>
      </c>
      <c r="I1510" t="s">
        <v>835</v>
      </c>
    </row>
    <row r="1511" spans="1:9">
      <c r="A1511" t="s">
        <v>5225</v>
      </c>
      <c r="B1511" t="s">
        <v>5226</v>
      </c>
      <c r="C1511" s="33" t="s">
        <v>5227</v>
      </c>
      <c r="E1511" t="s">
        <v>842</v>
      </c>
      <c r="I1511" t="s">
        <v>843</v>
      </c>
    </row>
    <row r="1512" spans="1:9">
      <c r="A1512" t="s">
        <v>5228</v>
      </c>
      <c r="B1512" t="s">
        <v>5229</v>
      </c>
      <c r="C1512" s="33" t="s">
        <v>5230</v>
      </c>
      <c r="D1512" t="s">
        <v>896</v>
      </c>
      <c r="E1512" t="s">
        <v>1778</v>
      </c>
      <c r="F1512" t="s">
        <v>1779</v>
      </c>
      <c r="G1512" t="s">
        <v>896</v>
      </c>
      <c r="I1512" t="s">
        <v>830</v>
      </c>
    </row>
    <row r="1513" spans="1:9">
      <c r="A1513" t="s">
        <v>5231</v>
      </c>
      <c r="B1513" t="s">
        <v>5232</v>
      </c>
      <c r="C1513" s="33" t="s">
        <v>5233</v>
      </c>
      <c r="E1513" t="s">
        <v>842</v>
      </c>
      <c r="I1513" t="s">
        <v>843</v>
      </c>
    </row>
    <row r="1514" spans="1:9">
      <c r="A1514" t="s">
        <v>5234</v>
      </c>
      <c r="B1514" t="s">
        <v>5235</v>
      </c>
      <c r="C1514" s="33" t="s">
        <v>5236</v>
      </c>
      <c r="E1514" t="s">
        <v>1612</v>
      </c>
      <c r="G1514" t="s">
        <v>829</v>
      </c>
      <c r="I1514" t="s">
        <v>835</v>
      </c>
    </row>
    <row r="1515" spans="1:9">
      <c r="A1515" t="s">
        <v>5237</v>
      </c>
      <c r="B1515" t="s">
        <v>5238</v>
      </c>
      <c r="C1515" s="33" t="s">
        <v>5239</v>
      </c>
      <c r="D1515" t="s">
        <v>829</v>
      </c>
      <c r="E1515" t="s">
        <v>884</v>
      </c>
      <c r="G1515" t="s">
        <v>829</v>
      </c>
      <c r="I1515" t="s">
        <v>830</v>
      </c>
    </row>
    <row r="1516" spans="1:9">
      <c r="A1516" t="s">
        <v>5237</v>
      </c>
      <c r="B1516" t="s">
        <v>5238</v>
      </c>
      <c r="C1516" s="33" t="s">
        <v>5239</v>
      </c>
      <c r="D1516" t="s">
        <v>829</v>
      </c>
      <c r="E1516" t="s">
        <v>884</v>
      </c>
      <c r="G1516" t="s">
        <v>829</v>
      </c>
      <c r="I1516" t="s">
        <v>835</v>
      </c>
    </row>
    <row r="1517" spans="1:9">
      <c r="A1517" t="s">
        <v>5240</v>
      </c>
      <c r="B1517" t="s">
        <v>5241</v>
      </c>
      <c r="C1517" s="33" t="s">
        <v>5242</v>
      </c>
      <c r="D1517" t="s">
        <v>896</v>
      </c>
      <c r="E1517" t="s">
        <v>827</v>
      </c>
      <c r="F1517" t="s">
        <v>828</v>
      </c>
      <c r="G1517" t="s">
        <v>829</v>
      </c>
      <c r="I1517" t="s">
        <v>835</v>
      </c>
    </row>
    <row r="1518" spans="1:9">
      <c r="A1518" t="s">
        <v>5243</v>
      </c>
      <c r="B1518" t="s">
        <v>5244</v>
      </c>
      <c r="C1518" s="33" t="s">
        <v>5245</v>
      </c>
      <c r="G1518" t="s">
        <v>834</v>
      </c>
      <c r="I1518" t="s">
        <v>835</v>
      </c>
    </row>
    <row r="1519" spans="1:9">
      <c r="A1519" t="s">
        <v>5246</v>
      </c>
      <c r="B1519" t="s">
        <v>5247</v>
      </c>
      <c r="C1519" s="33" t="s">
        <v>5248</v>
      </c>
      <c r="G1519" t="s">
        <v>834</v>
      </c>
      <c r="I1519" t="s">
        <v>835</v>
      </c>
    </row>
    <row r="1520" spans="1:9">
      <c r="A1520" t="s">
        <v>5249</v>
      </c>
      <c r="B1520" t="s">
        <v>5250</v>
      </c>
      <c r="C1520" s="33" t="s">
        <v>5251</v>
      </c>
      <c r="D1520" t="s">
        <v>829</v>
      </c>
      <c r="E1520" t="s">
        <v>850</v>
      </c>
      <c r="F1520" t="s">
        <v>851</v>
      </c>
      <c r="G1520" t="s">
        <v>829</v>
      </c>
      <c r="I1520" t="s">
        <v>835</v>
      </c>
    </row>
    <row r="1521" spans="1:9">
      <c r="A1521" t="s">
        <v>5252</v>
      </c>
      <c r="B1521" t="s">
        <v>5253</v>
      </c>
      <c r="C1521" s="33" t="s">
        <v>5254</v>
      </c>
      <c r="I1521" t="s">
        <v>843</v>
      </c>
    </row>
    <row r="1522" spans="1:9">
      <c r="A1522" t="s">
        <v>5255</v>
      </c>
      <c r="B1522" t="s">
        <v>5256</v>
      </c>
      <c r="C1522" s="33" t="s">
        <v>5257</v>
      </c>
      <c r="G1522" t="s">
        <v>834</v>
      </c>
      <c r="I1522" t="s">
        <v>835</v>
      </c>
    </row>
    <row r="1523" spans="1:9">
      <c r="A1523" t="s">
        <v>5258</v>
      </c>
      <c r="B1523" t="s">
        <v>5259</v>
      </c>
      <c r="C1523" s="33" t="s">
        <v>5260</v>
      </c>
      <c r="E1523" t="s">
        <v>884</v>
      </c>
      <c r="G1523" t="s">
        <v>5261</v>
      </c>
      <c r="H1523" t="s">
        <v>5262</v>
      </c>
      <c r="I1523" t="s">
        <v>835</v>
      </c>
    </row>
    <row r="1524" spans="1:9">
      <c r="A1524" t="s">
        <v>5263</v>
      </c>
      <c r="B1524" t="s">
        <v>5264</v>
      </c>
      <c r="C1524" s="33" t="s">
        <v>5265</v>
      </c>
      <c r="D1524" t="s">
        <v>829</v>
      </c>
      <c r="E1524" t="s">
        <v>1571</v>
      </c>
      <c r="F1524" t="s">
        <v>1572</v>
      </c>
      <c r="G1524" t="s">
        <v>829</v>
      </c>
      <c r="I1524" t="s">
        <v>835</v>
      </c>
    </row>
    <row r="1525" spans="1:9">
      <c r="A1525" t="s">
        <v>5266</v>
      </c>
      <c r="B1525" t="s">
        <v>5267</v>
      </c>
      <c r="C1525" s="33" t="s">
        <v>5268</v>
      </c>
      <c r="G1525" t="s">
        <v>834</v>
      </c>
      <c r="I1525" t="s">
        <v>835</v>
      </c>
    </row>
    <row r="1526" spans="1:9">
      <c r="A1526" t="s">
        <v>5269</v>
      </c>
      <c r="B1526" t="s">
        <v>5270</v>
      </c>
      <c r="C1526" s="33" t="s">
        <v>5271</v>
      </c>
      <c r="E1526" t="s">
        <v>842</v>
      </c>
      <c r="G1526" t="s">
        <v>829</v>
      </c>
      <c r="I1526" t="s">
        <v>830</v>
      </c>
    </row>
    <row r="1527" spans="1:9">
      <c r="A1527" t="s">
        <v>5272</v>
      </c>
      <c r="B1527" t="s">
        <v>5273</v>
      </c>
      <c r="C1527" s="33" t="s">
        <v>5268</v>
      </c>
      <c r="E1527" t="s">
        <v>842</v>
      </c>
      <c r="I1527" t="s">
        <v>843</v>
      </c>
    </row>
    <row r="1528" spans="1:9">
      <c r="A1528" t="s">
        <v>5274</v>
      </c>
      <c r="B1528" t="s">
        <v>5275</v>
      </c>
      <c r="C1528" s="33" t="s">
        <v>5276</v>
      </c>
      <c r="E1528" t="s">
        <v>842</v>
      </c>
      <c r="I1528" t="s">
        <v>843</v>
      </c>
    </row>
    <row r="1529" spans="1:9">
      <c r="A1529" t="s">
        <v>5277</v>
      </c>
      <c r="B1529" t="s">
        <v>5278</v>
      </c>
      <c r="C1529" s="33" t="s">
        <v>5279</v>
      </c>
      <c r="E1529" t="s">
        <v>1258</v>
      </c>
      <c r="F1529" t="s">
        <v>828</v>
      </c>
      <c r="I1529" t="s">
        <v>843</v>
      </c>
    </row>
    <row r="1530" spans="1:9">
      <c r="A1530" t="s">
        <v>5280</v>
      </c>
      <c r="B1530" t="s">
        <v>5281</v>
      </c>
      <c r="C1530" s="33" t="s">
        <v>5282</v>
      </c>
      <c r="D1530" t="s">
        <v>829</v>
      </c>
      <c r="E1530" t="s">
        <v>994</v>
      </c>
      <c r="F1530" t="s">
        <v>995</v>
      </c>
      <c r="G1530" t="s">
        <v>2450</v>
      </c>
      <c r="H1530" t="s">
        <v>2451</v>
      </c>
      <c r="I1530" t="s">
        <v>835</v>
      </c>
    </row>
    <row r="1531" spans="1:9">
      <c r="A1531" t="s">
        <v>5283</v>
      </c>
      <c r="B1531" t="s">
        <v>5284</v>
      </c>
      <c r="C1531" s="33" t="s">
        <v>5285</v>
      </c>
      <c r="E1531" t="s">
        <v>4751</v>
      </c>
      <c r="F1531" t="s">
        <v>1045</v>
      </c>
      <c r="I1531" t="s">
        <v>843</v>
      </c>
    </row>
    <row r="1532" spans="1:9">
      <c r="A1532" t="s">
        <v>5286</v>
      </c>
      <c r="B1532" t="s">
        <v>5287</v>
      </c>
      <c r="C1532" s="33" t="s">
        <v>5288</v>
      </c>
      <c r="G1532" t="s">
        <v>834</v>
      </c>
      <c r="I1532" t="s">
        <v>835</v>
      </c>
    </row>
    <row r="1533" spans="1:9">
      <c r="A1533" t="s">
        <v>5289</v>
      </c>
      <c r="B1533" t="s">
        <v>5290</v>
      </c>
      <c r="C1533" s="33" t="s">
        <v>5291</v>
      </c>
      <c r="E1533" t="s">
        <v>5292</v>
      </c>
      <c r="F1533" t="s">
        <v>930</v>
      </c>
      <c r="I1533" t="s">
        <v>843</v>
      </c>
    </row>
    <row r="1534" spans="1:9">
      <c r="A1534" t="s">
        <v>5293</v>
      </c>
      <c r="B1534" t="s">
        <v>5294</v>
      </c>
      <c r="C1534" s="33" t="s">
        <v>5295</v>
      </c>
      <c r="D1534" t="s">
        <v>896</v>
      </c>
      <c r="E1534" t="s">
        <v>1167</v>
      </c>
      <c r="F1534" t="s">
        <v>1168</v>
      </c>
      <c r="G1534" t="s">
        <v>896</v>
      </c>
      <c r="I1534" t="s">
        <v>835</v>
      </c>
    </row>
    <row r="1535" spans="1:9">
      <c r="A1535" t="s">
        <v>5296</v>
      </c>
      <c r="B1535" t="s">
        <v>5297</v>
      </c>
      <c r="C1535" s="33" t="s">
        <v>5298</v>
      </c>
      <c r="E1535" t="s">
        <v>842</v>
      </c>
      <c r="I1535" t="s">
        <v>843</v>
      </c>
    </row>
    <row r="1536" spans="1:9">
      <c r="A1536" t="s">
        <v>5299</v>
      </c>
      <c r="B1536" t="s">
        <v>5300</v>
      </c>
      <c r="C1536" s="33" t="s">
        <v>5301</v>
      </c>
      <c r="E1536" t="s">
        <v>842</v>
      </c>
      <c r="I1536" t="s">
        <v>843</v>
      </c>
    </row>
    <row r="1537" spans="1:9">
      <c r="A1537" t="s">
        <v>5302</v>
      </c>
      <c r="B1537" t="s">
        <v>5303</v>
      </c>
      <c r="C1537" s="33" t="s">
        <v>5304</v>
      </c>
      <c r="D1537" t="s">
        <v>829</v>
      </c>
      <c r="E1537" t="s">
        <v>873</v>
      </c>
      <c r="F1537" t="s">
        <v>874</v>
      </c>
      <c r="G1537" t="s">
        <v>829</v>
      </c>
      <c r="I1537" t="s">
        <v>835</v>
      </c>
    </row>
    <row r="1538" spans="1:9">
      <c r="A1538" t="s">
        <v>5305</v>
      </c>
      <c r="B1538" t="s">
        <v>5306</v>
      </c>
      <c r="C1538" s="33" t="s">
        <v>5307</v>
      </c>
      <c r="D1538" t="s">
        <v>829</v>
      </c>
      <c r="E1538" t="s">
        <v>850</v>
      </c>
      <c r="F1538" t="s">
        <v>851</v>
      </c>
      <c r="G1538" t="s">
        <v>829</v>
      </c>
      <c r="I1538" t="s">
        <v>835</v>
      </c>
    </row>
    <row r="1539" spans="1:9">
      <c r="A1539" t="s">
        <v>5308</v>
      </c>
      <c r="B1539" t="s">
        <v>5309</v>
      </c>
      <c r="C1539" s="33" t="s">
        <v>5310</v>
      </c>
      <c r="I1539" t="s">
        <v>843</v>
      </c>
    </row>
    <row r="1540" spans="1:9">
      <c r="A1540" t="s">
        <v>5311</v>
      </c>
      <c r="B1540" t="s">
        <v>5312</v>
      </c>
      <c r="C1540" s="33" t="s">
        <v>5313</v>
      </c>
      <c r="E1540" t="s">
        <v>842</v>
      </c>
      <c r="I1540" t="s">
        <v>843</v>
      </c>
    </row>
    <row r="1541" spans="1:9">
      <c r="A1541" t="s">
        <v>5314</v>
      </c>
      <c r="B1541" t="s">
        <v>5315</v>
      </c>
      <c r="C1541" s="33" t="s">
        <v>5316</v>
      </c>
      <c r="G1541" t="s">
        <v>834</v>
      </c>
      <c r="I1541" t="s">
        <v>835</v>
      </c>
    </row>
    <row r="1542" spans="1:9">
      <c r="A1542" t="s">
        <v>5317</v>
      </c>
      <c r="B1542" t="s">
        <v>5318</v>
      </c>
      <c r="C1542" s="33" t="s">
        <v>5319</v>
      </c>
      <c r="G1542" t="s">
        <v>940</v>
      </c>
      <c r="I1542" t="s">
        <v>830</v>
      </c>
    </row>
    <row r="1543" spans="1:9">
      <c r="A1543" t="s">
        <v>5320</v>
      </c>
      <c r="B1543" t="s">
        <v>5321</v>
      </c>
      <c r="C1543" s="33" t="s">
        <v>5322</v>
      </c>
      <c r="E1543" t="s">
        <v>873</v>
      </c>
      <c r="F1543" t="s">
        <v>874</v>
      </c>
      <c r="G1543" t="s">
        <v>925</v>
      </c>
      <c r="I1543" t="s">
        <v>835</v>
      </c>
    </row>
    <row r="1544" spans="1:9">
      <c r="A1544" t="s">
        <v>5323</v>
      </c>
      <c r="B1544" t="s">
        <v>5324</v>
      </c>
      <c r="C1544" s="33" t="s">
        <v>5325</v>
      </c>
      <c r="D1544" t="s">
        <v>829</v>
      </c>
      <c r="E1544" t="s">
        <v>994</v>
      </c>
      <c r="F1544" t="s">
        <v>995</v>
      </c>
      <c r="I1544" t="s">
        <v>924</v>
      </c>
    </row>
    <row r="1545" spans="1:9">
      <c r="A1545" t="s">
        <v>5323</v>
      </c>
      <c r="B1545" t="s">
        <v>5324</v>
      </c>
      <c r="C1545" s="33" t="s">
        <v>5325</v>
      </c>
      <c r="D1545" t="s">
        <v>829</v>
      </c>
      <c r="E1545" t="s">
        <v>994</v>
      </c>
      <c r="F1545" t="s">
        <v>995</v>
      </c>
      <c r="G1545" t="s">
        <v>829</v>
      </c>
      <c r="I1545" t="s">
        <v>835</v>
      </c>
    </row>
    <row r="1546" spans="1:9">
      <c r="A1546" t="s">
        <v>5326</v>
      </c>
      <c r="B1546" t="s">
        <v>5327</v>
      </c>
      <c r="C1546" s="33" t="s">
        <v>5328</v>
      </c>
      <c r="D1546" t="s">
        <v>829</v>
      </c>
      <c r="E1546" t="s">
        <v>884</v>
      </c>
      <c r="G1546" t="s">
        <v>925</v>
      </c>
      <c r="I1546" t="s">
        <v>835</v>
      </c>
    </row>
    <row r="1547" spans="1:9">
      <c r="A1547" t="s">
        <v>5329</v>
      </c>
      <c r="B1547" t="s">
        <v>5330</v>
      </c>
      <c r="C1547" s="33" t="s">
        <v>5331</v>
      </c>
      <c r="G1547" t="s">
        <v>834</v>
      </c>
      <c r="I1547" t="s">
        <v>830</v>
      </c>
    </row>
    <row r="1548" spans="1:9">
      <c r="A1548" t="s">
        <v>5332</v>
      </c>
      <c r="B1548" t="s">
        <v>5333</v>
      </c>
      <c r="C1548" s="33" t="s">
        <v>5334</v>
      </c>
      <c r="D1548" t="s">
        <v>829</v>
      </c>
      <c r="E1548" t="s">
        <v>1044</v>
      </c>
      <c r="F1548" t="s">
        <v>1045</v>
      </c>
      <c r="G1548" t="s">
        <v>829</v>
      </c>
      <c r="I1548" t="s">
        <v>835</v>
      </c>
    </row>
    <row r="1549" spans="1:9">
      <c r="A1549" t="s">
        <v>5335</v>
      </c>
      <c r="B1549" t="s">
        <v>5336</v>
      </c>
      <c r="C1549" s="33" t="s">
        <v>5337</v>
      </c>
      <c r="E1549" t="s">
        <v>5338</v>
      </c>
      <c r="F1549" t="s">
        <v>5339</v>
      </c>
      <c r="G1549" t="s">
        <v>896</v>
      </c>
      <c r="I1549" t="s">
        <v>830</v>
      </c>
    </row>
    <row r="1550" spans="1:9">
      <c r="A1550" t="s">
        <v>5340</v>
      </c>
      <c r="B1550" t="s">
        <v>5341</v>
      </c>
      <c r="C1550" s="33" t="s">
        <v>5342</v>
      </c>
      <c r="D1550" t="s">
        <v>896</v>
      </c>
      <c r="E1550" t="s">
        <v>929</v>
      </c>
      <c r="F1550" t="s">
        <v>930</v>
      </c>
      <c r="G1550" t="s">
        <v>896</v>
      </c>
      <c r="I1550" t="s">
        <v>835</v>
      </c>
    </row>
    <row r="1551" spans="1:9">
      <c r="A1551" t="s">
        <v>5343</v>
      </c>
      <c r="B1551" t="s">
        <v>5344</v>
      </c>
      <c r="C1551" s="33" t="s">
        <v>5345</v>
      </c>
      <c r="E1551" t="s">
        <v>842</v>
      </c>
      <c r="I1551" t="s">
        <v>843</v>
      </c>
    </row>
    <row r="1552" spans="1:9">
      <c r="A1552" t="s">
        <v>5346</v>
      </c>
      <c r="B1552" t="s">
        <v>5347</v>
      </c>
      <c r="C1552" s="33" t="s">
        <v>5348</v>
      </c>
      <c r="G1552" t="s">
        <v>834</v>
      </c>
      <c r="I1552" t="s">
        <v>835</v>
      </c>
    </row>
    <row r="1553" spans="1:9">
      <c r="A1553" t="s">
        <v>5349</v>
      </c>
      <c r="B1553" t="s">
        <v>5350</v>
      </c>
      <c r="C1553" s="33" t="s">
        <v>5351</v>
      </c>
      <c r="G1553" t="s">
        <v>940</v>
      </c>
      <c r="I1553" t="s">
        <v>835</v>
      </c>
    </row>
    <row r="1554" spans="1:9">
      <c r="A1554" t="s">
        <v>5352</v>
      </c>
      <c r="B1554" t="s">
        <v>5353</v>
      </c>
      <c r="C1554" s="33" t="s">
        <v>5354</v>
      </c>
      <c r="I1554" t="s">
        <v>924</v>
      </c>
    </row>
    <row r="1555" spans="1:9">
      <c r="A1555" t="s">
        <v>5352</v>
      </c>
      <c r="B1555" t="s">
        <v>5353</v>
      </c>
      <c r="C1555" s="33" t="s">
        <v>5354</v>
      </c>
      <c r="G1555" t="s">
        <v>834</v>
      </c>
      <c r="I1555" t="s">
        <v>835</v>
      </c>
    </row>
    <row r="1556" spans="1:9">
      <c r="A1556" t="s">
        <v>5355</v>
      </c>
      <c r="B1556" t="s">
        <v>5356</v>
      </c>
      <c r="C1556" s="33" t="s">
        <v>5357</v>
      </c>
      <c r="G1556" t="s">
        <v>834</v>
      </c>
      <c r="I1556" t="s">
        <v>830</v>
      </c>
    </row>
    <row r="1557" spans="1:9">
      <c r="A1557" t="s">
        <v>260</v>
      </c>
      <c r="B1557" t="s">
        <v>261</v>
      </c>
      <c r="C1557" s="33" t="s">
        <v>5358</v>
      </c>
      <c r="E1557" t="s">
        <v>884</v>
      </c>
      <c r="G1557" t="s">
        <v>829</v>
      </c>
      <c r="I1557" t="s">
        <v>835</v>
      </c>
    </row>
    <row r="1558" spans="1:9">
      <c r="A1558" t="s">
        <v>5359</v>
      </c>
      <c r="B1558" t="s">
        <v>5360</v>
      </c>
      <c r="C1558" s="33" t="s">
        <v>5361</v>
      </c>
      <c r="D1558" t="s">
        <v>829</v>
      </c>
      <c r="E1558" t="s">
        <v>827</v>
      </c>
      <c r="F1558" t="s">
        <v>828</v>
      </c>
      <c r="G1558" t="s">
        <v>1969</v>
      </c>
      <c r="H1558" t="s">
        <v>1970</v>
      </c>
      <c r="I1558" t="s">
        <v>835</v>
      </c>
    </row>
    <row r="1559" spans="1:9">
      <c r="A1559" t="s">
        <v>487</v>
      </c>
      <c r="B1559" t="s">
        <v>5362</v>
      </c>
      <c r="C1559" s="33" t="s">
        <v>5363</v>
      </c>
      <c r="I1559" t="s">
        <v>843</v>
      </c>
    </row>
    <row r="1560" spans="1:9">
      <c r="A1560" t="s">
        <v>5364</v>
      </c>
      <c r="B1560" t="s">
        <v>5365</v>
      </c>
      <c r="C1560" s="33" t="s">
        <v>5366</v>
      </c>
      <c r="E1560" t="s">
        <v>842</v>
      </c>
      <c r="I1560" t="s">
        <v>843</v>
      </c>
    </row>
    <row r="1561" spans="1:9">
      <c r="A1561" t="s">
        <v>87</v>
      </c>
      <c r="B1561" t="s">
        <v>88</v>
      </c>
      <c r="C1561" s="33" t="s">
        <v>5367</v>
      </c>
      <c r="E1561" t="s">
        <v>827</v>
      </c>
      <c r="F1561" t="s">
        <v>828</v>
      </c>
      <c r="G1561" t="s">
        <v>829</v>
      </c>
      <c r="I1561" t="s">
        <v>835</v>
      </c>
    </row>
    <row r="1562" spans="1:9">
      <c r="A1562" t="s">
        <v>5368</v>
      </c>
      <c r="B1562" t="s">
        <v>5369</v>
      </c>
      <c r="C1562" s="33" t="s">
        <v>5370</v>
      </c>
      <c r="E1562" t="s">
        <v>5371</v>
      </c>
      <c r="F1562" t="s">
        <v>5372</v>
      </c>
      <c r="I1562" t="s">
        <v>843</v>
      </c>
    </row>
    <row r="1563" spans="1:9">
      <c r="A1563" t="s">
        <v>5373</v>
      </c>
      <c r="B1563" t="s">
        <v>5374</v>
      </c>
      <c r="C1563" s="33" t="s">
        <v>5375</v>
      </c>
      <c r="E1563" t="s">
        <v>842</v>
      </c>
      <c r="I1563" t="s">
        <v>843</v>
      </c>
    </row>
    <row r="1564" spans="1:9">
      <c r="A1564" t="s">
        <v>5376</v>
      </c>
      <c r="B1564" t="s">
        <v>5377</v>
      </c>
      <c r="C1564" s="33" t="s">
        <v>5378</v>
      </c>
      <c r="D1564" t="s">
        <v>829</v>
      </c>
      <c r="E1564" t="s">
        <v>873</v>
      </c>
      <c r="F1564" t="s">
        <v>874</v>
      </c>
      <c r="G1564" t="s">
        <v>829</v>
      </c>
      <c r="I1564" t="s">
        <v>835</v>
      </c>
    </row>
    <row r="1565" spans="1:9">
      <c r="A1565" t="s">
        <v>5379</v>
      </c>
      <c r="B1565" t="s">
        <v>5380</v>
      </c>
      <c r="C1565" s="33" t="s">
        <v>5381</v>
      </c>
      <c r="I1565" t="s">
        <v>843</v>
      </c>
    </row>
    <row r="1566" spans="1:9">
      <c r="A1566" t="s">
        <v>5382</v>
      </c>
      <c r="B1566" t="s">
        <v>5383</v>
      </c>
      <c r="C1566" s="33" t="s">
        <v>5384</v>
      </c>
      <c r="D1566" t="s">
        <v>829</v>
      </c>
      <c r="E1566" t="s">
        <v>827</v>
      </c>
      <c r="F1566" t="s">
        <v>828</v>
      </c>
      <c r="G1566" t="s">
        <v>829</v>
      </c>
      <c r="I1566" t="s">
        <v>835</v>
      </c>
    </row>
    <row r="1567" spans="1:9">
      <c r="A1567" t="s">
        <v>5385</v>
      </c>
      <c r="B1567" t="s">
        <v>5386</v>
      </c>
      <c r="C1567" s="33" t="s">
        <v>5387</v>
      </c>
      <c r="G1567" t="s">
        <v>834</v>
      </c>
      <c r="I1567" t="s">
        <v>835</v>
      </c>
    </row>
    <row r="1568" spans="1:9">
      <c r="A1568" t="s">
        <v>5388</v>
      </c>
      <c r="B1568" t="s">
        <v>5389</v>
      </c>
      <c r="C1568" s="33" t="s">
        <v>5390</v>
      </c>
      <c r="D1568" t="s">
        <v>829</v>
      </c>
      <c r="E1568" t="s">
        <v>994</v>
      </c>
      <c r="F1568" t="s">
        <v>995</v>
      </c>
      <c r="G1568" t="s">
        <v>940</v>
      </c>
      <c r="I1568" t="s">
        <v>835</v>
      </c>
    </row>
    <row r="1569" spans="1:9">
      <c r="A1569" t="s">
        <v>5388</v>
      </c>
      <c r="B1569" t="s">
        <v>5389</v>
      </c>
      <c r="C1569" s="33" t="s">
        <v>5390</v>
      </c>
      <c r="D1569" t="s">
        <v>829</v>
      </c>
      <c r="E1569" t="s">
        <v>994</v>
      </c>
      <c r="F1569" t="s">
        <v>995</v>
      </c>
      <c r="G1569" t="s">
        <v>829</v>
      </c>
      <c r="I1569" t="s">
        <v>835</v>
      </c>
    </row>
    <row r="1570" spans="1:9">
      <c r="A1570" t="s">
        <v>5391</v>
      </c>
      <c r="B1570" t="s">
        <v>5392</v>
      </c>
      <c r="C1570" s="33" t="s">
        <v>5393</v>
      </c>
      <c r="G1570" t="s">
        <v>834</v>
      </c>
      <c r="I1570" t="s">
        <v>835</v>
      </c>
    </row>
    <row r="1571" spans="1:9">
      <c r="A1571" t="s">
        <v>5394</v>
      </c>
      <c r="B1571" t="s">
        <v>5395</v>
      </c>
      <c r="C1571" s="33" t="s">
        <v>5396</v>
      </c>
      <c r="D1571" t="s">
        <v>896</v>
      </c>
      <c r="E1571" t="s">
        <v>1031</v>
      </c>
      <c r="F1571" t="s">
        <v>963</v>
      </c>
      <c r="G1571" t="s">
        <v>896</v>
      </c>
      <c r="I1571" t="s">
        <v>835</v>
      </c>
    </row>
    <row r="1572" spans="1:9">
      <c r="A1572" t="s">
        <v>5397</v>
      </c>
      <c r="B1572" t="s">
        <v>5398</v>
      </c>
      <c r="C1572" s="33" t="s">
        <v>5399</v>
      </c>
      <c r="E1572" t="s">
        <v>3488</v>
      </c>
      <c r="F1572" t="s">
        <v>851</v>
      </c>
      <c r="I1572" t="s">
        <v>843</v>
      </c>
    </row>
    <row r="1573" spans="1:9">
      <c r="A1573" t="s">
        <v>5400</v>
      </c>
      <c r="B1573" t="s">
        <v>5401</v>
      </c>
      <c r="C1573" s="33" t="s">
        <v>5402</v>
      </c>
      <c r="D1573" t="s">
        <v>829</v>
      </c>
      <c r="I1573" t="s">
        <v>924</v>
      </c>
    </row>
    <row r="1574" spans="1:9">
      <c r="A1574" t="s">
        <v>5400</v>
      </c>
      <c r="B1574" t="s">
        <v>5401</v>
      </c>
      <c r="C1574" s="33" t="s">
        <v>5402</v>
      </c>
      <c r="D1574" t="s">
        <v>829</v>
      </c>
      <c r="G1574" t="s">
        <v>829</v>
      </c>
      <c r="I1574" t="s">
        <v>835</v>
      </c>
    </row>
    <row r="1575" spans="1:9">
      <c r="A1575" t="s">
        <v>5403</v>
      </c>
      <c r="B1575" t="s">
        <v>5404</v>
      </c>
      <c r="C1575" s="33" t="s">
        <v>5405</v>
      </c>
      <c r="E1575" t="s">
        <v>916</v>
      </c>
      <c r="F1575" t="s">
        <v>917</v>
      </c>
      <c r="G1575" t="s">
        <v>896</v>
      </c>
      <c r="I1575" t="s">
        <v>835</v>
      </c>
    </row>
    <row r="1576" spans="1:9">
      <c r="A1576" t="s">
        <v>5406</v>
      </c>
      <c r="B1576" t="s">
        <v>5407</v>
      </c>
      <c r="C1576" s="33" t="s">
        <v>5408</v>
      </c>
      <c r="G1576" t="s">
        <v>834</v>
      </c>
      <c r="I1576" t="s">
        <v>835</v>
      </c>
    </row>
    <row r="1577" spans="1:9">
      <c r="A1577" t="s">
        <v>5409</v>
      </c>
      <c r="B1577" t="s">
        <v>5410</v>
      </c>
      <c r="C1577" s="33" t="s">
        <v>5411</v>
      </c>
      <c r="E1577" t="s">
        <v>929</v>
      </c>
      <c r="F1577" t="s">
        <v>930</v>
      </c>
      <c r="I1577" t="s">
        <v>843</v>
      </c>
    </row>
    <row r="1578" spans="1:9">
      <c r="A1578" t="s">
        <v>5412</v>
      </c>
      <c r="B1578" t="s">
        <v>5413</v>
      </c>
      <c r="C1578" s="33" t="s">
        <v>5414</v>
      </c>
      <c r="G1578" t="s">
        <v>834</v>
      </c>
      <c r="I1578" t="s">
        <v>835</v>
      </c>
    </row>
    <row r="1579" spans="1:9">
      <c r="A1579" t="s">
        <v>5415</v>
      </c>
      <c r="B1579" t="s">
        <v>5416</v>
      </c>
      <c r="C1579" s="33" t="s">
        <v>5417</v>
      </c>
      <c r="E1579" t="s">
        <v>842</v>
      </c>
      <c r="I1579" t="s">
        <v>843</v>
      </c>
    </row>
    <row r="1580" spans="1:9">
      <c r="A1580" t="s">
        <v>5418</v>
      </c>
      <c r="B1580" t="s">
        <v>5419</v>
      </c>
      <c r="C1580" s="33" t="s">
        <v>5420</v>
      </c>
      <c r="E1580" t="s">
        <v>842</v>
      </c>
      <c r="I1580" t="s">
        <v>843</v>
      </c>
    </row>
    <row r="1581" spans="1:9">
      <c r="A1581" t="s">
        <v>5421</v>
      </c>
      <c r="B1581" t="s">
        <v>5422</v>
      </c>
      <c r="C1581" s="33" t="s">
        <v>5423</v>
      </c>
      <c r="D1581" t="s">
        <v>829</v>
      </c>
      <c r="E1581" t="s">
        <v>3701</v>
      </c>
      <c r="F1581" t="s">
        <v>3702</v>
      </c>
      <c r="G1581" t="s">
        <v>829</v>
      </c>
      <c r="I1581" t="s">
        <v>835</v>
      </c>
    </row>
    <row r="1582" spans="1:9">
      <c r="A1582" t="s">
        <v>5424</v>
      </c>
      <c r="B1582" t="s">
        <v>5425</v>
      </c>
      <c r="C1582" s="33" t="s">
        <v>5426</v>
      </c>
      <c r="E1582" t="s">
        <v>850</v>
      </c>
      <c r="F1582" t="s">
        <v>851</v>
      </c>
      <c r="G1582" t="s">
        <v>2839</v>
      </c>
      <c r="I1582" t="s">
        <v>835</v>
      </c>
    </row>
    <row r="1583" spans="1:9">
      <c r="A1583" t="s">
        <v>5427</v>
      </c>
      <c r="B1583" t="s">
        <v>5428</v>
      </c>
      <c r="C1583" s="33" t="s">
        <v>5429</v>
      </c>
      <c r="E1583" t="s">
        <v>842</v>
      </c>
      <c r="I1583" t="s">
        <v>843</v>
      </c>
    </row>
    <row r="1584" spans="1:9">
      <c r="A1584" t="s">
        <v>5430</v>
      </c>
      <c r="B1584" t="s">
        <v>5431</v>
      </c>
      <c r="C1584" s="33" t="s">
        <v>5432</v>
      </c>
      <c r="G1584" t="s">
        <v>834</v>
      </c>
      <c r="I1584" t="s">
        <v>835</v>
      </c>
    </row>
    <row r="1585" spans="1:9">
      <c r="A1585" t="s">
        <v>5433</v>
      </c>
      <c r="B1585" t="s">
        <v>5434</v>
      </c>
      <c r="C1585" s="33" t="s">
        <v>5435</v>
      </c>
      <c r="D1585" t="s">
        <v>829</v>
      </c>
      <c r="G1585" t="s">
        <v>829</v>
      </c>
      <c r="I1585" t="s">
        <v>835</v>
      </c>
    </row>
    <row r="1586" spans="1:9">
      <c r="A1586" t="s">
        <v>5436</v>
      </c>
      <c r="B1586" t="s">
        <v>5437</v>
      </c>
      <c r="C1586" s="33" t="s">
        <v>5438</v>
      </c>
      <c r="E1586" t="s">
        <v>842</v>
      </c>
      <c r="I1586" t="s">
        <v>843</v>
      </c>
    </row>
    <row r="1587" spans="1:9">
      <c r="A1587" t="s">
        <v>5439</v>
      </c>
      <c r="B1587" t="s">
        <v>5440</v>
      </c>
      <c r="C1587" s="33" t="s">
        <v>5441</v>
      </c>
      <c r="D1587" t="s">
        <v>896</v>
      </c>
      <c r="E1587" t="s">
        <v>1714</v>
      </c>
      <c r="F1587" t="s">
        <v>1715</v>
      </c>
      <c r="G1587" t="s">
        <v>896</v>
      </c>
      <c r="I1587" t="s">
        <v>835</v>
      </c>
    </row>
    <row r="1588" spans="1:9">
      <c r="A1588" t="s">
        <v>5442</v>
      </c>
      <c r="B1588" t="s">
        <v>5443</v>
      </c>
      <c r="C1588" s="33" t="s">
        <v>5444</v>
      </c>
      <c r="D1588" t="s">
        <v>829</v>
      </c>
      <c r="E1588" t="s">
        <v>873</v>
      </c>
      <c r="F1588" t="s">
        <v>874</v>
      </c>
      <c r="I1588" t="s">
        <v>924</v>
      </c>
    </row>
    <row r="1589" spans="1:9">
      <c r="A1589" t="s">
        <v>5442</v>
      </c>
      <c r="B1589" t="s">
        <v>5443</v>
      </c>
      <c r="C1589" s="33" t="s">
        <v>5444</v>
      </c>
      <c r="D1589" t="s">
        <v>829</v>
      </c>
      <c r="E1589" t="s">
        <v>873</v>
      </c>
      <c r="F1589" t="s">
        <v>874</v>
      </c>
      <c r="G1589" t="s">
        <v>829</v>
      </c>
      <c r="I1589" t="s">
        <v>830</v>
      </c>
    </row>
    <row r="1590" spans="1:9">
      <c r="A1590" t="s">
        <v>5442</v>
      </c>
      <c r="B1590" t="s">
        <v>5443</v>
      </c>
      <c r="C1590" s="33" t="s">
        <v>5444</v>
      </c>
      <c r="D1590" t="s">
        <v>829</v>
      </c>
      <c r="E1590" t="s">
        <v>873</v>
      </c>
      <c r="F1590" t="s">
        <v>874</v>
      </c>
      <c r="G1590" t="s">
        <v>829</v>
      </c>
      <c r="I1590" t="s">
        <v>924</v>
      </c>
    </row>
    <row r="1591" spans="1:9">
      <c r="A1591" t="s">
        <v>5445</v>
      </c>
      <c r="B1591" t="s">
        <v>5446</v>
      </c>
      <c r="C1591" s="33" t="s">
        <v>5447</v>
      </c>
      <c r="D1591" t="s">
        <v>829</v>
      </c>
      <c r="G1591" t="s">
        <v>834</v>
      </c>
      <c r="I1591" t="s">
        <v>830</v>
      </c>
    </row>
    <row r="1592" spans="1:9">
      <c r="A1592" t="s">
        <v>5448</v>
      </c>
      <c r="B1592" t="s">
        <v>5449</v>
      </c>
      <c r="C1592" s="33" t="s">
        <v>5450</v>
      </c>
      <c r="D1592" t="s">
        <v>829</v>
      </c>
      <c r="E1592" t="s">
        <v>3789</v>
      </c>
      <c r="G1592" t="s">
        <v>829</v>
      </c>
      <c r="I1592" t="s">
        <v>835</v>
      </c>
    </row>
    <row r="1593" spans="1:9">
      <c r="A1593" t="s">
        <v>5451</v>
      </c>
      <c r="B1593" t="s">
        <v>5452</v>
      </c>
      <c r="C1593" s="33" t="s">
        <v>5453</v>
      </c>
      <c r="I1593" t="s">
        <v>843</v>
      </c>
    </row>
    <row r="1594" spans="1:9">
      <c r="A1594" t="s">
        <v>5454</v>
      </c>
      <c r="B1594" t="s">
        <v>5455</v>
      </c>
      <c r="C1594" s="33" t="s">
        <v>5456</v>
      </c>
      <c r="G1594" t="s">
        <v>829</v>
      </c>
      <c r="I1594" t="s">
        <v>835</v>
      </c>
    </row>
    <row r="1595" spans="1:9">
      <c r="A1595" t="s">
        <v>5457</v>
      </c>
      <c r="B1595" t="s">
        <v>5458</v>
      </c>
      <c r="C1595" s="33" t="s">
        <v>5459</v>
      </c>
      <c r="E1595" t="s">
        <v>891</v>
      </c>
      <c r="F1595" t="s">
        <v>892</v>
      </c>
      <c r="G1595" t="s">
        <v>925</v>
      </c>
      <c r="I1595" t="s">
        <v>835</v>
      </c>
    </row>
    <row r="1596" spans="1:9">
      <c r="A1596" t="s">
        <v>5460</v>
      </c>
      <c r="B1596" t="s">
        <v>5461</v>
      </c>
      <c r="C1596" s="33" t="s">
        <v>5462</v>
      </c>
      <c r="I1596" t="s">
        <v>843</v>
      </c>
    </row>
    <row r="1597" spans="1:9">
      <c r="A1597" t="s">
        <v>5463</v>
      </c>
      <c r="B1597" t="s">
        <v>5464</v>
      </c>
      <c r="C1597" s="33" t="s">
        <v>5465</v>
      </c>
      <c r="I1597" t="s">
        <v>843</v>
      </c>
    </row>
    <row r="1598" spans="1:9">
      <c r="A1598" t="s">
        <v>5466</v>
      </c>
      <c r="B1598" t="s">
        <v>5467</v>
      </c>
      <c r="C1598" s="33" t="s">
        <v>5468</v>
      </c>
      <c r="D1598" t="s">
        <v>829</v>
      </c>
      <c r="E1598" t="s">
        <v>994</v>
      </c>
      <c r="F1598" t="s">
        <v>995</v>
      </c>
      <c r="G1598" t="s">
        <v>829</v>
      </c>
      <c r="I1598" t="s">
        <v>835</v>
      </c>
    </row>
    <row r="1599" spans="1:9">
      <c r="A1599" t="s">
        <v>5469</v>
      </c>
      <c r="B1599" t="s">
        <v>5470</v>
      </c>
      <c r="C1599" s="33" t="s">
        <v>5471</v>
      </c>
      <c r="D1599" t="s">
        <v>829</v>
      </c>
      <c r="E1599" t="s">
        <v>878</v>
      </c>
      <c r="F1599" t="s">
        <v>879</v>
      </c>
      <c r="G1599" t="s">
        <v>829</v>
      </c>
      <c r="I1599" t="s">
        <v>835</v>
      </c>
    </row>
    <row r="1600" spans="1:9">
      <c r="A1600" t="s">
        <v>5472</v>
      </c>
      <c r="B1600" t="s">
        <v>5473</v>
      </c>
      <c r="C1600" s="33" t="s">
        <v>5474</v>
      </c>
      <c r="G1600" t="s">
        <v>834</v>
      </c>
      <c r="I1600" t="s">
        <v>835</v>
      </c>
    </row>
    <row r="1601" spans="1:9">
      <c r="A1601" t="s">
        <v>5475</v>
      </c>
      <c r="B1601" t="s">
        <v>5476</v>
      </c>
      <c r="C1601" s="33" t="s">
        <v>5477</v>
      </c>
      <c r="D1601" t="s">
        <v>829</v>
      </c>
      <c r="E1601" t="s">
        <v>878</v>
      </c>
      <c r="F1601" t="s">
        <v>879</v>
      </c>
      <c r="G1601" t="s">
        <v>829</v>
      </c>
      <c r="I1601" t="s">
        <v>835</v>
      </c>
    </row>
    <row r="1602" spans="1:9">
      <c r="A1602" t="s">
        <v>5478</v>
      </c>
      <c r="B1602" t="s">
        <v>5479</v>
      </c>
      <c r="C1602" s="33" t="s">
        <v>5480</v>
      </c>
      <c r="E1602" t="s">
        <v>842</v>
      </c>
      <c r="I1602" t="s">
        <v>843</v>
      </c>
    </row>
    <row r="1603" spans="1:9">
      <c r="A1603" t="s">
        <v>5481</v>
      </c>
      <c r="B1603" t="s">
        <v>5482</v>
      </c>
      <c r="C1603" s="33" t="s">
        <v>5483</v>
      </c>
      <c r="E1603" t="s">
        <v>1454</v>
      </c>
      <c r="F1603" t="s">
        <v>1455</v>
      </c>
      <c r="G1603" t="s">
        <v>925</v>
      </c>
      <c r="I1603" t="s">
        <v>835</v>
      </c>
    </row>
    <row r="1604" spans="1:9">
      <c r="A1604" t="s">
        <v>176</v>
      </c>
      <c r="B1604" t="s">
        <v>177</v>
      </c>
      <c r="C1604" s="33" t="s">
        <v>5484</v>
      </c>
      <c r="G1604" t="s">
        <v>834</v>
      </c>
      <c r="I1604" t="s">
        <v>835</v>
      </c>
    </row>
    <row r="1605" spans="1:9">
      <c r="A1605" t="s">
        <v>5485</v>
      </c>
      <c r="B1605" t="s">
        <v>5486</v>
      </c>
      <c r="C1605" s="33" t="s">
        <v>5487</v>
      </c>
      <c r="I1605" t="s">
        <v>843</v>
      </c>
    </row>
    <row r="1606" spans="1:9">
      <c r="A1606" t="s">
        <v>5488</v>
      </c>
      <c r="B1606" t="s">
        <v>5489</v>
      </c>
      <c r="C1606" s="33" t="s">
        <v>5490</v>
      </c>
      <c r="E1606" t="s">
        <v>842</v>
      </c>
      <c r="I1606" t="s">
        <v>843</v>
      </c>
    </row>
    <row r="1607" spans="1:9">
      <c r="A1607" t="s">
        <v>5491</v>
      </c>
      <c r="B1607" t="s">
        <v>5492</v>
      </c>
      <c r="C1607" s="33" t="s">
        <v>5493</v>
      </c>
      <c r="I1607" t="s">
        <v>843</v>
      </c>
    </row>
    <row r="1608" spans="1:9">
      <c r="A1608" t="s">
        <v>5494</v>
      </c>
      <c r="B1608" t="s">
        <v>5495</v>
      </c>
      <c r="C1608" s="33" t="s">
        <v>5496</v>
      </c>
      <c r="I1608" t="s">
        <v>843</v>
      </c>
    </row>
    <row r="1609" spans="1:9">
      <c r="A1609" t="s">
        <v>5497</v>
      </c>
      <c r="B1609" t="s">
        <v>5498</v>
      </c>
      <c r="C1609" s="33" t="s">
        <v>5499</v>
      </c>
      <c r="E1609" t="s">
        <v>2052</v>
      </c>
      <c r="F1609" t="s">
        <v>1715</v>
      </c>
      <c r="I1609" t="s">
        <v>843</v>
      </c>
    </row>
    <row r="1610" spans="1:9">
      <c r="A1610" t="s">
        <v>5500</v>
      </c>
      <c r="B1610" t="s">
        <v>5501</v>
      </c>
      <c r="C1610" s="33" t="s">
        <v>5502</v>
      </c>
      <c r="D1610" t="s">
        <v>829</v>
      </c>
      <c r="E1610" t="s">
        <v>827</v>
      </c>
      <c r="F1610" t="s">
        <v>828</v>
      </c>
      <c r="G1610" t="s">
        <v>829</v>
      </c>
      <c r="I1610" t="s">
        <v>835</v>
      </c>
    </row>
    <row r="1611" spans="1:9">
      <c r="A1611" t="s">
        <v>5503</v>
      </c>
      <c r="B1611" t="s">
        <v>5504</v>
      </c>
      <c r="C1611" s="33" t="s">
        <v>5505</v>
      </c>
      <c r="E1611" t="s">
        <v>873</v>
      </c>
      <c r="F1611" t="s">
        <v>874</v>
      </c>
      <c r="G1611" t="s">
        <v>2450</v>
      </c>
      <c r="H1611" t="s">
        <v>2451</v>
      </c>
      <c r="I1611" t="s">
        <v>835</v>
      </c>
    </row>
    <row r="1612" spans="1:9">
      <c r="A1612" t="s">
        <v>5506</v>
      </c>
      <c r="B1612" t="s">
        <v>5507</v>
      </c>
      <c r="C1612" s="33" t="s">
        <v>5508</v>
      </c>
      <c r="I1612" t="s">
        <v>843</v>
      </c>
    </row>
    <row r="1613" spans="1:9">
      <c r="A1613" t="s">
        <v>5509</v>
      </c>
      <c r="B1613" t="s">
        <v>5510</v>
      </c>
      <c r="C1613" s="33" t="s">
        <v>5511</v>
      </c>
      <c r="E1613" t="s">
        <v>2307</v>
      </c>
      <c r="F1613" t="s">
        <v>1779</v>
      </c>
      <c r="I1613" t="s">
        <v>843</v>
      </c>
    </row>
    <row r="1614" spans="1:9">
      <c r="A1614" t="s">
        <v>5512</v>
      </c>
      <c r="B1614" t="s">
        <v>5513</v>
      </c>
      <c r="C1614" s="33" t="s">
        <v>5514</v>
      </c>
      <c r="D1614" t="s">
        <v>829</v>
      </c>
      <c r="E1614" t="s">
        <v>3789</v>
      </c>
      <c r="G1614" t="s">
        <v>829</v>
      </c>
      <c r="I1614" t="s">
        <v>835</v>
      </c>
    </row>
    <row r="1615" spans="1:9">
      <c r="A1615" t="s">
        <v>5515</v>
      </c>
      <c r="B1615" t="s">
        <v>5516</v>
      </c>
      <c r="C1615" s="33" t="s">
        <v>5517</v>
      </c>
      <c r="G1615" t="s">
        <v>834</v>
      </c>
      <c r="I1615" t="s">
        <v>835</v>
      </c>
    </row>
    <row r="1616" spans="1:9">
      <c r="A1616" t="s">
        <v>5518</v>
      </c>
      <c r="B1616" t="s">
        <v>5519</v>
      </c>
      <c r="C1616" s="33" t="s">
        <v>5520</v>
      </c>
      <c r="I1616" t="s">
        <v>843</v>
      </c>
    </row>
    <row r="1617" spans="1:9">
      <c r="A1617" t="s">
        <v>5521</v>
      </c>
      <c r="B1617" t="s">
        <v>5522</v>
      </c>
      <c r="C1617" s="33" t="s">
        <v>5523</v>
      </c>
      <c r="E1617" t="s">
        <v>842</v>
      </c>
      <c r="I1617" t="s">
        <v>843</v>
      </c>
    </row>
    <row r="1618" spans="1:9">
      <c r="A1618" t="s">
        <v>5524</v>
      </c>
      <c r="B1618" t="s">
        <v>5525</v>
      </c>
      <c r="C1618" s="33" t="s">
        <v>5526</v>
      </c>
      <c r="E1618" t="s">
        <v>842</v>
      </c>
      <c r="I1618" t="s">
        <v>843</v>
      </c>
    </row>
    <row r="1619" spans="1:9">
      <c r="A1619" t="s">
        <v>5527</v>
      </c>
      <c r="B1619" t="s">
        <v>5528</v>
      </c>
      <c r="C1619" s="33" t="s">
        <v>5529</v>
      </c>
      <c r="G1619" t="s">
        <v>834</v>
      </c>
      <c r="I1619" t="s">
        <v>835</v>
      </c>
    </row>
    <row r="1620" spans="1:9">
      <c r="A1620" t="s">
        <v>5530</v>
      </c>
      <c r="B1620" t="s">
        <v>5531</v>
      </c>
      <c r="C1620" s="33" t="s">
        <v>5532</v>
      </c>
      <c r="D1620" t="s">
        <v>829</v>
      </c>
      <c r="E1620" t="s">
        <v>873</v>
      </c>
      <c r="F1620" t="s">
        <v>874</v>
      </c>
      <c r="G1620" t="s">
        <v>829</v>
      </c>
      <c r="I1620" t="s">
        <v>835</v>
      </c>
    </row>
    <row r="1621" spans="1:9">
      <c r="A1621" t="s">
        <v>5533</v>
      </c>
      <c r="B1621" t="s">
        <v>5534</v>
      </c>
      <c r="C1621" s="33" t="s">
        <v>5535</v>
      </c>
      <c r="G1621" t="s">
        <v>829</v>
      </c>
      <c r="I1621" t="s">
        <v>830</v>
      </c>
    </row>
    <row r="1622" spans="1:9">
      <c r="A1622" t="s">
        <v>5536</v>
      </c>
      <c r="B1622" t="s">
        <v>5537</v>
      </c>
      <c r="C1622" s="33" t="s">
        <v>5538</v>
      </c>
      <c r="E1622" t="s">
        <v>1643</v>
      </c>
      <c r="F1622" t="s">
        <v>1644</v>
      </c>
      <c r="I1622" t="s">
        <v>843</v>
      </c>
    </row>
    <row r="1623" spans="1:9">
      <c r="A1623" t="s">
        <v>5536</v>
      </c>
      <c r="B1623" t="s">
        <v>5537</v>
      </c>
      <c r="C1623" s="33" t="s">
        <v>5538</v>
      </c>
      <c r="E1623" t="s">
        <v>1643</v>
      </c>
      <c r="F1623" t="s">
        <v>1644</v>
      </c>
      <c r="G1623" t="s">
        <v>5539</v>
      </c>
      <c r="I1623" t="s">
        <v>924</v>
      </c>
    </row>
    <row r="1624" spans="1:9">
      <c r="A1624" t="s">
        <v>5540</v>
      </c>
      <c r="B1624" t="s">
        <v>5541</v>
      </c>
      <c r="C1624" s="33" t="s">
        <v>5542</v>
      </c>
      <c r="D1624" t="s">
        <v>829</v>
      </c>
      <c r="E1624" t="s">
        <v>1044</v>
      </c>
      <c r="F1624" t="s">
        <v>1045</v>
      </c>
      <c r="G1624" t="s">
        <v>829</v>
      </c>
      <c r="I1624" t="s">
        <v>835</v>
      </c>
    </row>
    <row r="1625" spans="1:9">
      <c r="A1625" t="s">
        <v>5543</v>
      </c>
      <c r="B1625" t="s">
        <v>5544</v>
      </c>
      <c r="C1625" s="33" t="s">
        <v>5545</v>
      </c>
      <c r="E1625" t="s">
        <v>842</v>
      </c>
      <c r="I1625" t="s">
        <v>843</v>
      </c>
    </row>
    <row r="1626" spans="1:9">
      <c r="A1626" t="s">
        <v>5546</v>
      </c>
      <c r="B1626" t="s">
        <v>5547</v>
      </c>
      <c r="C1626" s="33" t="s">
        <v>5548</v>
      </c>
      <c r="D1626" t="s">
        <v>829</v>
      </c>
      <c r="E1626" t="s">
        <v>827</v>
      </c>
      <c r="F1626" t="s">
        <v>828</v>
      </c>
      <c r="G1626" t="s">
        <v>829</v>
      </c>
      <c r="I1626" t="s">
        <v>835</v>
      </c>
    </row>
    <row r="1627" spans="1:9">
      <c r="A1627" t="s">
        <v>5549</v>
      </c>
      <c r="B1627" t="s">
        <v>5550</v>
      </c>
      <c r="C1627" s="33" t="s">
        <v>5551</v>
      </c>
      <c r="D1627" t="s">
        <v>829</v>
      </c>
      <c r="E1627" t="s">
        <v>884</v>
      </c>
      <c r="G1627" t="s">
        <v>1969</v>
      </c>
      <c r="H1627" t="s">
        <v>1970</v>
      </c>
      <c r="I1627" t="s">
        <v>835</v>
      </c>
    </row>
    <row r="1628" spans="1:9">
      <c r="A1628" t="s">
        <v>5552</v>
      </c>
      <c r="B1628" t="s">
        <v>5553</v>
      </c>
      <c r="C1628" s="33" t="s">
        <v>5554</v>
      </c>
      <c r="D1628" t="s">
        <v>829</v>
      </c>
      <c r="E1628" t="s">
        <v>1542</v>
      </c>
      <c r="F1628" t="s">
        <v>1543</v>
      </c>
      <c r="G1628" t="s">
        <v>829</v>
      </c>
      <c r="I1628" t="s">
        <v>835</v>
      </c>
    </row>
    <row r="1629" spans="1:9">
      <c r="A1629" t="s">
        <v>5555</v>
      </c>
      <c r="B1629" t="s">
        <v>5556</v>
      </c>
      <c r="C1629" s="33" t="s">
        <v>5557</v>
      </c>
      <c r="I1629" t="s">
        <v>843</v>
      </c>
    </row>
    <row r="1630" spans="1:9">
      <c r="A1630" t="s">
        <v>5558</v>
      </c>
      <c r="B1630" t="s">
        <v>5559</v>
      </c>
      <c r="C1630" s="33" t="s">
        <v>5560</v>
      </c>
      <c r="D1630" t="s">
        <v>829</v>
      </c>
      <c r="E1630" t="s">
        <v>1044</v>
      </c>
      <c r="F1630" t="s">
        <v>1045</v>
      </c>
      <c r="G1630" t="s">
        <v>1749</v>
      </c>
      <c r="H1630" t="s">
        <v>1750</v>
      </c>
      <c r="I1630" t="s">
        <v>835</v>
      </c>
    </row>
    <row r="1631" spans="1:9">
      <c r="A1631" t="s">
        <v>5561</v>
      </c>
      <c r="B1631" t="s">
        <v>5562</v>
      </c>
      <c r="C1631" s="33" t="s">
        <v>5563</v>
      </c>
      <c r="G1631" t="s">
        <v>940</v>
      </c>
      <c r="I1631" t="s">
        <v>830</v>
      </c>
    </row>
    <row r="1632" spans="1:9">
      <c r="A1632" t="s">
        <v>286</v>
      </c>
      <c r="B1632" t="s">
        <v>287</v>
      </c>
      <c r="C1632" s="33" t="s">
        <v>5564</v>
      </c>
      <c r="E1632" t="s">
        <v>3789</v>
      </c>
      <c r="I1632" t="s">
        <v>924</v>
      </c>
    </row>
    <row r="1633" spans="1:9">
      <c r="A1633" t="s">
        <v>5565</v>
      </c>
      <c r="B1633" t="s">
        <v>5566</v>
      </c>
      <c r="C1633" s="33" t="s">
        <v>5567</v>
      </c>
      <c r="D1633" t="s">
        <v>896</v>
      </c>
      <c r="E1633" t="s">
        <v>1612</v>
      </c>
      <c r="G1633" t="s">
        <v>896</v>
      </c>
      <c r="I1633" t="s">
        <v>835</v>
      </c>
    </row>
    <row r="1634" spans="1:9">
      <c r="A1634" t="s">
        <v>5568</v>
      </c>
      <c r="B1634" t="s">
        <v>5569</v>
      </c>
      <c r="C1634" s="33" t="s">
        <v>5570</v>
      </c>
      <c r="I1634" t="s">
        <v>843</v>
      </c>
    </row>
    <row r="1635" spans="1:9">
      <c r="A1635" t="s">
        <v>5571</v>
      </c>
      <c r="B1635" t="s">
        <v>5572</v>
      </c>
      <c r="C1635" s="33" t="s">
        <v>5573</v>
      </c>
      <c r="D1635" t="s">
        <v>829</v>
      </c>
      <c r="E1635" t="s">
        <v>994</v>
      </c>
      <c r="F1635" t="s">
        <v>995</v>
      </c>
      <c r="G1635" t="s">
        <v>829</v>
      </c>
      <c r="I1635" t="s">
        <v>835</v>
      </c>
    </row>
    <row r="1636" spans="1:9">
      <c r="A1636" t="s">
        <v>5574</v>
      </c>
      <c r="B1636" t="s">
        <v>5575</v>
      </c>
      <c r="C1636" s="33" t="s">
        <v>5576</v>
      </c>
      <c r="E1636" t="s">
        <v>842</v>
      </c>
      <c r="I1636" t="s">
        <v>843</v>
      </c>
    </row>
    <row r="1637" spans="1:9">
      <c r="A1637" t="s">
        <v>5577</v>
      </c>
      <c r="B1637" t="s">
        <v>5578</v>
      </c>
      <c r="C1637" s="33" t="s">
        <v>5579</v>
      </c>
      <c r="E1637" t="s">
        <v>842</v>
      </c>
      <c r="I1637" t="s">
        <v>843</v>
      </c>
    </row>
    <row r="1638" spans="1:9">
      <c r="A1638" t="s">
        <v>5580</v>
      </c>
      <c r="B1638" t="s">
        <v>5581</v>
      </c>
      <c r="C1638" s="33" t="s">
        <v>5582</v>
      </c>
      <c r="E1638" t="s">
        <v>994</v>
      </c>
      <c r="F1638" t="s">
        <v>995</v>
      </c>
      <c r="G1638" t="s">
        <v>925</v>
      </c>
      <c r="I1638" t="s">
        <v>835</v>
      </c>
    </row>
    <row r="1639" spans="1:9">
      <c r="A1639" t="s">
        <v>5583</v>
      </c>
      <c r="B1639" t="s">
        <v>5584</v>
      </c>
      <c r="C1639" s="33" t="s">
        <v>5585</v>
      </c>
      <c r="G1639" t="s">
        <v>834</v>
      </c>
      <c r="I1639" t="s">
        <v>835</v>
      </c>
    </row>
    <row r="1640" spans="1:9">
      <c r="A1640" t="s">
        <v>5586</v>
      </c>
      <c r="B1640" t="s">
        <v>5587</v>
      </c>
      <c r="C1640" s="33" t="s">
        <v>5588</v>
      </c>
      <c r="G1640" t="s">
        <v>834</v>
      </c>
      <c r="I1640" t="s">
        <v>835</v>
      </c>
    </row>
    <row r="1641" spans="1:9">
      <c r="A1641" t="s">
        <v>5589</v>
      </c>
      <c r="B1641" t="s">
        <v>5590</v>
      </c>
      <c r="C1641" s="33" t="s">
        <v>5591</v>
      </c>
      <c r="I1641" t="s">
        <v>843</v>
      </c>
    </row>
    <row r="1642" spans="1:9">
      <c r="A1642" t="s">
        <v>5592</v>
      </c>
      <c r="B1642" t="s">
        <v>5593</v>
      </c>
      <c r="C1642" s="33" t="s">
        <v>5594</v>
      </c>
      <c r="D1642" t="s">
        <v>829</v>
      </c>
      <c r="E1642" t="s">
        <v>994</v>
      </c>
      <c r="F1642" t="s">
        <v>995</v>
      </c>
      <c r="G1642" t="s">
        <v>829</v>
      </c>
      <c r="I1642" t="s">
        <v>835</v>
      </c>
    </row>
    <row r="1643" spans="1:9">
      <c r="A1643" t="s">
        <v>5595</v>
      </c>
      <c r="B1643" t="s">
        <v>5596</v>
      </c>
      <c r="C1643" s="33" t="s">
        <v>5597</v>
      </c>
      <c r="D1643" t="s">
        <v>829</v>
      </c>
      <c r="E1643" t="s">
        <v>873</v>
      </c>
      <c r="F1643" t="s">
        <v>874</v>
      </c>
      <c r="G1643" t="s">
        <v>1197</v>
      </c>
      <c r="H1643" t="s">
        <v>1198</v>
      </c>
      <c r="I1643" t="s">
        <v>835</v>
      </c>
    </row>
    <row r="1644" spans="1:9">
      <c r="A1644" t="s">
        <v>5598</v>
      </c>
      <c r="B1644" t="s">
        <v>5599</v>
      </c>
      <c r="C1644" s="33" t="s">
        <v>5600</v>
      </c>
      <c r="G1644" t="s">
        <v>940</v>
      </c>
      <c r="I1644" t="s">
        <v>835</v>
      </c>
    </row>
    <row r="1645" spans="1:9">
      <c r="A1645" t="s">
        <v>5601</v>
      </c>
      <c r="B1645" t="s">
        <v>5602</v>
      </c>
      <c r="C1645" s="33" t="s">
        <v>5603</v>
      </c>
      <c r="E1645" t="s">
        <v>842</v>
      </c>
      <c r="I1645" t="s">
        <v>843</v>
      </c>
    </row>
    <row r="1646" spans="1:9">
      <c r="A1646" t="s">
        <v>5604</v>
      </c>
      <c r="B1646" t="s">
        <v>5605</v>
      </c>
      <c r="C1646" s="33" t="s">
        <v>5606</v>
      </c>
      <c r="D1646" t="s">
        <v>829</v>
      </c>
      <c r="E1646" t="s">
        <v>827</v>
      </c>
      <c r="F1646" t="s">
        <v>828</v>
      </c>
      <c r="G1646" t="s">
        <v>829</v>
      </c>
      <c r="I1646" t="s">
        <v>835</v>
      </c>
    </row>
    <row r="1647" spans="1:9">
      <c r="A1647" t="s">
        <v>5607</v>
      </c>
      <c r="B1647" t="s">
        <v>5608</v>
      </c>
      <c r="C1647" s="33" t="s">
        <v>5609</v>
      </c>
      <c r="E1647" t="s">
        <v>842</v>
      </c>
      <c r="I1647" t="s">
        <v>843</v>
      </c>
    </row>
    <row r="1648" spans="1:9">
      <c r="A1648" t="s">
        <v>5610</v>
      </c>
      <c r="B1648" t="s">
        <v>5611</v>
      </c>
      <c r="C1648" s="33" t="s">
        <v>5612</v>
      </c>
      <c r="E1648" t="s">
        <v>842</v>
      </c>
      <c r="I1648" t="s">
        <v>843</v>
      </c>
    </row>
    <row r="1649" spans="1:9">
      <c r="A1649" t="s">
        <v>5613</v>
      </c>
      <c r="B1649" t="s">
        <v>5614</v>
      </c>
      <c r="C1649" s="33" t="s">
        <v>5615</v>
      </c>
      <c r="G1649" t="s">
        <v>940</v>
      </c>
      <c r="I1649" t="s">
        <v>830</v>
      </c>
    </row>
    <row r="1650" spans="1:9">
      <c r="A1650" t="s">
        <v>5616</v>
      </c>
      <c r="B1650" t="s">
        <v>5617</v>
      </c>
      <c r="C1650" s="33" t="s">
        <v>5618</v>
      </c>
      <c r="E1650" t="s">
        <v>842</v>
      </c>
      <c r="I1650" t="s">
        <v>843</v>
      </c>
    </row>
    <row r="1651" spans="1:9">
      <c r="A1651" t="s">
        <v>5619</v>
      </c>
      <c r="B1651" t="s">
        <v>5620</v>
      </c>
      <c r="C1651" s="33" t="s">
        <v>5621</v>
      </c>
      <c r="D1651" t="s">
        <v>829</v>
      </c>
      <c r="E1651" t="s">
        <v>873</v>
      </c>
      <c r="F1651" t="s">
        <v>874</v>
      </c>
      <c r="G1651" t="s">
        <v>829</v>
      </c>
      <c r="I1651" t="s">
        <v>835</v>
      </c>
    </row>
    <row r="1652" spans="1:9">
      <c r="A1652" t="s">
        <v>5622</v>
      </c>
      <c r="B1652" t="s">
        <v>5623</v>
      </c>
      <c r="C1652" s="33" t="s">
        <v>5624</v>
      </c>
      <c r="G1652" t="s">
        <v>829</v>
      </c>
      <c r="I1652" t="s">
        <v>830</v>
      </c>
    </row>
    <row r="1653" spans="1:9">
      <c r="A1653" t="s">
        <v>5625</v>
      </c>
      <c r="B1653" t="s">
        <v>5626</v>
      </c>
      <c r="C1653" s="33" t="s">
        <v>5627</v>
      </c>
      <c r="D1653" t="s">
        <v>896</v>
      </c>
      <c r="E1653" t="s">
        <v>929</v>
      </c>
      <c r="F1653" t="s">
        <v>930</v>
      </c>
      <c r="G1653" t="s">
        <v>896</v>
      </c>
      <c r="I1653" t="s">
        <v>835</v>
      </c>
    </row>
    <row r="1654" spans="1:9">
      <c r="A1654" t="s">
        <v>5628</v>
      </c>
      <c r="B1654" t="s">
        <v>5629</v>
      </c>
      <c r="C1654" s="33" t="s">
        <v>5630</v>
      </c>
      <c r="I1654" t="s">
        <v>843</v>
      </c>
    </row>
    <row r="1655" spans="1:9">
      <c r="A1655" t="s">
        <v>5631</v>
      </c>
      <c r="B1655" t="s">
        <v>5632</v>
      </c>
      <c r="C1655" s="33" t="s">
        <v>5633</v>
      </c>
      <c r="D1655" t="s">
        <v>829</v>
      </c>
      <c r="E1655" t="s">
        <v>884</v>
      </c>
      <c r="G1655" t="s">
        <v>829</v>
      </c>
      <c r="I1655" t="s">
        <v>835</v>
      </c>
    </row>
    <row r="1656" spans="1:9">
      <c r="A1656" t="s">
        <v>5634</v>
      </c>
      <c r="B1656" t="s">
        <v>5635</v>
      </c>
      <c r="C1656" s="33" t="s">
        <v>5636</v>
      </c>
      <c r="E1656" t="s">
        <v>929</v>
      </c>
      <c r="F1656" t="s">
        <v>930</v>
      </c>
      <c r="G1656" t="s">
        <v>925</v>
      </c>
      <c r="I1656" t="s">
        <v>835</v>
      </c>
    </row>
    <row r="1657" spans="1:9">
      <c r="A1657" t="s">
        <v>5637</v>
      </c>
      <c r="B1657" t="s">
        <v>5638</v>
      </c>
      <c r="C1657" s="33" t="s">
        <v>5639</v>
      </c>
      <c r="D1657" t="s">
        <v>829</v>
      </c>
      <c r="E1657" t="s">
        <v>850</v>
      </c>
      <c r="F1657" t="s">
        <v>851</v>
      </c>
      <c r="G1657" t="s">
        <v>829</v>
      </c>
      <c r="I1657" t="s">
        <v>835</v>
      </c>
    </row>
    <row r="1658" spans="1:9">
      <c r="A1658" t="s">
        <v>5640</v>
      </c>
      <c r="B1658" t="s">
        <v>5641</v>
      </c>
      <c r="C1658" s="33" t="s">
        <v>5642</v>
      </c>
      <c r="E1658" t="s">
        <v>2371</v>
      </c>
      <c r="F1658" t="s">
        <v>2372</v>
      </c>
      <c r="G1658" t="s">
        <v>925</v>
      </c>
      <c r="I1658" t="s">
        <v>835</v>
      </c>
    </row>
    <row r="1659" spans="1:9">
      <c r="A1659" t="s">
        <v>5643</v>
      </c>
      <c r="B1659" t="s">
        <v>5644</v>
      </c>
      <c r="C1659" s="33" t="s">
        <v>5645</v>
      </c>
      <c r="E1659" t="s">
        <v>1525</v>
      </c>
      <c r="F1659" t="s">
        <v>1193</v>
      </c>
      <c r="G1659" t="s">
        <v>5539</v>
      </c>
      <c r="I1659" t="s">
        <v>924</v>
      </c>
    </row>
    <row r="1660" spans="1:9">
      <c r="A1660" t="s">
        <v>5646</v>
      </c>
      <c r="B1660" t="s">
        <v>5647</v>
      </c>
      <c r="C1660" s="33" t="s">
        <v>5648</v>
      </c>
      <c r="I1660" t="s">
        <v>843</v>
      </c>
    </row>
    <row r="1661" spans="1:9">
      <c r="A1661" t="s">
        <v>5649</v>
      </c>
      <c r="B1661" t="s">
        <v>5650</v>
      </c>
      <c r="C1661" s="33" t="s">
        <v>5651</v>
      </c>
      <c r="G1661" t="s">
        <v>1749</v>
      </c>
      <c r="H1661" t="s">
        <v>1750</v>
      </c>
      <c r="I1661" t="s">
        <v>835</v>
      </c>
    </row>
    <row r="1662" spans="1:9">
      <c r="A1662" t="s">
        <v>5652</v>
      </c>
      <c r="B1662" t="s">
        <v>5653</v>
      </c>
      <c r="C1662" s="33" t="s">
        <v>5654</v>
      </c>
      <c r="D1662" t="s">
        <v>829</v>
      </c>
      <c r="E1662" t="s">
        <v>1419</v>
      </c>
      <c r="F1662" t="s">
        <v>1420</v>
      </c>
      <c r="G1662" t="s">
        <v>829</v>
      </c>
      <c r="I1662" t="s">
        <v>835</v>
      </c>
    </row>
    <row r="1663" spans="1:9">
      <c r="A1663" t="s">
        <v>5655</v>
      </c>
      <c r="B1663" t="s">
        <v>5656</v>
      </c>
      <c r="C1663" s="33" t="s">
        <v>5657</v>
      </c>
      <c r="D1663" t="s">
        <v>829</v>
      </c>
      <c r="E1663" t="s">
        <v>873</v>
      </c>
      <c r="F1663" t="s">
        <v>874</v>
      </c>
      <c r="G1663" t="s">
        <v>829</v>
      </c>
      <c r="I1663" t="s">
        <v>830</v>
      </c>
    </row>
    <row r="1664" spans="1:9">
      <c r="A1664" t="s">
        <v>5658</v>
      </c>
      <c r="B1664" t="s">
        <v>5659</v>
      </c>
      <c r="C1664" s="33" t="s">
        <v>5660</v>
      </c>
      <c r="E1664" t="s">
        <v>1778</v>
      </c>
      <c r="F1664" t="s">
        <v>1779</v>
      </c>
      <c r="G1664" t="s">
        <v>925</v>
      </c>
      <c r="I1664" t="s">
        <v>835</v>
      </c>
    </row>
    <row r="1665" spans="1:9">
      <c r="A1665" t="s">
        <v>5661</v>
      </c>
      <c r="B1665" t="s">
        <v>5662</v>
      </c>
      <c r="C1665" s="33" t="s">
        <v>5663</v>
      </c>
      <c r="E1665" t="s">
        <v>842</v>
      </c>
      <c r="I1665" t="s">
        <v>843</v>
      </c>
    </row>
    <row r="1666" spans="1:9">
      <c r="A1666" t="s">
        <v>5664</v>
      </c>
      <c r="B1666" t="s">
        <v>5665</v>
      </c>
      <c r="C1666" s="33" t="s">
        <v>5666</v>
      </c>
      <c r="D1666" t="s">
        <v>896</v>
      </c>
      <c r="E1666" t="s">
        <v>929</v>
      </c>
      <c r="F1666" t="s">
        <v>930</v>
      </c>
      <c r="G1666" t="s">
        <v>896</v>
      </c>
      <c r="I1666" t="s">
        <v>835</v>
      </c>
    </row>
    <row r="1667" spans="1:9">
      <c r="A1667" t="s">
        <v>554</v>
      </c>
      <c r="B1667" t="s">
        <v>555</v>
      </c>
      <c r="C1667" s="33" t="s">
        <v>5667</v>
      </c>
      <c r="G1667" t="s">
        <v>834</v>
      </c>
      <c r="I1667" t="s">
        <v>830</v>
      </c>
    </row>
    <row r="1668" spans="1:9">
      <c r="A1668" t="s">
        <v>5668</v>
      </c>
      <c r="B1668" t="s">
        <v>5669</v>
      </c>
      <c r="C1668" s="33" t="s">
        <v>5670</v>
      </c>
      <c r="G1668" t="s">
        <v>834</v>
      </c>
      <c r="I1668" t="s">
        <v>830</v>
      </c>
    </row>
    <row r="1669" spans="1:9">
      <c r="A1669" t="s">
        <v>5671</v>
      </c>
      <c r="B1669" t="s">
        <v>5672</v>
      </c>
      <c r="C1669" s="33" t="s">
        <v>5673</v>
      </c>
      <c r="G1669" t="s">
        <v>834</v>
      </c>
      <c r="I1669" t="s">
        <v>830</v>
      </c>
    </row>
    <row r="1670" spans="1:9">
      <c r="A1670" t="s">
        <v>5674</v>
      </c>
      <c r="B1670" t="s">
        <v>5675</v>
      </c>
      <c r="C1670" s="33" t="s">
        <v>5676</v>
      </c>
      <c r="E1670" t="s">
        <v>842</v>
      </c>
      <c r="I1670" t="s">
        <v>843</v>
      </c>
    </row>
    <row r="1671" spans="1:9">
      <c r="A1671" t="s">
        <v>5677</v>
      </c>
      <c r="B1671" t="s">
        <v>5678</v>
      </c>
      <c r="C1671" s="33" t="s">
        <v>5679</v>
      </c>
      <c r="E1671" t="s">
        <v>842</v>
      </c>
      <c r="I1671" t="s">
        <v>843</v>
      </c>
    </row>
    <row r="1672" spans="1:9">
      <c r="A1672" t="s">
        <v>5680</v>
      </c>
      <c r="B1672" t="s">
        <v>5681</v>
      </c>
      <c r="C1672" s="33" t="s">
        <v>5682</v>
      </c>
      <c r="E1672" t="s">
        <v>1291</v>
      </c>
      <c r="F1672" t="s">
        <v>995</v>
      </c>
      <c r="I1672" t="s">
        <v>843</v>
      </c>
    </row>
    <row r="1673" spans="1:9">
      <c r="A1673" t="s">
        <v>5683</v>
      </c>
      <c r="B1673" t="s">
        <v>5684</v>
      </c>
      <c r="C1673" s="33" t="s">
        <v>5685</v>
      </c>
      <c r="G1673" t="s">
        <v>834</v>
      </c>
      <c r="I1673" t="s">
        <v>835</v>
      </c>
    </row>
    <row r="1674" spans="1:9">
      <c r="A1674" t="s">
        <v>5686</v>
      </c>
      <c r="B1674" t="s">
        <v>5687</v>
      </c>
      <c r="C1674" s="33" t="s">
        <v>5688</v>
      </c>
      <c r="G1674" t="s">
        <v>834</v>
      </c>
      <c r="I1674" t="s">
        <v>835</v>
      </c>
    </row>
    <row r="1675" spans="1:9">
      <c r="A1675" t="s">
        <v>5689</v>
      </c>
      <c r="B1675" t="s">
        <v>5690</v>
      </c>
      <c r="C1675" s="33" t="s">
        <v>5691</v>
      </c>
      <c r="D1675" t="s">
        <v>829</v>
      </c>
      <c r="E1675" t="s">
        <v>994</v>
      </c>
      <c r="F1675" t="s">
        <v>995</v>
      </c>
      <c r="G1675" t="s">
        <v>829</v>
      </c>
      <c r="I1675" t="s">
        <v>835</v>
      </c>
    </row>
    <row r="1676" spans="1:9">
      <c r="A1676" t="s">
        <v>5692</v>
      </c>
      <c r="B1676" t="s">
        <v>5693</v>
      </c>
      <c r="C1676" s="33" t="s">
        <v>5694</v>
      </c>
      <c r="D1676" t="s">
        <v>829</v>
      </c>
      <c r="E1676" t="s">
        <v>850</v>
      </c>
      <c r="F1676" t="s">
        <v>851</v>
      </c>
      <c r="G1676" t="s">
        <v>829</v>
      </c>
      <c r="I1676" t="s">
        <v>830</v>
      </c>
    </row>
    <row r="1677" spans="1:9">
      <c r="A1677" t="s">
        <v>5695</v>
      </c>
      <c r="B1677" t="s">
        <v>5696</v>
      </c>
      <c r="C1677" s="33" t="s">
        <v>5697</v>
      </c>
      <c r="I1677" t="s">
        <v>843</v>
      </c>
    </row>
    <row r="1678" spans="1:9">
      <c r="A1678" t="s">
        <v>674</v>
      </c>
      <c r="B1678" t="s">
        <v>5698</v>
      </c>
      <c r="C1678" s="33" t="s">
        <v>5699</v>
      </c>
      <c r="I1678" t="s">
        <v>843</v>
      </c>
    </row>
    <row r="1679" spans="1:9">
      <c r="A1679" t="s">
        <v>249</v>
      </c>
      <c r="B1679" t="s">
        <v>250</v>
      </c>
      <c r="C1679" s="33" t="s">
        <v>5700</v>
      </c>
      <c r="E1679" t="s">
        <v>827</v>
      </c>
      <c r="F1679" t="s">
        <v>828</v>
      </c>
      <c r="G1679" t="s">
        <v>829</v>
      </c>
      <c r="I1679" t="s">
        <v>835</v>
      </c>
    </row>
    <row r="1680" spans="1:9">
      <c r="A1680" t="s">
        <v>5701</v>
      </c>
      <c r="B1680" t="s">
        <v>5702</v>
      </c>
      <c r="C1680" s="33" t="s">
        <v>5703</v>
      </c>
      <c r="E1680" t="s">
        <v>842</v>
      </c>
      <c r="I1680" t="s">
        <v>843</v>
      </c>
    </row>
    <row r="1681" spans="1:9">
      <c r="A1681" t="s">
        <v>5704</v>
      </c>
      <c r="B1681" t="s">
        <v>5705</v>
      </c>
      <c r="C1681" s="33" t="s">
        <v>5706</v>
      </c>
      <c r="G1681" t="s">
        <v>834</v>
      </c>
      <c r="I1681" t="s">
        <v>835</v>
      </c>
    </row>
    <row r="1682" spans="1:9">
      <c r="A1682" t="s">
        <v>5707</v>
      </c>
      <c r="B1682" t="s">
        <v>5708</v>
      </c>
      <c r="C1682" s="33" t="s">
        <v>5709</v>
      </c>
      <c r="D1682" t="s">
        <v>896</v>
      </c>
      <c r="E1682" t="s">
        <v>1454</v>
      </c>
      <c r="F1682" t="s">
        <v>1455</v>
      </c>
      <c r="G1682" t="s">
        <v>896</v>
      </c>
      <c r="I1682" t="s">
        <v>830</v>
      </c>
    </row>
    <row r="1683" spans="1:9">
      <c r="A1683" t="s">
        <v>5710</v>
      </c>
      <c r="B1683" t="s">
        <v>5711</v>
      </c>
      <c r="C1683" s="33" t="s">
        <v>5712</v>
      </c>
      <c r="D1683" t="s">
        <v>829</v>
      </c>
      <c r="E1683" t="s">
        <v>827</v>
      </c>
      <c r="F1683" t="s">
        <v>828</v>
      </c>
      <c r="G1683" t="s">
        <v>829</v>
      </c>
      <c r="I1683" t="s">
        <v>835</v>
      </c>
    </row>
    <row r="1684" spans="1:9">
      <c r="A1684" t="s">
        <v>5713</v>
      </c>
      <c r="B1684" t="s">
        <v>5714</v>
      </c>
      <c r="C1684" s="33" t="s">
        <v>5715</v>
      </c>
      <c r="E1684" t="s">
        <v>994</v>
      </c>
      <c r="F1684" t="s">
        <v>995</v>
      </c>
      <c r="G1684" t="s">
        <v>925</v>
      </c>
      <c r="I1684" t="s">
        <v>835</v>
      </c>
    </row>
    <row r="1685" spans="1:9">
      <c r="A1685" t="s">
        <v>5716</v>
      </c>
      <c r="B1685" t="s">
        <v>5717</v>
      </c>
      <c r="C1685" s="33" t="s">
        <v>5718</v>
      </c>
      <c r="E1685" t="s">
        <v>842</v>
      </c>
      <c r="I1685" t="s">
        <v>843</v>
      </c>
    </row>
    <row r="1686" spans="1:9">
      <c r="A1686" t="s">
        <v>5719</v>
      </c>
      <c r="B1686" t="s">
        <v>5720</v>
      </c>
      <c r="C1686" s="33" t="s">
        <v>5721</v>
      </c>
      <c r="I1686" t="s">
        <v>843</v>
      </c>
    </row>
    <row r="1687" spans="1:9">
      <c r="A1687" t="s">
        <v>5722</v>
      </c>
      <c r="B1687" t="s">
        <v>5723</v>
      </c>
      <c r="C1687" s="33" t="s">
        <v>5724</v>
      </c>
      <c r="E1687" t="s">
        <v>994</v>
      </c>
      <c r="F1687" t="s">
        <v>995</v>
      </c>
      <c r="G1687" t="s">
        <v>829</v>
      </c>
      <c r="I1687" t="s">
        <v>835</v>
      </c>
    </row>
    <row r="1688" spans="1:9">
      <c r="A1688" t="s">
        <v>5725</v>
      </c>
      <c r="B1688" t="s">
        <v>5726</v>
      </c>
      <c r="C1688" s="33" t="s">
        <v>5727</v>
      </c>
      <c r="E1688" t="s">
        <v>842</v>
      </c>
      <c r="I1688" t="s">
        <v>843</v>
      </c>
    </row>
    <row r="1689" spans="1:9">
      <c r="A1689" t="s">
        <v>5728</v>
      </c>
      <c r="B1689" t="s">
        <v>5729</v>
      </c>
      <c r="C1689" s="33" t="s">
        <v>5730</v>
      </c>
      <c r="E1689" t="s">
        <v>873</v>
      </c>
      <c r="F1689" t="s">
        <v>874</v>
      </c>
      <c r="G1689" t="s">
        <v>829</v>
      </c>
      <c r="I1689" t="s">
        <v>835</v>
      </c>
    </row>
    <row r="1690" spans="1:9">
      <c r="A1690" t="s">
        <v>5731</v>
      </c>
      <c r="B1690" t="s">
        <v>5732</v>
      </c>
      <c r="C1690" s="33" t="s">
        <v>5733</v>
      </c>
      <c r="D1690" t="s">
        <v>829</v>
      </c>
      <c r="E1690" t="s">
        <v>827</v>
      </c>
      <c r="F1690" t="s">
        <v>828</v>
      </c>
      <c r="G1690" t="s">
        <v>829</v>
      </c>
      <c r="I1690" t="s">
        <v>835</v>
      </c>
    </row>
    <row r="1691" spans="1:9">
      <c r="A1691" t="s">
        <v>5734</v>
      </c>
      <c r="B1691" t="s">
        <v>5735</v>
      </c>
      <c r="C1691" s="33" t="s">
        <v>5736</v>
      </c>
      <c r="I1691" t="s">
        <v>843</v>
      </c>
    </row>
    <row r="1692" spans="1:9">
      <c r="A1692" t="s">
        <v>5737</v>
      </c>
      <c r="B1692" t="s">
        <v>5738</v>
      </c>
      <c r="C1692" s="33" t="s">
        <v>5739</v>
      </c>
      <c r="I1692" t="s">
        <v>843</v>
      </c>
    </row>
    <row r="1693" spans="1:9">
      <c r="A1693" t="s">
        <v>5740</v>
      </c>
      <c r="B1693" t="s">
        <v>5741</v>
      </c>
      <c r="C1693" s="33" t="s">
        <v>5742</v>
      </c>
      <c r="G1693" t="s">
        <v>834</v>
      </c>
      <c r="I1693" t="s">
        <v>830</v>
      </c>
    </row>
    <row r="1694" spans="1:9">
      <c r="A1694" t="s">
        <v>5743</v>
      </c>
      <c r="B1694" t="s">
        <v>5744</v>
      </c>
      <c r="C1694" s="33" t="s">
        <v>5745</v>
      </c>
      <c r="D1694" t="s">
        <v>829</v>
      </c>
      <c r="E1694" t="s">
        <v>850</v>
      </c>
      <c r="F1694" t="s">
        <v>851</v>
      </c>
      <c r="G1694" t="s">
        <v>829</v>
      </c>
      <c r="I1694" t="s">
        <v>835</v>
      </c>
    </row>
    <row r="1695" spans="1:9">
      <c r="A1695" t="s">
        <v>5746</v>
      </c>
      <c r="B1695" t="s">
        <v>5747</v>
      </c>
      <c r="C1695" s="33" t="s">
        <v>5748</v>
      </c>
      <c r="I1695" t="s">
        <v>843</v>
      </c>
    </row>
    <row r="1696" spans="1:9">
      <c r="A1696" t="s">
        <v>5749</v>
      </c>
      <c r="B1696" t="s">
        <v>5750</v>
      </c>
      <c r="C1696" s="33" t="s">
        <v>5751</v>
      </c>
      <c r="I1696" t="s">
        <v>843</v>
      </c>
    </row>
    <row r="1697" spans="1:9">
      <c r="A1697" t="s">
        <v>5752</v>
      </c>
      <c r="B1697" t="s">
        <v>5753</v>
      </c>
      <c r="C1697" s="33" t="s">
        <v>5754</v>
      </c>
      <c r="D1697" t="s">
        <v>829</v>
      </c>
      <c r="E1697" t="s">
        <v>850</v>
      </c>
      <c r="F1697" t="s">
        <v>851</v>
      </c>
      <c r="G1697" t="s">
        <v>829</v>
      </c>
      <c r="I1697" t="s">
        <v>835</v>
      </c>
    </row>
    <row r="1698" spans="1:9">
      <c r="A1698" t="s">
        <v>5755</v>
      </c>
      <c r="B1698" t="s">
        <v>5756</v>
      </c>
      <c r="C1698" s="33" t="s">
        <v>5757</v>
      </c>
      <c r="E1698" t="s">
        <v>842</v>
      </c>
      <c r="I1698" t="s">
        <v>843</v>
      </c>
    </row>
    <row r="1699" spans="1:9">
      <c r="A1699" t="s">
        <v>5758</v>
      </c>
      <c r="B1699" t="s">
        <v>5759</v>
      </c>
      <c r="C1699" s="33" t="s">
        <v>5760</v>
      </c>
      <c r="I1699" t="s">
        <v>843</v>
      </c>
    </row>
    <row r="1700" spans="1:9">
      <c r="A1700" t="s">
        <v>5761</v>
      </c>
      <c r="B1700" t="s">
        <v>5762</v>
      </c>
      <c r="C1700" s="33" t="s">
        <v>5763</v>
      </c>
      <c r="E1700" t="s">
        <v>842</v>
      </c>
      <c r="I1700" t="s">
        <v>843</v>
      </c>
    </row>
    <row r="1701" spans="1:9">
      <c r="A1701" t="s">
        <v>5764</v>
      </c>
      <c r="B1701" t="s">
        <v>5765</v>
      </c>
      <c r="C1701" s="33" t="s">
        <v>5766</v>
      </c>
      <c r="E1701" t="s">
        <v>842</v>
      </c>
      <c r="I1701" t="s">
        <v>843</v>
      </c>
    </row>
    <row r="1702" spans="1:9">
      <c r="A1702" t="s">
        <v>5767</v>
      </c>
      <c r="B1702" t="s">
        <v>5768</v>
      </c>
      <c r="C1702" s="33" t="s">
        <v>5769</v>
      </c>
      <c r="D1702" t="s">
        <v>829</v>
      </c>
      <c r="E1702" t="s">
        <v>2216</v>
      </c>
      <c r="F1702" t="s">
        <v>2217</v>
      </c>
      <c r="G1702" t="s">
        <v>829</v>
      </c>
      <c r="I1702" t="s">
        <v>835</v>
      </c>
    </row>
    <row r="1703" spans="1:9">
      <c r="A1703" t="s">
        <v>5770</v>
      </c>
      <c r="B1703" t="s">
        <v>5771</v>
      </c>
      <c r="C1703" s="33" t="s">
        <v>5772</v>
      </c>
      <c r="E1703" t="s">
        <v>916</v>
      </c>
      <c r="F1703" t="s">
        <v>917</v>
      </c>
      <c r="G1703" t="s">
        <v>925</v>
      </c>
      <c r="I1703" t="s">
        <v>835</v>
      </c>
    </row>
    <row r="1704" spans="1:9">
      <c r="A1704" t="s">
        <v>5773</v>
      </c>
      <c r="B1704" t="s">
        <v>5774</v>
      </c>
      <c r="C1704" s="33" t="s">
        <v>5775</v>
      </c>
      <c r="E1704" t="s">
        <v>842</v>
      </c>
      <c r="I1704" t="s">
        <v>843</v>
      </c>
    </row>
    <row r="1705" spans="1:9">
      <c r="A1705" t="s">
        <v>5776</v>
      </c>
      <c r="B1705" t="s">
        <v>5777</v>
      </c>
      <c r="C1705" s="33" t="s">
        <v>5778</v>
      </c>
      <c r="G1705" t="s">
        <v>834</v>
      </c>
      <c r="I1705" t="s">
        <v>835</v>
      </c>
    </row>
    <row r="1706" spans="1:9">
      <c r="A1706" t="s">
        <v>5779</v>
      </c>
      <c r="B1706" t="s">
        <v>5780</v>
      </c>
      <c r="C1706" s="33" t="s">
        <v>5781</v>
      </c>
      <c r="G1706" t="s">
        <v>834</v>
      </c>
      <c r="I1706" t="s">
        <v>835</v>
      </c>
    </row>
    <row r="1707" spans="1:9">
      <c r="A1707" t="s">
        <v>5782</v>
      </c>
      <c r="B1707" t="s">
        <v>5783</v>
      </c>
      <c r="C1707" s="33" t="s">
        <v>5784</v>
      </c>
      <c r="D1707" t="s">
        <v>829</v>
      </c>
      <c r="E1707" t="s">
        <v>827</v>
      </c>
      <c r="F1707" t="s">
        <v>828</v>
      </c>
      <c r="G1707" t="s">
        <v>829</v>
      </c>
      <c r="I1707" t="s">
        <v>835</v>
      </c>
    </row>
    <row r="1708" spans="1:9">
      <c r="A1708" t="s">
        <v>5785</v>
      </c>
      <c r="B1708" t="s">
        <v>5786</v>
      </c>
      <c r="C1708" s="33" t="s">
        <v>5787</v>
      </c>
      <c r="D1708" t="s">
        <v>829</v>
      </c>
      <c r="E1708" t="s">
        <v>827</v>
      </c>
      <c r="F1708" t="s">
        <v>828</v>
      </c>
      <c r="G1708" t="s">
        <v>829</v>
      </c>
      <c r="I1708" t="s">
        <v>835</v>
      </c>
    </row>
    <row r="1709" spans="1:9">
      <c r="A1709" t="s">
        <v>5788</v>
      </c>
      <c r="B1709" t="s">
        <v>5789</v>
      </c>
      <c r="C1709" s="33" t="s">
        <v>5790</v>
      </c>
      <c r="E1709" t="s">
        <v>842</v>
      </c>
      <c r="I1709" t="s">
        <v>843</v>
      </c>
    </row>
    <row r="1710" spans="1:9">
      <c r="A1710" t="s">
        <v>5791</v>
      </c>
      <c r="B1710" t="s">
        <v>5792</v>
      </c>
      <c r="C1710" s="33" t="s">
        <v>5793</v>
      </c>
      <c r="G1710" t="s">
        <v>834</v>
      </c>
      <c r="I1710" t="s">
        <v>830</v>
      </c>
    </row>
    <row r="1711" spans="1:9">
      <c r="A1711" t="s">
        <v>5794</v>
      </c>
      <c r="B1711" t="s">
        <v>5795</v>
      </c>
      <c r="C1711" s="33" t="s">
        <v>5796</v>
      </c>
      <c r="I1711" t="s">
        <v>843</v>
      </c>
    </row>
    <row r="1712" spans="1:9">
      <c r="A1712" t="s">
        <v>5797</v>
      </c>
      <c r="B1712" t="s">
        <v>5798</v>
      </c>
      <c r="C1712" s="33" t="s">
        <v>5799</v>
      </c>
      <c r="G1712" t="s">
        <v>834</v>
      </c>
      <c r="I1712" t="s">
        <v>835</v>
      </c>
    </row>
    <row r="1713" spans="1:9">
      <c r="A1713" t="s">
        <v>5800</v>
      </c>
      <c r="B1713" t="s">
        <v>5801</v>
      </c>
      <c r="C1713" s="33" t="s">
        <v>5802</v>
      </c>
      <c r="G1713" t="s">
        <v>829</v>
      </c>
      <c r="I1713" t="s">
        <v>830</v>
      </c>
    </row>
    <row r="1714" spans="1:9">
      <c r="A1714" t="s">
        <v>5803</v>
      </c>
      <c r="B1714" t="s">
        <v>5804</v>
      </c>
      <c r="C1714" s="33" t="s">
        <v>5805</v>
      </c>
      <c r="G1714" t="s">
        <v>829</v>
      </c>
      <c r="I1714" t="s">
        <v>830</v>
      </c>
    </row>
    <row r="1715" spans="1:9">
      <c r="A1715" t="s">
        <v>5806</v>
      </c>
      <c r="B1715" t="s">
        <v>5807</v>
      </c>
      <c r="C1715" s="33" t="s">
        <v>5808</v>
      </c>
      <c r="D1715" t="s">
        <v>829</v>
      </c>
      <c r="E1715" t="s">
        <v>1044</v>
      </c>
      <c r="F1715" t="s">
        <v>1045</v>
      </c>
      <c r="G1715" t="s">
        <v>829</v>
      </c>
      <c r="I1715" t="s">
        <v>835</v>
      </c>
    </row>
    <row r="1716" spans="1:9">
      <c r="A1716" t="s">
        <v>5809</v>
      </c>
      <c r="B1716" t="s">
        <v>5810</v>
      </c>
      <c r="C1716" s="33" t="s">
        <v>5811</v>
      </c>
      <c r="I1716" t="s">
        <v>843</v>
      </c>
    </row>
    <row r="1717" spans="1:9">
      <c r="A1717" t="s">
        <v>5812</v>
      </c>
      <c r="B1717" t="s">
        <v>5813</v>
      </c>
      <c r="C1717" s="33" t="s">
        <v>5814</v>
      </c>
      <c r="E1717" t="s">
        <v>842</v>
      </c>
      <c r="I1717" t="s">
        <v>843</v>
      </c>
    </row>
    <row r="1718" spans="1:9">
      <c r="A1718" t="s">
        <v>5815</v>
      </c>
      <c r="B1718" t="s">
        <v>5816</v>
      </c>
      <c r="C1718" s="33" t="s">
        <v>5817</v>
      </c>
      <c r="I1718" t="s">
        <v>843</v>
      </c>
    </row>
    <row r="1719" spans="1:9">
      <c r="A1719" t="s">
        <v>5818</v>
      </c>
      <c r="B1719" t="s">
        <v>5819</v>
      </c>
      <c r="C1719" s="33" t="s">
        <v>5820</v>
      </c>
      <c r="D1719" t="s">
        <v>829</v>
      </c>
      <c r="E1719" t="s">
        <v>827</v>
      </c>
      <c r="F1719" t="s">
        <v>828</v>
      </c>
      <c r="G1719" t="s">
        <v>829</v>
      </c>
      <c r="I1719" t="s">
        <v>835</v>
      </c>
    </row>
    <row r="1720" spans="1:9">
      <c r="A1720" t="s">
        <v>5821</v>
      </c>
      <c r="B1720" t="s">
        <v>5822</v>
      </c>
      <c r="C1720" s="33" t="s">
        <v>5823</v>
      </c>
      <c r="E1720" t="s">
        <v>873</v>
      </c>
      <c r="F1720" t="s">
        <v>874</v>
      </c>
      <c r="G1720" t="s">
        <v>829</v>
      </c>
      <c r="I1720" t="s">
        <v>830</v>
      </c>
    </row>
    <row r="1721" spans="1:9">
      <c r="A1721" t="s">
        <v>5824</v>
      </c>
      <c r="B1721" t="s">
        <v>5825</v>
      </c>
      <c r="C1721" s="33" t="s">
        <v>5826</v>
      </c>
      <c r="D1721" t="s">
        <v>829</v>
      </c>
      <c r="E1721" t="s">
        <v>1571</v>
      </c>
      <c r="F1721" t="s">
        <v>1572</v>
      </c>
      <c r="G1721" t="s">
        <v>1197</v>
      </c>
      <c r="H1721" t="s">
        <v>1198</v>
      </c>
      <c r="I1721" t="s">
        <v>835</v>
      </c>
    </row>
    <row r="1722" spans="1:9">
      <c r="A1722" t="s">
        <v>5827</v>
      </c>
      <c r="B1722" t="s">
        <v>5828</v>
      </c>
      <c r="C1722" s="33" t="s">
        <v>5829</v>
      </c>
      <c r="G1722" t="s">
        <v>27</v>
      </c>
      <c r="I1722" t="s">
        <v>843</v>
      </c>
    </row>
    <row r="1723" spans="1:9">
      <c r="A1723" t="s">
        <v>5830</v>
      </c>
      <c r="B1723" t="s">
        <v>5831</v>
      </c>
      <c r="C1723" s="33" t="s">
        <v>5832</v>
      </c>
      <c r="E1723" t="s">
        <v>842</v>
      </c>
      <c r="I1723" t="s">
        <v>843</v>
      </c>
    </row>
    <row r="1724" spans="1:9">
      <c r="A1724" t="s">
        <v>5833</v>
      </c>
      <c r="B1724" t="s">
        <v>5834</v>
      </c>
      <c r="C1724" s="33" t="s">
        <v>5835</v>
      </c>
      <c r="E1724" t="s">
        <v>827</v>
      </c>
      <c r="F1724" t="s">
        <v>828</v>
      </c>
      <c r="G1724" t="s">
        <v>925</v>
      </c>
      <c r="I1724" t="s">
        <v>835</v>
      </c>
    </row>
    <row r="1725" spans="1:9">
      <c r="A1725" t="s">
        <v>5836</v>
      </c>
      <c r="B1725" t="s">
        <v>5837</v>
      </c>
      <c r="C1725" s="33" t="s">
        <v>5838</v>
      </c>
      <c r="D1725" t="s">
        <v>829</v>
      </c>
      <c r="E1725" t="s">
        <v>850</v>
      </c>
      <c r="F1725" t="s">
        <v>851</v>
      </c>
      <c r="G1725" t="s">
        <v>829</v>
      </c>
      <c r="I1725" t="s">
        <v>835</v>
      </c>
    </row>
    <row r="1726" spans="1:9">
      <c r="A1726" t="s">
        <v>5839</v>
      </c>
      <c r="B1726" t="s">
        <v>5840</v>
      </c>
      <c r="C1726" s="33" t="s">
        <v>5841</v>
      </c>
      <c r="I1726" t="s">
        <v>843</v>
      </c>
    </row>
    <row r="1727" spans="1:9">
      <c r="A1727" t="s">
        <v>609</v>
      </c>
      <c r="B1727" t="s">
        <v>610</v>
      </c>
      <c r="C1727" s="33" t="s">
        <v>5842</v>
      </c>
      <c r="E1727" t="s">
        <v>884</v>
      </c>
      <c r="G1727" t="s">
        <v>829</v>
      </c>
      <c r="I1727" t="s">
        <v>830</v>
      </c>
    </row>
    <row r="1728" spans="1:9">
      <c r="A1728" t="s">
        <v>5843</v>
      </c>
      <c r="B1728" t="s">
        <v>5844</v>
      </c>
      <c r="C1728" s="33" t="s">
        <v>5845</v>
      </c>
      <c r="D1728" t="s">
        <v>829</v>
      </c>
      <c r="E1728" t="s">
        <v>1044</v>
      </c>
      <c r="F1728" t="s">
        <v>1045</v>
      </c>
      <c r="G1728" t="s">
        <v>829</v>
      </c>
      <c r="I1728" t="s">
        <v>835</v>
      </c>
    </row>
    <row r="1729" spans="1:9">
      <c r="A1729" t="s">
        <v>5846</v>
      </c>
      <c r="B1729" t="s">
        <v>5847</v>
      </c>
      <c r="C1729" s="33" t="s">
        <v>5848</v>
      </c>
      <c r="G1729" t="s">
        <v>834</v>
      </c>
      <c r="I1729" t="s">
        <v>830</v>
      </c>
    </row>
    <row r="1730" spans="1:9">
      <c r="A1730" t="s">
        <v>5849</v>
      </c>
      <c r="B1730" t="s">
        <v>5850</v>
      </c>
      <c r="C1730" s="33" t="s">
        <v>5851</v>
      </c>
      <c r="D1730" t="s">
        <v>829</v>
      </c>
      <c r="E1730" t="s">
        <v>3789</v>
      </c>
      <c r="G1730" t="s">
        <v>829</v>
      </c>
      <c r="I1730" t="s">
        <v>830</v>
      </c>
    </row>
    <row r="1731" spans="1:9">
      <c r="A1731" t="s">
        <v>5852</v>
      </c>
      <c r="B1731" t="s">
        <v>5853</v>
      </c>
      <c r="C1731" s="33" t="s">
        <v>5854</v>
      </c>
      <c r="I1731" t="s">
        <v>843</v>
      </c>
    </row>
    <row r="1732" spans="1:9">
      <c r="A1732" t="s">
        <v>5855</v>
      </c>
      <c r="B1732" t="s">
        <v>5856</v>
      </c>
      <c r="C1732" s="33" t="s">
        <v>5857</v>
      </c>
      <c r="I1732" t="s">
        <v>843</v>
      </c>
    </row>
    <row r="1733" spans="1:9">
      <c r="A1733" t="s">
        <v>5858</v>
      </c>
      <c r="B1733" t="s">
        <v>5859</v>
      </c>
      <c r="C1733" s="33" t="s">
        <v>5860</v>
      </c>
      <c r="D1733" t="s">
        <v>829</v>
      </c>
      <c r="E1733" t="s">
        <v>1167</v>
      </c>
      <c r="F1733" t="s">
        <v>1168</v>
      </c>
      <c r="G1733" t="s">
        <v>829</v>
      </c>
      <c r="I1733" t="s">
        <v>835</v>
      </c>
    </row>
    <row r="1734" spans="1:9">
      <c r="A1734" t="s">
        <v>5861</v>
      </c>
      <c r="B1734" t="s">
        <v>5862</v>
      </c>
      <c r="C1734" s="33" t="s">
        <v>5863</v>
      </c>
      <c r="E1734" t="s">
        <v>842</v>
      </c>
      <c r="I1734" t="s">
        <v>843</v>
      </c>
    </row>
    <row r="1735" spans="1:9">
      <c r="A1735" t="s">
        <v>5864</v>
      </c>
      <c r="B1735" t="s">
        <v>5865</v>
      </c>
      <c r="C1735" s="33" t="s">
        <v>5866</v>
      </c>
      <c r="E1735" t="s">
        <v>842</v>
      </c>
      <c r="I1735" t="s">
        <v>843</v>
      </c>
    </row>
    <row r="1736" spans="1:9">
      <c r="A1736" t="s">
        <v>5867</v>
      </c>
      <c r="B1736" t="s">
        <v>5868</v>
      </c>
      <c r="C1736" s="33" t="s">
        <v>5869</v>
      </c>
      <c r="G1736" t="s">
        <v>834</v>
      </c>
      <c r="I1736" t="s">
        <v>835</v>
      </c>
    </row>
    <row r="1737" spans="1:9">
      <c r="A1737" t="s">
        <v>5870</v>
      </c>
      <c r="B1737" t="s">
        <v>5871</v>
      </c>
      <c r="C1737" s="33" t="s">
        <v>5872</v>
      </c>
      <c r="G1737" t="s">
        <v>834</v>
      </c>
      <c r="I1737" t="s">
        <v>835</v>
      </c>
    </row>
    <row r="1738" spans="1:9">
      <c r="A1738" t="s">
        <v>5873</v>
      </c>
      <c r="B1738" t="s">
        <v>5874</v>
      </c>
      <c r="C1738" s="33" t="s">
        <v>5875</v>
      </c>
      <c r="E1738" t="s">
        <v>827</v>
      </c>
      <c r="F1738" t="s">
        <v>828</v>
      </c>
      <c r="I1738" t="s">
        <v>843</v>
      </c>
    </row>
    <row r="1739" spans="1:9">
      <c r="A1739" t="s">
        <v>5876</v>
      </c>
      <c r="B1739" t="s">
        <v>5877</v>
      </c>
      <c r="C1739" s="33" t="s">
        <v>5878</v>
      </c>
      <c r="E1739" t="s">
        <v>842</v>
      </c>
      <c r="I1739" t="s">
        <v>843</v>
      </c>
    </row>
    <row r="1740" spans="1:9">
      <c r="A1740" t="s">
        <v>5879</v>
      </c>
      <c r="B1740" t="s">
        <v>5880</v>
      </c>
      <c r="C1740" s="33" t="s">
        <v>5881</v>
      </c>
      <c r="E1740" t="s">
        <v>842</v>
      </c>
      <c r="I1740" t="s">
        <v>843</v>
      </c>
    </row>
    <row r="1741" spans="1:9">
      <c r="A1741" t="s">
        <v>5882</v>
      </c>
      <c r="B1741" t="s">
        <v>5883</v>
      </c>
      <c r="C1741" s="33" t="s">
        <v>5884</v>
      </c>
      <c r="E1741" t="s">
        <v>994</v>
      </c>
      <c r="F1741" t="s">
        <v>995</v>
      </c>
      <c r="G1741" t="s">
        <v>925</v>
      </c>
      <c r="I1741" t="s">
        <v>835</v>
      </c>
    </row>
    <row r="1742" spans="1:9">
      <c r="A1742" t="s">
        <v>5885</v>
      </c>
      <c r="B1742" t="s">
        <v>5886</v>
      </c>
      <c r="C1742" s="33" t="s">
        <v>5887</v>
      </c>
      <c r="E1742" t="s">
        <v>842</v>
      </c>
      <c r="I1742" t="s">
        <v>843</v>
      </c>
    </row>
    <row r="1743" spans="1:9">
      <c r="A1743" t="s">
        <v>5888</v>
      </c>
      <c r="B1743" t="s">
        <v>5889</v>
      </c>
      <c r="C1743" s="33" t="s">
        <v>5890</v>
      </c>
      <c r="D1743" t="s">
        <v>896</v>
      </c>
      <c r="E1743" t="s">
        <v>1643</v>
      </c>
      <c r="F1743" t="s">
        <v>1644</v>
      </c>
      <c r="G1743" t="s">
        <v>896</v>
      </c>
      <c r="I1743" t="s">
        <v>835</v>
      </c>
    </row>
    <row r="1744" spans="1:9">
      <c r="A1744" t="s">
        <v>5891</v>
      </c>
      <c r="B1744" t="s">
        <v>5892</v>
      </c>
      <c r="C1744" s="33" t="s">
        <v>5893</v>
      </c>
      <c r="G1744" t="s">
        <v>834</v>
      </c>
      <c r="I1744" t="s">
        <v>835</v>
      </c>
    </row>
    <row r="1745" spans="1:9">
      <c r="A1745" t="s">
        <v>5894</v>
      </c>
      <c r="B1745" t="s">
        <v>5895</v>
      </c>
      <c r="C1745" s="33" t="s">
        <v>5896</v>
      </c>
      <c r="D1745" t="s">
        <v>829</v>
      </c>
      <c r="E1745" t="s">
        <v>850</v>
      </c>
      <c r="F1745" t="s">
        <v>851</v>
      </c>
      <c r="G1745" t="s">
        <v>1749</v>
      </c>
      <c r="H1745" t="s">
        <v>1750</v>
      </c>
      <c r="I1745" t="s">
        <v>835</v>
      </c>
    </row>
    <row r="1746" spans="1:9">
      <c r="A1746" t="s">
        <v>5897</v>
      </c>
      <c r="B1746" t="s">
        <v>5898</v>
      </c>
      <c r="C1746" s="33" t="s">
        <v>5899</v>
      </c>
      <c r="E1746" t="s">
        <v>850</v>
      </c>
      <c r="F1746" t="s">
        <v>851</v>
      </c>
      <c r="G1746" t="s">
        <v>829</v>
      </c>
      <c r="I1746" t="s">
        <v>830</v>
      </c>
    </row>
    <row r="1747" spans="1:9">
      <c r="A1747" t="s">
        <v>5900</v>
      </c>
      <c r="B1747" t="s">
        <v>5901</v>
      </c>
      <c r="C1747" s="33" t="s">
        <v>5902</v>
      </c>
      <c r="D1747" t="s">
        <v>829</v>
      </c>
      <c r="E1747" t="s">
        <v>873</v>
      </c>
      <c r="F1747" t="s">
        <v>874</v>
      </c>
      <c r="I1747" t="s">
        <v>924</v>
      </c>
    </row>
    <row r="1748" spans="1:9">
      <c r="A1748" t="s">
        <v>5900</v>
      </c>
      <c r="B1748" t="s">
        <v>5901</v>
      </c>
      <c r="C1748" s="33" t="s">
        <v>5902</v>
      </c>
      <c r="D1748" t="s">
        <v>829</v>
      </c>
      <c r="E1748" t="s">
        <v>873</v>
      </c>
      <c r="F1748" t="s">
        <v>874</v>
      </c>
      <c r="G1748" t="s">
        <v>829</v>
      </c>
      <c r="I1748" t="s">
        <v>830</v>
      </c>
    </row>
    <row r="1749" spans="1:9">
      <c r="A1749" t="s">
        <v>5903</v>
      </c>
      <c r="B1749" t="s">
        <v>5904</v>
      </c>
      <c r="C1749" s="33" t="s">
        <v>5905</v>
      </c>
      <c r="E1749" t="s">
        <v>994</v>
      </c>
      <c r="F1749" t="s">
        <v>995</v>
      </c>
      <c r="G1749" t="s">
        <v>925</v>
      </c>
      <c r="I1749" t="s">
        <v>835</v>
      </c>
    </row>
    <row r="1750" spans="1:9">
      <c r="A1750" t="s">
        <v>5906</v>
      </c>
      <c r="B1750" t="s">
        <v>5907</v>
      </c>
      <c r="C1750" s="33" t="s">
        <v>5908</v>
      </c>
      <c r="E1750" t="s">
        <v>842</v>
      </c>
      <c r="I1750" t="s">
        <v>843</v>
      </c>
    </row>
    <row r="1751" spans="1:9">
      <c r="A1751" t="s">
        <v>5909</v>
      </c>
      <c r="B1751" t="s">
        <v>5910</v>
      </c>
      <c r="C1751" s="33" t="s">
        <v>5911</v>
      </c>
      <c r="I1751" t="s">
        <v>843</v>
      </c>
    </row>
    <row r="1752" spans="1:9">
      <c r="A1752" t="s">
        <v>5912</v>
      </c>
      <c r="B1752" t="s">
        <v>5913</v>
      </c>
      <c r="C1752" s="33" t="s">
        <v>5914</v>
      </c>
      <c r="D1752" t="s">
        <v>829</v>
      </c>
      <c r="E1752" t="s">
        <v>3701</v>
      </c>
      <c r="F1752" t="s">
        <v>3702</v>
      </c>
      <c r="G1752" t="s">
        <v>829</v>
      </c>
      <c r="I1752" t="s">
        <v>835</v>
      </c>
    </row>
    <row r="1753" spans="1:9">
      <c r="A1753" t="s">
        <v>5915</v>
      </c>
      <c r="B1753" t="s">
        <v>5916</v>
      </c>
      <c r="C1753" s="33" t="s">
        <v>5917</v>
      </c>
      <c r="D1753" t="s">
        <v>829</v>
      </c>
      <c r="E1753" t="s">
        <v>827</v>
      </c>
      <c r="F1753" t="s">
        <v>828</v>
      </c>
      <c r="G1753" t="s">
        <v>829</v>
      </c>
      <c r="I1753" t="s">
        <v>835</v>
      </c>
    </row>
    <row r="1754" spans="1:9">
      <c r="A1754" t="s">
        <v>5918</v>
      </c>
      <c r="B1754" t="s">
        <v>5919</v>
      </c>
      <c r="C1754" s="33" t="s">
        <v>5920</v>
      </c>
      <c r="D1754" t="s">
        <v>829</v>
      </c>
      <c r="E1754" t="s">
        <v>827</v>
      </c>
      <c r="F1754" t="s">
        <v>828</v>
      </c>
      <c r="G1754" t="s">
        <v>829</v>
      </c>
      <c r="I1754" t="s">
        <v>835</v>
      </c>
    </row>
    <row r="1755" spans="1:9">
      <c r="A1755" t="s">
        <v>5921</v>
      </c>
      <c r="B1755" t="s">
        <v>5922</v>
      </c>
      <c r="C1755" s="33" t="s">
        <v>5923</v>
      </c>
      <c r="E1755" t="s">
        <v>994</v>
      </c>
      <c r="F1755" t="s">
        <v>995</v>
      </c>
      <c r="G1755" t="s">
        <v>829</v>
      </c>
      <c r="I1755" t="s">
        <v>835</v>
      </c>
    </row>
    <row r="1756" spans="1:9">
      <c r="A1756" t="s">
        <v>5924</v>
      </c>
      <c r="B1756" t="s">
        <v>5925</v>
      </c>
      <c r="C1756" s="33" t="s">
        <v>5926</v>
      </c>
      <c r="E1756" t="s">
        <v>842</v>
      </c>
      <c r="I1756" t="s">
        <v>843</v>
      </c>
    </row>
    <row r="1757" spans="1:9">
      <c r="A1757" t="s">
        <v>5927</v>
      </c>
      <c r="B1757" t="s">
        <v>5928</v>
      </c>
      <c r="C1757" s="33" t="s">
        <v>5929</v>
      </c>
      <c r="D1757" t="s">
        <v>829</v>
      </c>
      <c r="G1757" t="s">
        <v>834</v>
      </c>
      <c r="I1757" t="s">
        <v>835</v>
      </c>
    </row>
    <row r="1758" spans="1:9">
      <c r="A1758" t="s">
        <v>5930</v>
      </c>
      <c r="B1758" t="s">
        <v>5931</v>
      </c>
      <c r="C1758" s="33" t="s">
        <v>5932</v>
      </c>
      <c r="E1758" t="s">
        <v>842</v>
      </c>
      <c r="I1758" t="s">
        <v>843</v>
      </c>
    </row>
    <row r="1759" spans="1:9">
      <c r="A1759" t="s">
        <v>5933</v>
      </c>
      <c r="B1759" t="s">
        <v>5934</v>
      </c>
      <c r="C1759" s="33" t="s">
        <v>5935</v>
      </c>
      <c r="G1759" t="s">
        <v>834</v>
      </c>
      <c r="I1759" t="s">
        <v>835</v>
      </c>
    </row>
    <row r="1760" spans="1:9">
      <c r="A1760" t="s">
        <v>5936</v>
      </c>
      <c r="B1760" t="s">
        <v>5937</v>
      </c>
      <c r="C1760" s="33" t="s">
        <v>5938</v>
      </c>
      <c r="I1760" t="s">
        <v>843</v>
      </c>
    </row>
    <row r="1761" spans="1:9">
      <c r="A1761" t="s">
        <v>5939</v>
      </c>
      <c r="B1761" t="s">
        <v>5940</v>
      </c>
      <c r="C1761" s="33" t="s">
        <v>5941</v>
      </c>
      <c r="E1761" t="s">
        <v>842</v>
      </c>
      <c r="I1761" t="s">
        <v>843</v>
      </c>
    </row>
    <row r="1762" spans="1:9">
      <c r="A1762" t="s">
        <v>5942</v>
      </c>
      <c r="B1762" t="s">
        <v>5943</v>
      </c>
      <c r="C1762" s="33" t="s">
        <v>5944</v>
      </c>
      <c r="E1762" t="s">
        <v>842</v>
      </c>
      <c r="I1762" t="s">
        <v>843</v>
      </c>
    </row>
    <row r="1763" spans="1:9">
      <c r="A1763" t="s">
        <v>5945</v>
      </c>
      <c r="B1763" t="s">
        <v>5946</v>
      </c>
      <c r="C1763" s="33" t="s">
        <v>5947</v>
      </c>
      <c r="I1763" t="s">
        <v>843</v>
      </c>
    </row>
    <row r="1764" spans="1:9">
      <c r="A1764" t="s">
        <v>5948</v>
      </c>
      <c r="B1764" t="s">
        <v>5949</v>
      </c>
      <c r="C1764" s="33" t="s">
        <v>5950</v>
      </c>
      <c r="D1764" t="s">
        <v>896</v>
      </c>
      <c r="E1764" t="s">
        <v>873</v>
      </c>
      <c r="F1764" t="s">
        <v>874</v>
      </c>
      <c r="G1764" t="s">
        <v>896</v>
      </c>
      <c r="I1764" t="s">
        <v>835</v>
      </c>
    </row>
    <row r="1765" spans="1:9">
      <c r="A1765" t="s">
        <v>5951</v>
      </c>
      <c r="B1765" t="s">
        <v>5952</v>
      </c>
      <c r="C1765" s="33" t="s">
        <v>5953</v>
      </c>
      <c r="D1765" t="s">
        <v>829</v>
      </c>
      <c r="E1765" t="s">
        <v>827</v>
      </c>
      <c r="F1765" t="s">
        <v>828</v>
      </c>
      <c r="G1765" t="s">
        <v>829</v>
      </c>
      <c r="I1765" t="s">
        <v>835</v>
      </c>
    </row>
    <row r="1766" spans="1:9">
      <c r="A1766" t="s">
        <v>5954</v>
      </c>
      <c r="B1766" t="s">
        <v>5955</v>
      </c>
      <c r="C1766" s="33" t="s">
        <v>5956</v>
      </c>
      <c r="E1766" t="s">
        <v>5116</v>
      </c>
      <c r="F1766" t="s">
        <v>2459</v>
      </c>
      <c r="I1766" t="s">
        <v>843</v>
      </c>
    </row>
    <row r="1767" spans="1:9">
      <c r="A1767" t="s">
        <v>5957</v>
      </c>
      <c r="B1767" t="s">
        <v>5958</v>
      </c>
      <c r="C1767" s="33" t="s">
        <v>5959</v>
      </c>
      <c r="D1767" t="s">
        <v>829</v>
      </c>
      <c r="E1767" t="s">
        <v>1044</v>
      </c>
      <c r="F1767" t="s">
        <v>1045</v>
      </c>
      <c r="G1767" t="s">
        <v>829</v>
      </c>
      <c r="I1767" t="s">
        <v>835</v>
      </c>
    </row>
    <row r="1768" spans="1:9">
      <c r="A1768" t="s">
        <v>5960</v>
      </c>
      <c r="B1768" t="s">
        <v>5961</v>
      </c>
      <c r="C1768" s="33" t="s">
        <v>5962</v>
      </c>
      <c r="E1768" t="s">
        <v>842</v>
      </c>
      <c r="I1768" t="s">
        <v>843</v>
      </c>
    </row>
    <row r="1769" spans="1:9">
      <c r="A1769" t="s">
        <v>5963</v>
      </c>
      <c r="B1769" t="s">
        <v>5964</v>
      </c>
      <c r="C1769" s="33" t="s">
        <v>5965</v>
      </c>
      <c r="D1769" t="s">
        <v>829</v>
      </c>
      <c r="E1769" t="s">
        <v>850</v>
      </c>
      <c r="F1769" t="s">
        <v>851</v>
      </c>
      <c r="G1769" t="s">
        <v>829</v>
      </c>
      <c r="I1769" t="s">
        <v>835</v>
      </c>
    </row>
    <row r="1770" spans="1:9">
      <c r="A1770" t="s">
        <v>5966</v>
      </c>
      <c r="B1770" t="s">
        <v>5967</v>
      </c>
      <c r="C1770" s="33" t="s">
        <v>5968</v>
      </c>
      <c r="E1770" t="s">
        <v>1274</v>
      </c>
      <c r="F1770" t="s">
        <v>1275</v>
      </c>
      <c r="G1770" t="s">
        <v>925</v>
      </c>
      <c r="I1770" t="s">
        <v>835</v>
      </c>
    </row>
    <row r="1771" spans="1:9">
      <c r="A1771" t="s">
        <v>5969</v>
      </c>
      <c r="B1771" t="s">
        <v>5970</v>
      </c>
      <c r="C1771" s="33" t="s">
        <v>5971</v>
      </c>
      <c r="D1771" t="s">
        <v>829</v>
      </c>
      <c r="E1771" t="s">
        <v>884</v>
      </c>
      <c r="G1771" t="s">
        <v>829</v>
      </c>
      <c r="I1771" t="s">
        <v>835</v>
      </c>
    </row>
    <row r="1772" spans="1:9">
      <c r="A1772" t="s">
        <v>5972</v>
      </c>
      <c r="B1772" t="s">
        <v>5973</v>
      </c>
      <c r="C1772" s="33" t="s">
        <v>5974</v>
      </c>
      <c r="I1772" t="s">
        <v>843</v>
      </c>
    </row>
    <row r="1773" spans="1:9">
      <c r="A1773" t="s">
        <v>5975</v>
      </c>
      <c r="B1773" t="s">
        <v>5976</v>
      </c>
      <c r="C1773" s="33" t="s">
        <v>5977</v>
      </c>
      <c r="E1773" t="s">
        <v>1258</v>
      </c>
      <c r="F1773" t="s">
        <v>828</v>
      </c>
      <c r="I1773" t="s">
        <v>843</v>
      </c>
    </row>
    <row r="1774" spans="1:9">
      <c r="A1774" t="s">
        <v>5978</v>
      </c>
      <c r="B1774" t="s">
        <v>5979</v>
      </c>
      <c r="C1774" s="33" t="s">
        <v>5980</v>
      </c>
      <c r="G1774" t="s">
        <v>940</v>
      </c>
      <c r="I1774" t="s">
        <v>835</v>
      </c>
    </row>
    <row r="1775" spans="1:9">
      <c r="A1775" t="s">
        <v>5981</v>
      </c>
      <c r="B1775" t="s">
        <v>5982</v>
      </c>
      <c r="C1775" s="33" t="s">
        <v>5983</v>
      </c>
      <c r="I1775" t="s">
        <v>843</v>
      </c>
    </row>
    <row r="1776" spans="1:9">
      <c r="A1776" t="s">
        <v>5984</v>
      </c>
      <c r="B1776" t="s">
        <v>5985</v>
      </c>
      <c r="C1776" s="33" t="s">
        <v>5986</v>
      </c>
      <c r="E1776" t="s">
        <v>842</v>
      </c>
      <c r="I1776" t="s">
        <v>843</v>
      </c>
    </row>
    <row r="1777" spans="1:9">
      <c r="A1777" t="s">
        <v>5987</v>
      </c>
      <c r="B1777" t="s">
        <v>5988</v>
      </c>
      <c r="C1777" s="33" t="s">
        <v>5989</v>
      </c>
      <c r="E1777" t="s">
        <v>842</v>
      </c>
      <c r="I1777" t="s">
        <v>843</v>
      </c>
    </row>
    <row r="1778" spans="1:9">
      <c r="A1778" t="s">
        <v>5990</v>
      </c>
      <c r="B1778" t="s">
        <v>5991</v>
      </c>
      <c r="C1778" s="33" t="s">
        <v>5992</v>
      </c>
      <c r="D1778" t="s">
        <v>829</v>
      </c>
      <c r="E1778" t="s">
        <v>827</v>
      </c>
      <c r="F1778" t="s">
        <v>828</v>
      </c>
      <c r="G1778" t="s">
        <v>829</v>
      </c>
      <c r="I1778" t="s">
        <v>835</v>
      </c>
    </row>
    <row r="1779" spans="1:9">
      <c r="A1779" t="s">
        <v>5993</v>
      </c>
      <c r="B1779" t="s">
        <v>5994</v>
      </c>
      <c r="C1779" s="33" t="s">
        <v>5995</v>
      </c>
      <c r="G1779" t="s">
        <v>834</v>
      </c>
      <c r="I1779" t="s">
        <v>830</v>
      </c>
    </row>
    <row r="1780" spans="1:9">
      <c r="A1780" t="s">
        <v>5996</v>
      </c>
      <c r="B1780" t="s">
        <v>5997</v>
      </c>
      <c r="C1780" s="33" t="s">
        <v>5998</v>
      </c>
      <c r="G1780" t="s">
        <v>940</v>
      </c>
      <c r="I1780" t="s">
        <v>835</v>
      </c>
    </row>
    <row r="1781" spans="1:9">
      <c r="A1781" t="s">
        <v>5999</v>
      </c>
      <c r="B1781" t="s">
        <v>6000</v>
      </c>
      <c r="C1781" s="33" t="s">
        <v>6001</v>
      </c>
      <c r="E1781" t="s">
        <v>2052</v>
      </c>
      <c r="F1781" t="s">
        <v>1715</v>
      </c>
      <c r="I1781" t="s">
        <v>843</v>
      </c>
    </row>
    <row r="1782" spans="1:9">
      <c r="A1782" t="s">
        <v>6002</v>
      </c>
      <c r="B1782" t="s">
        <v>6003</v>
      </c>
      <c r="C1782" s="33" t="s">
        <v>6004</v>
      </c>
      <c r="I1782" t="s">
        <v>843</v>
      </c>
    </row>
    <row r="1783" spans="1:9">
      <c r="A1783" t="s">
        <v>6005</v>
      </c>
      <c r="B1783" t="s">
        <v>6006</v>
      </c>
      <c r="C1783" s="33" t="s">
        <v>6007</v>
      </c>
      <c r="G1783" t="s">
        <v>834</v>
      </c>
      <c r="I1783" t="s">
        <v>835</v>
      </c>
    </row>
    <row r="1784" spans="1:9">
      <c r="A1784" t="s">
        <v>6008</v>
      </c>
      <c r="B1784" t="s">
        <v>6009</v>
      </c>
      <c r="C1784" s="33" t="s">
        <v>6010</v>
      </c>
      <c r="D1784" t="s">
        <v>829</v>
      </c>
      <c r="E1784" t="s">
        <v>850</v>
      </c>
      <c r="F1784" t="s">
        <v>851</v>
      </c>
      <c r="G1784" t="s">
        <v>829</v>
      </c>
      <c r="I1784" t="s">
        <v>830</v>
      </c>
    </row>
    <row r="1785" spans="1:9">
      <c r="A1785" t="s">
        <v>6011</v>
      </c>
      <c r="B1785" t="s">
        <v>6012</v>
      </c>
      <c r="C1785" s="33" t="s">
        <v>6013</v>
      </c>
      <c r="G1785" t="s">
        <v>834</v>
      </c>
      <c r="I1785" t="s">
        <v>830</v>
      </c>
    </row>
    <row r="1786" spans="1:9">
      <c r="A1786" t="s">
        <v>6014</v>
      </c>
      <c r="B1786" t="s">
        <v>6015</v>
      </c>
      <c r="C1786" s="33" t="s">
        <v>6016</v>
      </c>
      <c r="E1786" t="s">
        <v>842</v>
      </c>
      <c r="I1786" t="s">
        <v>843</v>
      </c>
    </row>
    <row r="1787" spans="1:9">
      <c r="A1787" t="s">
        <v>6017</v>
      </c>
      <c r="B1787" t="s">
        <v>6018</v>
      </c>
      <c r="C1787" s="33" t="s">
        <v>6019</v>
      </c>
      <c r="E1787" t="s">
        <v>929</v>
      </c>
      <c r="F1787" t="s">
        <v>930</v>
      </c>
      <c r="G1787" t="s">
        <v>925</v>
      </c>
      <c r="I1787" t="s">
        <v>835</v>
      </c>
    </row>
    <row r="1788" spans="1:9">
      <c r="A1788" t="s">
        <v>6020</v>
      </c>
      <c r="B1788" t="s">
        <v>6021</v>
      </c>
      <c r="C1788" s="33" t="s">
        <v>6022</v>
      </c>
      <c r="G1788" t="s">
        <v>834</v>
      </c>
      <c r="I1788" t="s">
        <v>835</v>
      </c>
    </row>
    <row r="1789" spans="1:9">
      <c r="A1789" t="s">
        <v>6023</v>
      </c>
      <c r="B1789" t="s">
        <v>6024</v>
      </c>
      <c r="C1789" s="33" t="s">
        <v>6025</v>
      </c>
      <c r="E1789" t="s">
        <v>1167</v>
      </c>
      <c r="F1789" t="s">
        <v>1168</v>
      </c>
      <c r="G1789" t="s">
        <v>5539</v>
      </c>
      <c r="I1789" t="s">
        <v>924</v>
      </c>
    </row>
    <row r="1790" spans="1:9">
      <c r="A1790" t="s">
        <v>6026</v>
      </c>
      <c r="B1790" t="s">
        <v>6027</v>
      </c>
      <c r="C1790" s="33" t="s">
        <v>6028</v>
      </c>
      <c r="D1790" t="s">
        <v>829</v>
      </c>
      <c r="E1790" t="s">
        <v>873</v>
      </c>
      <c r="F1790" t="s">
        <v>874</v>
      </c>
      <c r="G1790" t="s">
        <v>829</v>
      </c>
      <c r="I1790" t="s">
        <v>835</v>
      </c>
    </row>
    <row r="1791" spans="1:9">
      <c r="A1791" t="s">
        <v>6029</v>
      </c>
      <c r="B1791" t="s">
        <v>6030</v>
      </c>
      <c r="C1791" s="33" t="s">
        <v>6031</v>
      </c>
      <c r="E1791" t="s">
        <v>1192</v>
      </c>
      <c r="F1791" t="s">
        <v>1193</v>
      </c>
      <c r="I1791" t="s">
        <v>843</v>
      </c>
    </row>
    <row r="1792" spans="1:9">
      <c r="A1792" t="s">
        <v>6032</v>
      </c>
      <c r="B1792" t="s">
        <v>6033</v>
      </c>
      <c r="C1792" s="33" t="s">
        <v>6034</v>
      </c>
      <c r="D1792" t="s">
        <v>829</v>
      </c>
      <c r="E1792" t="s">
        <v>994</v>
      </c>
      <c r="F1792" t="s">
        <v>995</v>
      </c>
      <c r="G1792" t="s">
        <v>829</v>
      </c>
      <c r="I1792" t="s">
        <v>835</v>
      </c>
    </row>
    <row r="1793" spans="1:9">
      <c r="A1793" t="s">
        <v>6035</v>
      </c>
      <c r="B1793" t="s">
        <v>6036</v>
      </c>
      <c r="C1793" s="33" t="s">
        <v>6037</v>
      </c>
      <c r="I1793" t="s">
        <v>843</v>
      </c>
    </row>
    <row r="1794" spans="1:9">
      <c r="A1794" t="s">
        <v>6038</v>
      </c>
      <c r="B1794" t="s">
        <v>6039</v>
      </c>
      <c r="C1794" s="33" t="s">
        <v>6040</v>
      </c>
      <c r="E1794" t="s">
        <v>884</v>
      </c>
      <c r="G1794" t="s">
        <v>829</v>
      </c>
      <c r="I1794" t="s">
        <v>835</v>
      </c>
    </row>
    <row r="1795" spans="1:9">
      <c r="A1795" t="s">
        <v>6041</v>
      </c>
      <c r="B1795" t="s">
        <v>6042</v>
      </c>
      <c r="C1795" s="33" t="s">
        <v>6043</v>
      </c>
      <c r="E1795" t="s">
        <v>842</v>
      </c>
      <c r="I1795" t="s">
        <v>843</v>
      </c>
    </row>
    <row r="1796" spans="1:9">
      <c r="A1796" t="s">
        <v>6044</v>
      </c>
      <c r="B1796" t="s">
        <v>6045</v>
      </c>
      <c r="C1796" s="33" t="s">
        <v>6046</v>
      </c>
      <c r="I1796" t="s">
        <v>843</v>
      </c>
    </row>
    <row r="1797" spans="1:9">
      <c r="A1797" t="s">
        <v>6047</v>
      </c>
      <c r="B1797" t="s">
        <v>6048</v>
      </c>
      <c r="C1797" s="33" t="s">
        <v>6049</v>
      </c>
      <c r="E1797" t="s">
        <v>2052</v>
      </c>
      <c r="F1797" t="s">
        <v>1715</v>
      </c>
      <c r="I1797" t="s">
        <v>843</v>
      </c>
    </row>
    <row r="1798" spans="1:9">
      <c r="A1798" t="s">
        <v>173</v>
      </c>
      <c r="B1798" t="s">
        <v>174</v>
      </c>
      <c r="C1798" s="33" t="s">
        <v>6050</v>
      </c>
      <c r="E1798" t="s">
        <v>873</v>
      </c>
      <c r="F1798" t="s">
        <v>874</v>
      </c>
      <c r="G1798" t="s">
        <v>829</v>
      </c>
      <c r="I1798" t="s">
        <v>835</v>
      </c>
    </row>
    <row r="1799" spans="1:9">
      <c r="A1799" t="s">
        <v>6051</v>
      </c>
      <c r="B1799" t="s">
        <v>6052</v>
      </c>
      <c r="C1799" s="33" t="s">
        <v>6053</v>
      </c>
      <c r="I1799" t="s">
        <v>843</v>
      </c>
    </row>
    <row r="1800" spans="1:9">
      <c r="A1800" t="s">
        <v>6054</v>
      </c>
      <c r="B1800" t="s">
        <v>6055</v>
      </c>
      <c r="C1800" s="33" t="s">
        <v>6056</v>
      </c>
      <c r="D1800" t="s">
        <v>829</v>
      </c>
      <c r="E1800" t="s">
        <v>827</v>
      </c>
      <c r="F1800" t="s">
        <v>828</v>
      </c>
      <c r="G1800" t="s">
        <v>829</v>
      </c>
      <c r="I1800" t="s">
        <v>835</v>
      </c>
    </row>
    <row r="1801" spans="1:9">
      <c r="A1801" t="s">
        <v>6057</v>
      </c>
      <c r="B1801" t="s">
        <v>6058</v>
      </c>
      <c r="C1801" s="33" t="s">
        <v>6059</v>
      </c>
      <c r="D1801" t="s">
        <v>829</v>
      </c>
      <c r="E1801" t="s">
        <v>884</v>
      </c>
      <c r="G1801" t="s">
        <v>829</v>
      </c>
      <c r="I1801" t="s">
        <v>835</v>
      </c>
    </row>
    <row r="1802" spans="1:9">
      <c r="A1802" t="s">
        <v>6060</v>
      </c>
      <c r="B1802" t="s">
        <v>6061</v>
      </c>
      <c r="C1802" s="33" t="s">
        <v>6062</v>
      </c>
      <c r="D1802" t="s">
        <v>829</v>
      </c>
      <c r="E1802" t="s">
        <v>891</v>
      </c>
      <c r="F1802" t="s">
        <v>892</v>
      </c>
      <c r="G1802" t="s">
        <v>829</v>
      </c>
      <c r="I1802" t="s">
        <v>835</v>
      </c>
    </row>
    <row r="1803" spans="1:9">
      <c r="A1803" t="s">
        <v>6063</v>
      </c>
      <c r="B1803" t="s">
        <v>6064</v>
      </c>
      <c r="C1803" s="33" t="s">
        <v>6065</v>
      </c>
      <c r="E1803" t="s">
        <v>842</v>
      </c>
      <c r="I1803" t="s">
        <v>924</v>
      </c>
    </row>
    <row r="1804" spans="1:9">
      <c r="A1804" t="s">
        <v>6066</v>
      </c>
      <c r="B1804" t="s">
        <v>6067</v>
      </c>
      <c r="C1804" s="33" t="s">
        <v>6068</v>
      </c>
      <c r="D1804" t="s">
        <v>829</v>
      </c>
      <c r="E1804" t="s">
        <v>1167</v>
      </c>
      <c r="F1804" t="s">
        <v>1168</v>
      </c>
      <c r="G1804" t="s">
        <v>829</v>
      </c>
      <c r="I1804" t="s">
        <v>830</v>
      </c>
    </row>
    <row r="1805" spans="1:9">
      <c r="A1805" t="s">
        <v>6069</v>
      </c>
      <c r="B1805" t="s">
        <v>6070</v>
      </c>
      <c r="C1805" s="33" t="s">
        <v>6071</v>
      </c>
      <c r="E1805" t="s">
        <v>873</v>
      </c>
      <c r="F1805" t="s">
        <v>874</v>
      </c>
      <c r="G1805" t="s">
        <v>829</v>
      </c>
      <c r="I1805" t="s">
        <v>830</v>
      </c>
    </row>
    <row r="1806" spans="1:9">
      <c r="A1806" t="s">
        <v>6072</v>
      </c>
      <c r="B1806" t="s">
        <v>6073</v>
      </c>
      <c r="C1806" s="33" t="s">
        <v>6074</v>
      </c>
      <c r="D1806" t="s">
        <v>829</v>
      </c>
      <c r="E1806" t="s">
        <v>1044</v>
      </c>
      <c r="F1806" t="s">
        <v>1045</v>
      </c>
      <c r="G1806" t="s">
        <v>829</v>
      </c>
      <c r="I1806" t="s">
        <v>835</v>
      </c>
    </row>
    <row r="1807" spans="1:9">
      <c r="A1807" t="s">
        <v>6075</v>
      </c>
      <c r="B1807" t="s">
        <v>6076</v>
      </c>
      <c r="C1807" s="33" t="s">
        <v>6077</v>
      </c>
      <c r="I1807" t="s">
        <v>843</v>
      </c>
    </row>
    <row r="1808" spans="1:9">
      <c r="A1808" t="s">
        <v>6078</v>
      </c>
      <c r="B1808" t="s">
        <v>6079</v>
      </c>
      <c r="C1808" s="33" t="s">
        <v>6080</v>
      </c>
      <c r="D1808" t="s">
        <v>829</v>
      </c>
      <c r="E1808" t="s">
        <v>891</v>
      </c>
      <c r="F1808" t="s">
        <v>892</v>
      </c>
      <c r="G1808" t="s">
        <v>2450</v>
      </c>
      <c r="H1808" t="s">
        <v>2451</v>
      </c>
      <c r="I1808" t="s">
        <v>835</v>
      </c>
    </row>
    <row r="1809" spans="1:9">
      <c r="A1809" t="s">
        <v>6081</v>
      </c>
      <c r="B1809" t="s">
        <v>6079</v>
      </c>
      <c r="C1809" s="33" t="s">
        <v>6082</v>
      </c>
      <c r="D1809" t="s">
        <v>829</v>
      </c>
      <c r="E1809" t="s">
        <v>850</v>
      </c>
      <c r="F1809" t="s">
        <v>851</v>
      </c>
      <c r="G1809" t="s">
        <v>829</v>
      </c>
      <c r="I1809" t="s">
        <v>835</v>
      </c>
    </row>
    <row r="1810" spans="1:9">
      <c r="A1810" t="s">
        <v>6083</v>
      </c>
      <c r="B1810" t="s">
        <v>6084</v>
      </c>
      <c r="C1810" s="33" t="s">
        <v>6085</v>
      </c>
      <c r="G1810" t="s">
        <v>834</v>
      </c>
      <c r="I1810" t="s">
        <v>835</v>
      </c>
    </row>
    <row r="1811" spans="1:9">
      <c r="A1811" t="s">
        <v>6086</v>
      </c>
      <c r="B1811" t="s">
        <v>6087</v>
      </c>
      <c r="C1811" s="33" t="s">
        <v>6088</v>
      </c>
      <c r="D1811" t="s">
        <v>829</v>
      </c>
      <c r="E1811" t="s">
        <v>827</v>
      </c>
      <c r="F1811" t="s">
        <v>828</v>
      </c>
      <c r="G1811" t="s">
        <v>925</v>
      </c>
      <c r="I1811" t="s">
        <v>835</v>
      </c>
    </row>
    <row r="1812" spans="1:9">
      <c r="A1812" t="s">
        <v>6089</v>
      </c>
      <c r="B1812" t="s">
        <v>6090</v>
      </c>
      <c r="C1812" s="33" t="s">
        <v>6091</v>
      </c>
      <c r="D1812" t="s">
        <v>829</v>
      </c>
      <c r="E1812" t="s">
        <v>827</v>
      </c>
      <c r="F1812" t="s">
        <v>828</v>
      </c>
      <c r="G1812" t="s">
        <v>829</v>
      </c>
      <c r="I1812" t="s">
        <v>835</v>
      </c>
    </row>
    <row r="1813" spans="1:9">
      <c r="A1813" t="s">
        <v>6092</v>
      </c>
      <c r="B1813" t="s">
        <v>6093</v>
      </c>
      <c r="C1813" s="33" t="s">
        <v>6094</v>
      </c>
      <c r="E1813" t="s">
        <v>842</v>
      </c>
      <c r="I1813" t="s">
        <v>843</v>
      </c>
    </row>
    <row r="1814" spans="1:9">
      <c r="A1814" t="s">
        <v>6095</v>
      </c>
      <c r="B1814" t="s">
        <v>6096</v>
      </c>
      <c r="C1814" s="33" t="s">
        <v>6097</v>
      </c>
      <c r="G1814" t="s">
        <v>834</v>
      </c>
      <c r="I1814" t="s">
        <v>830</v>
      </c>
    </row>
    <row r="1815" spans="1:9">
      <c r="A1815" t="s">
        <v>6098</v>
      </c>
      <c r="B1815" t="s">
        <v>6099</v>
      </c>
      <c r="C1815" s="33" t="s">
        <v>6100</v>
      </c>
      <c r="G1815" t="s">
        <v>834</v>
      </c>
      <c r="I1815" t="s">
        <v>835</v>
      </c>
    </row>
    <row r="1816" spans="1:9">
      <c r="A1816" t="s">
        <v>6101</v>
      </c>
      <c r="B1816" t="s">
        <v>6102</v>
      </c>
      <c r="C1816" s="33" t="s">
        <v>6103</v>
      </c>
      <c r="D1816" t="s">
        <v>829</v>
      </c>
      <c r="E1816" t="s">
        <v>1044</v>
      </c>
      <c r="F1816" t="s">
        <v>1045</v>
      </c>
      <c r="G1816" t="s">
        <v>829</v>
      </c>
      <c r="I1816" t="s">
        <v>830</v>
      </c>
    </row>
    <row r="1817" spans="1:9">
      <c r="A1817" t="s">
        <v>6104</v>
      </c>
      <c r="B1817" t="s">
        <v>6105</v>
      </c>
      <c r="C1817" s="33" t="s">
        <v>6106</v>
      </c>
      <c r="E1817" t="s">
        <v>842</v>
      </c>
      <c r="I1817" t="s">
        <v>843</v>
      </c>
    </row>
    <row r="1818" spans="1:9">
      <c r="A1818" t="s">
        <v>6107</v>
      </c>
      <c r="B1818" t="s">
        <v>6108</v>
      </c>
      <c r="C1818" s="33" t="s">
        <v>6109</v>
      </c>
      <c r="I1818" t="s">
        <v>843</v>
      </c>
    </row>
    <row r="1819" spans="1:9">
      <c r="A1819" t="s">
        <v>6110</v>
      </c>
      <c r="B1819" t="s">
        <v>6111</v>
      </c>
      <c r="C1819" s="33" t="s">
        <v>6112</v>
      </c>
      <c r="D1819" t="s">
        <v>829</v>
      </c>
      <c r="E1819" t="s">
        <v>994</v>
      </c>
      <c r="F1819" t="s">
        <v>995</v>
      </c>
      <c r="G1819" t="s">
        <v>940</v>
      </c>
      <c r="I1819" t="s">
        <v>835</v>
      </c>
    </row>
    <row r="1820" spans="1:9">
      <c r="A1820" t="s">
        <v>6110</v>
      </c>
      <c r="B1820" t="s">
        <v>6111</v>
      </c>
      <c r="C1820" s="33" t="s">
        <v>6112</v>
      </c>
      <c r="D1820" t="s">
        <v>829</v>
      </c>
      <c r="E1820" t="s">
        <v>994</v>
      </c>
      <c r="F1820" t="s">
        <v>995</v>
      </c>
      <c r="G1820" t="s">
        <v>829</v>
      </c>
      <c r="I1820" t="s">
        <v>835</v>
      </c>
    </row>
    <row r="1821" spans="1:9">
      <c r="A1821" t="s">
        <v>6113</v>
      </c>
      <c r="B1821" t="s">
        <v>6114</v>
      </c>
      <c r="C1821" s="33" t="s">
        <v>6115</v>
      </c>
      <c r="D1821" t="s">
        <v>829</v>
      </c>
      <c r="E1821" t="s">
        <v>827</v>
      </c>
      <c r="F1821" t="s">
        <v>828</v>
      </c>
      <c r="G1821" t="s">
        <v>829</v>
      </c>
      <c r="I1821" t="s">
        <v>835</v>
      </c>
    </row>
    <row r="1822" spans="1:9">
      <c r="A1822" t="s">
        <v>6116</v>
      </c>
      <c r="B1822" t="s">
        <v>6117</v>
      </c>
      <c r="C1822" s="33" t="s">
        <v>6118</v>
      </c>
      <c r="D1822" t="s">
        <v>829</v>
      </c>
      <c r="E1822" t="s">
        <v>850</v>
      </c>
      <c r="F1822" t="s">
        <v>851</v>
      </c>
      <c r="G1822" t="s">
        <v>829</v>
      </c>
      <c r="I1822" t="s">
        <v>835</v>
      </c>
    </row>
    <row r="1823" spans="1:9">
      <c r="A1823" t="s">
        <v>6119</v>
      </c>
      <c r="B1823" t="s">
        <v>6120</v>
      </c>
      <c r="C1823" s="33" t="s">
        <v>6121</v>
      </c>
      <c r="G1823" t="s">
        <v>834</v>
      </c>
      <c r="I1823" t="s">
        <v>835</v>
      </c>
    </row>
    <row r="1824" spans="1:9">
      <c r="A1824" t="s">
        <v>6122</v>
      </c>
      <c r="B1824" t="s">
        <v>6123</v>
      </c>
      <c r="C1824" s="33" t="s">
        <v>6124</v>
      </c>
      <c r="E1824" t="s">
        <v>842</v>
      </c>
      <c r="I1824" t="s">
        <v>843</v>
      </c>
    </row>
    <row r="1825" spans="1:9">
      <c r="A1825" t="s">
        <v>6125</v>
      </c>
      <c r="B1825" t="s">
        <v>6126</v>
      </c>
      <c r="C1825" s="33" t="s">
        <v>6127</v>
      </c>
      <c r="G1825" t="s">
        <v>1969</v>
      </c>
      <c r="H1825" t="s">
        <v>1970</v>
      </c>
      <c r="I1825" t="s">
        <v>835</v>
      </c>
    </row>
    <row r="1826" spans="1:9">
      <c r="A1826" t="s">
        <v>6128</v>
      </c>
      <c r="B1826" t="s">
        <v>6129</v>
      </c>
      <c r="C1826" s="33" t="s">
        <v>6130</v>
      </c>
      <c r="G1826" t="s">
        <v>834</v>
      </c>
      <c r="I1826" t="s">
        <v>835</v>
      </c>
    </row>
    <row r="1827" spans="1:9">
      <c r="A1827" t="s">
        <v>6131</v>
      </c>
      <c r="B1827" t="s">
        <v>6132</v>
      </c>
      <c r="C1827" s="33" t="s">
        <v>6133</v>
      </c>
      <c r="D1827" t="s">
        <v>829</v>
      </c>
      <c r="E1827" t="s">
        <v>827</v>
      </c>
      <c r="F1827" t="s">
        <v>828</v>
      </c>
      <c r="G1827" t="s">
        <v>2086</v>
      </c>
      <c r="I1827" t="s">
        <v>835</v>
      </c>
    </row>
    <row r="1828" spans="1:9">
      <c r="A1828" t="s">
        <v>6134</v>
      </c>
      <c r="B1828" t="s">
        <v>6135</v>
      </c>
      <c r="C1828" s="33" t="s">
        <v>6136</v>
      </c>
      <c r="G1828" t="s">
        <v>834</v>
      </c>
      <c r="I1828" t="s">
        <v>835</v>
      </c>
    </row>
    <row r="1829" spans="1:9">
      <c r="A1829" t="s">
        <v>6137</v>
      </c>
      <c r="B1829" t="s">
        <v>6138</v>
      </c>
      <c r="C1829" s="33" t="s">
        <v>6139</v>
      </c>
      <c r="G1829" t="s">
        <v>940</v>
      </c>
      <c r="I1829" t="s">
        <v>830</v>
      </c>
    </row>
    <row r="1830" spans="1:9">
      <c r="A1830" t="s">
        <v>6140</v>
      </c>
      <c r="B1830" t="s">
        <v>6141</v>
      </c>
      <c r="C1830" s="33" t="s">
        <v>6142</v>
      </c>
      <c r="E1830" t="s">
        <v>842</v>
      </c>
      <c r="I1830" t="s">
        <v>843</v>
      </c>
    </row>
    <row r="1831" spans="1:9">
      <c r="A1831" t="s">
        <v>6143</v>
      </c>
      <c r="B1831" t="s">
        <v>6144</v>
      </c>
      <c r="C1831" s="33" t="s">
        <v>6145</v>
      </c>
      <c r="D1831" t="s">
        <v>829</v>
      </c>
      <c r="E1831" t="s">
        <v>994</v>
      </c>
      <c r="F1831" t="s">
        <v>995</v>
      </c>
      <c r="G1831" t="s">
        <v>829</v>
      </c>
      <c r="I1831" t="s">
        <v>835</v>
      </c>
    </row>
    <row r="1832" spans="1:9">
      <c r="A1832" t="s">
        <v>6146</v>
      </c>
      <c r="B1832" t="s">
        <v>6147</v>
      </c>
      <c r="C1832" s="33" t="s">
        <v>6148</v>
      </c>
      <c r="G1832" t="s">
        <v>834</v>
      </c>
      <c r="I1832" t="s">
        <v>835</v>
      </c>
    </row>
    <row r="1833" spans="1:9">
      <c r="A1833" t="s">
        <v>6149</v>
      </c>
      <c r="B1833" t="s">
        <v>6150</v>
      </c>
      <c r="C1833" s="33" t="s">
        <v>6151</v>
      </c>
      <c r="E1833" t="s">
        <v>842</v>
      </c>
      <c r="I1833" t="s">
        <v>843</v>
      </c>
    </row>
    <row r="1834" spans="1:9">
      <c r="A1834" t="s">
        <v>6152</v>
      </c>
      <c r="B1834" t="s">
        <v>6153</v>
      </c>
      <c r="C1834" s="33" t="s">
        <v>6154</v>
      </c>
      <c r="G1834" t="s">
        <v>834</v>
      </c>
      <c r="I1834" t="s">
        <v>835</v>
      </c>
    </row>
    <row r="1835" spans="1:9">
      <c r="A1835" t="s">
        <v>6155</v>
      </c>
      <c r="B1835" t="s">
        <v>6156</v>
      </c>
      <c r="C1835" s="33" t="s">
        <v>6157</v>
      </c>
      <c r="G1835" t="s">
        <v>834</v>
      </c>
      <c r="I1835" t="s">
        <v>835</v>
      </c>
    </row>
    <row r="1836" spans="1:9">
      <c r="A1836" t="s">
        <v>6158</v>
      </c>
      <c r="B1836" t="s">
        <v>6159</v>
      </c>
      <c r="C1836" s="33" t="s">
        <v>6160</v>
      </c>
      <c r="G1836" t="s">
        <v>834</v>
      </c>
      <c r="I1836" t="s">
        <v>835</v>
      </c>
    </row>
    <row r="1837" spans="1:9">
      <c r="A1837" t="s">
        <v>6161</v>
      </c>
      <c r="B1837" t="s">
        <v>6162</v>
      </c>
      <c r="C1837" s="33" t="s">
        <v>6163</v>
      </c>
      <c r="E1837" t="s">
        <v>2307</v>
      </c>
      <c r="F1837" t="s">
        <v>1779</v>
      </c>
      <c r="I1837" t="s">
        <v>843</v>
      </c>
    </row>
    <row r="1838" spans="1:9">
      <c r="A1838" t="s">
        <v>6164</v>
      </c>
      <c r="B1838" t="s">
        <v>6165</v>
      </c>
      <c r="C1838" s="33" t="s">
        <v>6166</v>
      </c>
      <c r="D1838" t="s">
        <v>829</v>
      </c>
      <c r="E1838" t="s">
        <v>850</v>
      </c>
      <c r="F1838" t="s">
        <v>851</v>
      </c>
      <c r="G1838" t="s">
        <v>829</v>
      </c>
      <c r="I1838" t="s">
        <v>835</v>
      </c>
    </row>
    <row r="1839" spans="1:9">
      <c r="A1839" t="s">
        <v>6167</v>
      </c>
      <c r="B1839" t="s">
        <v>6168</v>
      </c>
      <c r="C1839" s="33" t="s">
        <v>6169</v>
      </c>
      <c r="E1839" t="s">
        <v>2052</v>
      </c>
      <c r="F1839" t="s">
        <v>1715</v>
      </c>
      <c r="I1839" t="s">
        <v>843</v>
      </c>
    </row>
    <row r="1840" spans="1:9">
      <c r="A1840" t="s">
        <v>6170</v>
      </c>
      <c r="B1840" t="s">
        <v>6171</v>
      </c>
      <c r="C1840" s="33" t="s">
        <v>6172</v>
      </c>
      <c r="G1840" t="s">
        <v>1749</v>
      </c>
      <c r="H1840" t="s">
        <v>1750</v>
      </c>
      <c r="I1840" t="s">
        <v>835</v>
      </c>
    </row>
    <row r="1841" spans="1:9">
      <c r="A1841" t="s">
        <v>6173</v>
      </c>
      <c r="B1841" t="s">
        <v>6174</v>
      </c>
      <c r="C1841" s="33" t="s">
        <v>6175</v>
      </c>
      <c r="E1841" t="s">
        <v>884</v>
      </c>
      <c r="G1841" t="s">
        <v>829</v>
      </c>
      <c r="I1841" t="s">
        <v>835</v>
      </c>
    </row>
    <row r="1842" spans="1:9">
      <c r="A1842" t="s">
        <v>6176</v>
      </c>
      <c r="B1842" t="s">
        <v>6177</v>
      </c>
      <c r="C1842" s="33" t="s">
        <v>6178</v>
      </c>
      <c r="I1842" t="s">
        <v>843</v>
      </c>
    </row>
    <row r="1843" spans="1:9">
      <c r="A1843" t="s">
        <v>6179</v>
      </c>
      <c r="B1843" t="s">
        <v>6180</v>
      </c>
      <c r="C1843" s="33" t="s">
        <v>6181</v>
      </c>
      <c r="I1843" t="s">
        <v>843</v>
      </c>
    </row>
    <row r="1844" spans="1:9">
      <c r="A1844" t="s">
        <v>6182</v>
      </c>
      <c r="B1844" t="s">
        <v>6183</v>
      </c>
      <c r="C1844" s="33" t="s">
        <v>6184</v>
      </c>
      <c r="E1844" t="s">
        <v>842</v>
      </c>
      <c r="I1844" t="s">
        <v>843</v>
      </c>
    </row>
    <row r="1845" spans="1:9">
      <c r="A1845" t="s">
        <v>6185</v>
      </c>
      <c r="B1845" t="s">
        <v>6186</v>
      </c>
      <c r="C1845" s="33" t="s">
        <v>6187</v>
      </c>
      <c r="I1845" t="s">
        <v>843</v>
      </c>
    </row>
    <row r="1846" spans="1:9">
      <c r="A1846" t="s">
        <v>6188</v>
      </c>
      <c r="B1846" t="s">
        <v>6189</v>
      </c>
      <c r="C1846" s="33" t="s">
        <v>6190</v>
      </c>
      <c r="D1846" t="s">
        <v>896</v>
      </c>
      <c r="E1846" t="s">
        <v>1031</v>
      </c>
      <c r="F1846" t="s">
        <v>963</v>
      </c>
      <c r="G1846" t="s">
        <v>896</v>
      </c>
      <c r="I1846" t="s">
        <v>835</v>
      </c>
    </row>
    <row r="1847" spans="1:9">
      <c r="A1847" t="s">
        <v>6191</v>
      </c>
      <c r="B1847" t="s">
        <v>6192</v>
      </c>
      <c r="C1847" s="33" t="s">
        <v>6193</v>
      </c>
      <c r="E1847" t="s">
        <v>842</v>
      </c>
      <c r="I1847" t="s">
        <v>843</v>
      </c>
    </row>
    <row r="1848" spans="1:9">
      <c r="A1848" t="s">
        <v>6194</v>
      </c>
      <c r="B1848" t="s">
        <v>6195</v>
      </c>
      <c r="C1848" s="33" t="s">
        <v>6196</v>
      </c>
      <c r="E1848" t="s">
        <v>1274</v>
      </c>
      <c r="F1848" t="s">
        <v>1275</v>
      </c>
      <c r="I1848" t="s">
        <v>924</v>
      </c>
    </row>
    <row r="1849" spans="1:9">
      <c r="A1849" t="s">
        <v>6194</v>
      </c>
      <c r="B1849" t="s">
        <v>6195</v>
      </c>
      <c r="C1849" s="33" t="s">
        <v>6196</v>
      </c>
      <c r="E1849" t="s">
        <v>1274</v>
      </c>
      <c r="F1849" t="s">
        <v>1275</v>
      </c>
      <c r="G1849" t="s">
        <v>925</v>
      </c>
      <c r="I1849" t="s">
        <v>835</v>
      </c>
    </row>
    <row r="1850" spans="1:9">
      <c r="A1850" t="s">
        <v>6197</v>
      </c>
      <c r="B1850" t="s">
        <v>6198</v>
      </c>
      <c r="C1850" s="33" t="s">
        <v>6199</v>
      </c>
      <c r="D1850" t="s">
        <v>896</v>
      </c>
      <c r="E1850" t="s">
        <v>929</v>
      </c>
      <c r="F1850" t="s">
        <v>930</v>
      </c>
      <c r="G1850" t="s">
        <v>896</v>
      </c>
      <c r="I1850" t="s">
        <v>835</v>
      </c>
    </row>
    <row r="1851" spans="1:9">
      <c r="A1851" t="s">
        <v>6200</v>
      </c>
      <c r="B1851" t="s">
        <v>6201</v>
      </c>
      <c r="C1851" s="33" t="s">
        <v>6202</v>
      </c>
      <c r="E1851" t="s">
        <v>1044</v>
      </c>
      <c r="F1851" t="s">
        <v>1045</v>
      </c>
      <c r="I1851" t="s">
        <v>843</v>
      </c>
    </row>
    <row r="1852" spans="1:9">
      <c r="A1852" t="s">
        <v>6203</v>
      </c>
      <c r="B1852" t="s">
        <v>6204</v>
      </c>
      <c r="C1852" s="33" t="s">
        <v>6205</v>
      </c>
      <c r="E1852" t="s">
        <v>842</v>
      </c>
      <c r="I1852" t="s">
        <v>843</v>
      </c>
    </row>
    <row r="1853" spans="1:9">
      <c r="A1853" t="s">
        <v>6206</v>
      </c>
      <c r="B1853" t="s">
        <v>6207</v>
      </c>
      <c r="C1853" s="33" t="s">
        <v>6208</v>
      </c>
      <c r="G1853" t="s">
        <v>834</v>
      </c>
      <c r="I1853" t="s">
        <v>835</v>
      </c>
    </row>
    <row r="1854" spans="1:9">
      <c r="A1854" t="s">
        <v>6209</v>
      </c>
      <c r="B1854" t="s">
        <v>6210</v>
      </c>
      <c r="C1854" s="33" t="s">
        <v>6211</v>
      </c>
      <c r="D1854" t="s">
        <v>829</v>
      </c>
      <c r="E1854" t="s">
        <v>850</v>
      </c>
      <c r="F1854" t="s">
        <v>851</v>
      </c>
      <c r="G1854" t="s">
        <v>829</v>
      </c>
      <c r="I1854" t="s">
        <v>835</v>
      </c>
    </row>
    <row r="1855" spans="1:9">
      <c r="A1855" t="s">
        <v>6212</v>
      </c>
      <c r="B1855" t="s">
        <v>6213</v>
      </c>
      <c r="C1855" s="33" t="s">
        <v>6214</v>
      </c>
      <c r="E1855" t="s">
        <v>842</v>
      </c>
      <c r="I1855" t="s">
        <v>843</v>
      </c>
    </row>
    <row r="1856" spans="1:9">
      <c r="A1856" t="s">
        <v>6215</v>
      </c>
      <c r="B1856" t="s">
        <v>6216</v>
      </c>
      <c r="C1856" s="33" t="s">
        <v>6217</v>
      </c>
      <c r="D1856" t="s">
        <v>829</v>
      </c>
      <c r="E1856" t="s">
        <v>827</v>
      </c>
      <c r="F1856" t="s">
        <v>828</v>
      </c>
      <c r="G1856" t="s">
        <v>829</v>
      </c>
      <c r="I1856" t="s">
        <v>835</v>
      </c>
    </row>
    <row r="1857" spans="1:9">
      <c r="A1857" t="s">
        <v>6218</v>
      </c>
      <c r="B1857" t="s">
        <v>6219</v>
      </c>
      <c r="C1857" s="33" t="s">
        <v>6220</v>
      </c>
      <c r="E1857" t="s">
        <v>842</v>
      </c>
      <c r="I1857" t="s">
        <v>843</v>
      </c>
    </row>
    <row r="1858" spans="1:9">
      <c r="A1858" t="s">
        <v>6221</v>
      </c>
      <c r="B1858" t="s">
        <v>6222</v>
      </c>
      <c r="C1858" s="33" t="s">
        <v>6223</v>
      </c>
      <c r="D1858" t="s">
        <v>829</v>
      </c>
      <c r="E1858" t="s">
        <v>827</v>
      </c>
      <c r="F1858" t="s">
        <v>828</v>
      </c>
      <c r="G1858" t="s">
        <v>1338</v>
      </c>
      <c r="H1858" t="s">
        <v>1339</v>
      </c>
      <c r="I1858" t="s">
        <v>835</v>
      </c>
    </row>
    <row r="1859" spans="1:9">
      <c r="A1859" t="s">
        <v>6224</v>
      </c>
      <c r="B1859" t="s">
        <v>6225</v>
      </c>
      <c r="C1859" s="33" t="s">
        <v>6226</v>
      </c>
      <c r="G1859" t="s">
        <v>834</v>
      </c>
      <c r="I1859" t="s">
        <v>835</v>
      </c>
    </row>
    <row r="1860" spans="1:9">
      <c r="A1860" t="s">
        <v>6227</v>
      </c>
      <c r="B1860" t="s">
        <v>6228</v>
      </c>
      <c r="C1860" s="33" t="s">
        <v>6229</v>
      </c>
      <c r="G1860" t="s">
        <v>834</v>
      </c>
      <c r="I1860" t="s">
        <v>835</v>
      </c>
    </row>
    <row r="1861" spans="1:9">
      <c r="A1861" t="s">
        <v>6230</v>
      </c>
      <c r="B1861" t="s">
        <v>6231</v>
      </c>
      <c r="C1861" s="33" t="s">
        <v>6232</v>
      </c>
      <c r="I1861" t="s">
        <v>843</v>
      </c>
    </row>
    <row r="1862" spans="1:9">
      <c r="A1862" t="s">
        <v>6233</v>
      </c>
      <c r="B1862" t="s">
        <v>6234</v>
      </c>
      <c r="C1862" s="33" t="s">
        <v>6235</v>
      </c>
      <c r="D1862" t="s">
        <v>829</v>
      </c>
      <c r="E1862" t="s">
        <v>878</v>
      </c>
      <c r="F1862" t="s">
        <v>879</v>
      </c>
      <c r="G1862" t="s">
        <v>829</v>
      </c>
      <c r="I1862" t="s">
        <v>835</v>
      </c>
    </row>
    <row r="1863" spans="1:9">
      <c r="A1863" t="s">
        <v>6236</v>
      </c>
      <c r="B1863" t="s">
        <v>6237</v>
      </c>
      <c r="C1863" s="33" t="s">
        <v>6238</v>
      </c>
      <c r="D1863" t="s">
        <v>829</v>
      </c>
      <c r="E1863" t="s">
        <v>884</v>
      </c>
      <c r="G1863" t="s">
        <v>829</v>
      </c>
      <c r="I1863" t="s">
        <v>835</v>
      </c>
    </row>
    <row r="1864" spans="1:9">
      <c r="A1864" t="s">
        <v>6239</v>
      </c>
      <c r="B1864" t="s">
        <v>6240</v>
      </c>
      <c r="C1864" s="33" t="s">
        <v>6241</v>
      </c>
      <c r="E1864" t="s">
        <v>4751</v>
      </c>
      <c r="F1864" t="s">
        <v>1045</v>
      </c>
      <c r="I1864" t="s">
        <v>843</v>
      </c>
    </row>
    <row r="1865" spans="1:9">
      <c r="A1865" t="s">
        <v>6242</v>
      </c>
      <c r="B1865" t="s">
        <v>6243</v>
      </c>
      <c r="C1865" s="33" t="s">
        <v>6244</v>
      </c>
      <c r="G1865" t="s">
        <v>829</v>
      </c>
      <c r="I1865" t="s">
        <v>830</v>
      </c>
    </row>
    <row r="1866" spans="1:9">
      <c r="A1866" t="s">
        <v>6245</v>
      </c>
      <c r="B1866" t="s">
        <v>6246</v>
      </c>
      <c r="C1866" s="33" t="s">
        <v>6247</v>
      </c>
      <c r="D1866" t="s">
        <v>829</v>
      </c>
      <c r="E1866" t="s">
        <v>850</v>
      </c>
      <c r="F1866" t="s">
        <v>851</v>
      </c>
      <c r="G1866" t="s">
        <v>829</v>
      </c>
      <c r="I1866" t="s">
        <v>835</v>
      </c>
    </row>
    <row r="1867" spans="1:9">
      <c r="A1867" t="s">
        <v>6248</v>
      </c>
      <c r="B1867" t="s">
        <v>6249</v>
      </c>
      <c r="C1867" s="33" t="s">
        <v>6250</v>
      </c>
      <c r="E1867" t="s">
        <v>842</v>
      </c>
      <c r="I1867" t="s">
        <v>843</v>
      </c>
    </row>
    <row r="1868" spans="1:9">
      <c r="A1868" t="s">
        <v>6251</v>
      </c>
      <c r="B1868" t="s">
        <v>6252</v>
      </c>
      <c r="C1868" s="33" t="s">
        <v>6253</v>
      </c>
      <c r="E1868" t="s">
        <v>842</v>
      </c>
      <c r="I1868" t="s">
        <v>843</v>
      </c>
    </row>
    <row r="1869" spans="1:9">
      <c r="A1869" t="s">
        <v>6254</v>
      </c>
      <c r="B1869" t="s">
        <v>6255</v>
      </c>
      <c r="C1869" s="33" t="s">
        <v>6256</v>
      </c>
      <c r="I1869" t="s">
        <v>843</v>
      </c>
    </row>
    <row r="1870" spans="1:9">
      <c r="A1870" t="s">
        <v>6257</v>
      </c>
      <c r="B1870" t="s">
        <v>6258</v>
      </c>
      <c r="C1870" s="33" t="s">
        <v>6259</v>
      </c>
      <c r="E1870" t="s">
        <v>842</v>
      </c>
      <c r="I1870" t="s">
        <v>843</v>
      </c>
    </row>
    <row r="1871" spans="1:9">
      <c r="A1871" t="s">
        <v>6260</v>
      </c>
      <c r="B1871" t="s">
        <v>6261</v>
      </c>
      <c r="C1871" s="33" t="s">
        <v>6262</v>
      </c>
      <c r="E1871" t="s">
        <v>884</v>
      </c>
      <c r="G1871" t="s">
        <v>829</v>
      </c>
      <c r="I1871" t="s">
        <v>830</v>
      </c>
    </row>
    <row r="1872" spans="1:9">
      <c r="A1872" t="s">
        <v>6263</v>
      </c>
      <c r="B1872" t="s">
        <v>6264</v>
      </c>
      <c r="C1872" s="33" t="s">
        <v>6259</v>
      </c>
      <c r="E1872" t="s">
        <v>842</v>
      </c>
      <c r="I1872" t="s">
        <v>843</v>
      </c>
    </row>
    <row r="1873" spans="1:9">
      <c r="A1873" t="s">
        <v>6265</v>
      </c>
      <c r="B1873" t="s">
        <v>6266</v>
      </c>
      <c r="C1873" s="33" t="s">
        <v>6267</v>
      </c>
      <c r="E1873" t="s">
        <v>878</v>
      </c>
      <c r="F1873" t="s">
        <v>879</v>
      </c>
      <c r="G1873" t="s">
        <v>2839</v>
      </c>
      <c r="I1873" t="s">
        <v>835</v>
      </c>
    </row>
    <row r="1874" spans="1:9">
      <c r="A1874" t="s">
        <v>6268</v>
      </c>
      <c r="B1874" t="s">
        <v>6269</v>
      </c>
      <c r="C1874" s="33" t="s">
        <v>6270</v>
      </c>
      <c r="D1874" t="s">
        <v>829</v>
      </c>
      <c r="E1874" t="s">
        <v>873</v>
      </c>
      <c r="F1874" t="s">
        <v>874</v>
      </c>
      <c r="G1874" t="s">
        <v>1197</v>
      </c>
      <c r="H1874" t="s">
        <v>1198</v>
      </c>
      <c r="I1874" t="s">
        <v>835</v>
      </c>
    </row>
    <row r="1875" spans="1:9">
      <c r="A1875" t="s">
        <v>6271</v>
      </c>
      <c r="B1875" t="s">
        <v>6272</v>
      </c>
      <c r="C1875" s="33" t="s">
        <v>6273</v>
      </c>
      <c r="E1875" t="s">
        <v>1167</v>
      </c>
      <c r="F1875" t="s">
        <v>1168</v>
      </c>
      <c r="I1875" t="s">
        <v>843</v>
      </c>
    </row>
    <row r="1876" spans="1:9">
      <c r="A1876" t="s">
        <v>6274</v>
      </c>
      <c r="B1876" t="s">
        <v>6275</v>
      </c>
      <c r="C1876" s="33" t="s">
        <v>6276</v>
      </c>
      <c r="I1876" t="s">
        <v>843</v>
      </c>
    </row>
    <row r="1877" spans="1:9">
      <c r="A1877" t="s">
        <v>6277</v>
      </c>
      <c r="B1877" t="s">
        <v>6278</v>
      </c>
      <c r="C1877" s="33" t="s">
        <v>6279</v>
      </c>
      <c r="G1877" t="s">
        <v>834</v>
      </c>
      <c r="I1877" t="s">
        <v>835</v>
      </c>
    </row>
    <row r="1878" spans="1:9">
      <c r="A1878" t="s">
        <v>6280</v>
      </c>
      <c r="B1878" t="s">
        <v>6281</v>
      </c>
      <c r="C1878" s="33" t="s">
        <v>6282</v>
      </c>
      <c r="E1878" t="s">
        <v>2052</v>
      </c>
      <c r="F1878" t="s">
        <v>1715</v>
      </c>
      <c r="I1878" t="s">
        <v>843</v>
      </c>
    </row>
    <row r="1879" spans="1:9">
      <c r="A1879" t="s">
        <v>6283</v>
      </c>
      <c r="B1879" t="s">
        <v>6284</v>
      </c>
      <c r="C1879" s="33" t="s">
        <v>6285</v>
      </c>
      <c r="G1879" t="s">
        <v>1969</v>
      </c>
      <c r="H1879" t="s">
        <v>1970</v>
      </c>
      <c r="I1879" t="s">
        <v>835</v>
      </c>
    </row>
    <row r="1880" spans="1:9">
      <c r="A1880" t="s">
        <v>6286</v>
      </c>
      <c r="B1880" t="s">
        <v>6287</v>
      </c>
      <c r="C1880" s="33" t="s">
        <v>6288</v>
      </c>
      <c r="G1880" t="s">
        <v>829</v>
      </c>
      <c r="I1880" t="s">
        <v>830</v>
      </c>
    </row>
    <row r="1881" spans="1:9">
      <c r="A1881" t="s">
        <v>6289</v>
      </c>
      <c r="B1881" t="s">
        <v>6290</v>
      </c>
      <c r="C1881" s="33" t="s">
        <v>6291</v>
      </c>
      <c r="I1881" t="s">
        <v>843</v>
      </c>
    </row>
    <row r="1882" spans="1:9">
      <c r="A1882" t="s">
        <v>6292</v>
      </c>
      <c r="B1882" t="s">
        <v>6293</v>
      </c>
      <c r="C1882" s="33" t="s">
        <v>6294</v>
      </c>
      <c r="E1882" t="s">
        <v>850</v>
      </c>
      <c r="F1882" t="s">
        <v>851</v>
      </c>
      <c r="G1882" t="s">
        <v>925</v>
      </c>
      <c r="I1882" t="s">
        <v>835</v>
      </c>
    </row>
    <row r="1883" spans="1:9">
      <c r="A1883" t="s">
        <v>6295</v>
      </c>
      <c r="B1883" t="s">
        <v>6296</v>
      </c>
      <c r="C1883" s="33" t="s">
        <v>6297</v>
      </c>
      <c r="G1883" t="s">
        <v>834</v>
      </c>
      <c r="I1883" t="s">
        <v>835</v>
      </c>
    </row>
    <row r="1884" spans="1:9">
      <c r="A1884" t="s">
        <v>6298</v>
      </c>
      <c r="B1884" t="s">
        <v>6299</v>
      </c>
      <c r="C1884" s="33" t="s">
        <v>6300</v>
      </c>
      <c r="D1884" t="s">
        <v>829</v>
      </c>
      <c r="E1884" t="s">
        <v>873</v>
      </c>
      <c r="F1884" t="s">
        <v>874</v>
      </c>
      <c r="G1884" t="s">
        <v>829</v>
      </c>
      <c r="I1884" t="s">
        <v>835</v>
      </c>
    </row>
    <row r="1885" spans="1:9">
      <c r="A1885" t="s">
        <v>6301</v>
      </c>
      <c r="B1885" t="s">
        <v>6302</v>
      </c>
      <c r="C1885" s="33" t="s">
        <v>6303</v>
      </c>
      <c r="D1885" t="s">
        <v>896</v>
      </c>
      <c r="E1885" t="s">
        <v>1167</v>
      </c>
      <c r="F1885" t="s">
        <v>1168</v>
      </c>
      <c r="G1885" t="s">
        <v>896</v>
      </c>
      <c r="I1885" t="s">
        <v>830</v>
      </c>
    </row>
    <row r="1886" spans="1:9">
      <c r="A1886" t="s">
        <v>6304</v>
      </c>
      <c r="B1886" t="s">
        <v>6305</v>
      </c>
      <c r="C1886" s="33" t="s">
        <v>6306</v>
      </c>
      <c r="I1886" t="s">
        <v>843</v>
      </c>
    </row>
    <row r="1887" spans="1:9">
      <c r="A1887" t="s">
        <v>6307</v>
      </c>
      <c r="B1887" t="s">
        <v>6308</v>
      </c>
      <c r="C1887" s="33" t="s">
        <v>6309</v>
      </c>
      <c r="D1887" t="s">
        <v>829</v>
      </c>
      <c r="E1887" t="s">
        <v>850</v>
      </c>
      <c r="F1887" t="s">
        <v>851</v>
      </c>
      <c r="G1887" t="s">
        <v>829</v>
      </c>
      <c r="I1887" t="s">
        <v>835</v>
      </c>
    </row>
    <row r="1888" spans="1:9">
      <c r="A1888" t="s">
        <v>6310</v>
      </c>
      <c r="B1888" t="s">
        <v>6311</v>
      </c>
      <c r="C1888" s="33" t="s">
        <v>6312</v>
      </c>
      <c r="I1888" t="s">
        <v>843</v>
      </c>
    </row>
    <row r="1889" spans="1:9">
      <c r="A1889" t="s">
        <v>6313</v>
      </c>
      <c r="B1889" t="s">
        <v>6314</v>
      </c>
      <c r="C1889" s="33" t="s">
        <v>6315</v>
      </c>
      <c r="G1889" t="s">
        <v>834</v>
      </c>
      <c r="I1889" t="s">
        <v>835</v>
      </c>
    </row>
    <row r="1890" spans="1:9">
      <c r="A1890" t="s">
        <v>6316</v>
      </c>
      <c r="B1890" t="s">
        <v>6317</v>
      </c>
      <c r="C1890" s="33" t="s">
        <v>6318</v>
      </c>
      <c r="E1890" t="s">
        <v>842</v>
      </c>
      <c r="I1890" t="s">
        <v>843</v>
      </c>
    </row>
    <row r="1891" spans="1:9">
      <c r="A1891" t="s">
        <v>6319</v>
      </c>
      <c r="B1891" t="s">
        <v>6320</v>
      </c>
      <c r="C1891" s="33" t="s">
        <v>6321</v>
      </c>
      <c r="E1891" t="s">
        <v>842</v>
      </c>
      <c r="I1891" t="s">
        <v>843</v>
      </c>
    </row>
    <row r="1892" spans="1:9">
      <c r="A1892" t="s">
        <v>6322</v>
      </c>
      <c r="B1892" t="s">
        <v>6323</v>
      </c>
      <c r="C1892" s="33" t="s">
        <v>6324</v>
      </c>
      <c r="D1892" t="s">
        <v>829</v>
      </c>
      <c r="E1892" t="s">
        <v>850</v>
      </c>
      <c r="F1892" t="s">
        <v>851</v>
      </c>
      <c r="G1892" t="s">
        <v>829</v>
      </c>
      <c r="I1892" t="s">
        <v>830</v>
      </c>
    </row>
    <row r="1893" spans="1:9">
      <c r="A1893" t="s">
        <v>6325</v>
      </c>
      <c r="B1893" t="s">
        <v>6326</v>
      </c>
      <c r="C1893" s="33" t="s">
        <v>6327</v>
      </c>
      <c r="E1893" t="s">
        <v>994</v>
      </c>
      <c r="F1893" t="s">
        <v>995</v>
      </c>
      <c r="G1893" t="s">
        <v>925</v>
      </c>
      <c r="I1893" t="s">
        <v>835</v>
      </c>
    </row>
    <row r="1894" spans="1:9">
      <c r="A1894" t="s">
        <v>6328</v>
      </c>
      <c r="B1894" t="s">
        <v>6329</v>
      </c>
      <c r="C1894" s="33" t="s">
        <v>6330</v>
      </c>
      <c r="D1894" t="s">
        <v>829</v>
      </c>
      <c r="E1894" t="s">
        <v>3684</v>
      </c>
      <c r="F1894" t="s">
        <v>3685</v>
      </c>
      <c r="G1894" t="s">
        <v>829</v>
      </c>
      <c r="I1894" t="s">
        <v>830</v>
      </c>
    </row>
    <row r="1895" spans="1:9">
      <c r="A1895" t="s">
        <v>6331</v>
      </c>
      <c r="B1895" t="s">
        <v>6332</v>
      </c>
      <c r="C1895" s="33" t="s">
        <v>6333</v>
      </c>
      <c r="E1895" t="s">
        <v>827</v>
      </c>
      <c r="F1895" t="s">
        <v>828</v>
      </c>
      <c r="G1895" t="s">
        <v>925</v>
      </c>
      <c r="I1895" t="s">
        <v>835</v>
      </c>
    </row>
    <row r="1896" spans="1:9">
      <c r="A1896" t="s">
        <v>6334</v>
      </c>
      <c r="B1896" t="s">
        <v>6335</v>
      </c>
      <c r="C1896" s="33" t="s">
        <v>6336</v>
      </c>
      <c r="D1896" t="s">
        <v>829</v>
      </c>
      <c r="E1896" t="s">
        <v>884</v>
      </c>
      <c r="G1896" t="s">
        <v>829</v>
      </c>
      <c r="I1896" t="s">
        <v>835</v>
      </c>
    </row>
    <row r="1897" spans="1:9">
      <c r="A1897" t="s">
        <v>6337</v>
      </c>
      <c r="B1897" t="s">
        <v>6338</v>
      </c>
      <c r="C1897" s="33" t="s">
        <v>6339</v>
      </c>
      <c r="D1897" t="s">
        <v>829</v>
      </c>
      <c r="E1897" t="s">
        <v>1167</v>
      </c>
      <c r="F1897" t="s">
        <v>1168</v>
      </c>
      <c r="G1897" t="s">
        <v>829</v>
      </c>
      <c r="I1897" t="s">
        <v>835</v>
      </c>
    </row>
    <row r="1898" spans="1:9">
      <c r="A1898" t="s">
        <v>6340</v>
      </c>
      <c r="B1898" t="s">
        <v>6341</v>
      </c>
      <c r="C1898" s="33" t="s">
        <v>6342</v>
      </c>
      <c r="D1898" t="s">
        <v>829</v>
      </c>
      <c r="E1898" t="s">
        <v>850</v>
      </c>
      <c r="F1898" t="s">
        <v>851</v>
      </c>
      <c r="G1898" t="s">
        <v>829</v>
      </c>
      <c r="I1898" t="s">
        <v>835</v>
      </c>
    </row>
    <row r="1899" spans="1:9">
      <c r="A1899" t="s">
        <v>6343</v>
      </c>
      <c r="B1899" t="s">
        <v>6344</v>
      </c>
      <c r="C1899" s="33" t="s">
        <v>6345</v>
      </c>
      <c r="E1899" t="s">
        <v>842</v>
      </c>
      <c r="I1899" t="s">
        <v>843</v>
      </c>
    </row>
    <row r="1900" spans="1:9">
      <c r="A1900" t="s">
        <v>6346</v>
      </c>
      <c r="B1900" t="s">
        <v>6347</v>
      </c>
      <c r="C1900" s="33" t="s">
        <v>6348</v>
      </c>
      <c r="E1900" t="s">
        <v>962</v>
      </c>
      <c r="F1900" t="s">
        <v>963</v>
      </c>
      <c r="I1900" t="s">
        <v>843</v>
      </c>
    </row>
    <row r="1901" spans="1:9">
      <c r="A1901" t="s">
        <v>6349</v>
      </c>
      <c r="B1901" t="s">
        <v>6350</v>
      </c>
      <c r="C1901" s="33" t="s">
        <v>6351</v>
      </c>
      <c r="G1901" t="s">
        <v>1532</v>
      </c>
      <c r="I1901" t="s">
        <v>924</v>
      </c>
    </row>
    <row r="1902" spans="1:9">
      <c r="A1902" t="s">
        <v>6352</v>
      </c>
      <c r="B1902" t="s">
        <v>6353</v>
      </c>
      <c r="C1902" s="33" t="s">
        <v>6354</v>
      </c>
      <c r="D1902" t="s">
        <v>829</v>
      </c>
      <c r="G1902" t="s">
        <v>829</v>
      </c>
      <c r="I1902" t="s">
        <v>830</v>
      </c>
    </row>
    <row r="1903" spans="1:9">
      <c r="A1903" t="s">
        <v>6355</v>
      </c>
      <c r="B1903" t="s">
        <v>6356</v>
      </c>
      <c r="C1903" s="33" t="s">
        <v>6357</v>
      </c>
      <c r="G1903" t="s">
        <v>834</v>
      </c>
      <c r="I1903" t="s">
        <v>835</v>
      </c>
    </row>
    <row r="1904" spans="1:9">
      <c r="A1904" t="s">
        <v>6358</v>
      </c>
      <c r="B1904" t="s">
        <v>6359</v>
      </c>
      <c r="C1904" s="33" t="s">
        <v>6360</v>
      </c>
      <c r="I1904" t="s">
        <v>843</v>
      </c>
    </row>
    <row r="1905" spans="1:9">
      <c r="A1905" t="s">
        <v>6361</v>
      </c>
      <c r="B1905" t="s">
        <v>6362</v>
      </c>
      <c r="C1905" s="33" t="s">
        <v>6363</v>
      </c>
      <c r="E1905" t="s">
        <v>1785</v>
      </c>
      <c r="F1905" t="s">
        <v>892</v>
      </c>
      <c r="I1905" t="s">
        <v>843</v>
      </c>
    </row>
    <row r="1906" spans="1:9">
      <c r="A1906" t="s">
        <v>6364</v>
      </c>
      <c r="B1906" t="s">
        <v>6365</v>
      </c>
      <c r="C1906" s="33" t="s">
        <v>6366</v>
      </c>
      <c r="G1906" t="s">
        <v>834</v>
      </c>
      <c r="I1906" t="s">
        <v>835</v>
      </c>
    </row>
    <row r="1907" spans="1:9">
      <c r="A1907" t="s">
        <v>576</v>
      </c>
      <c r="B1907" t="s">
        <v>6367</v>
      </c>
      <c r="C1907" s="33" t="s">
        <v>6368</v>
      </c>
      <c r="I1907" t="s">
        <v>843</v>
      </c>
    </row>
    <row r="1908" spans="1:9">
      <c r="A1908" t="s">
        <v>6369</v>
      </c>
      <c r="B1908" t="s">
        <v>6370</v>
      </c>
      <c r="C1908" s="33" t="s">
        <v>6371</v>
      </c>
      <c r="D1908" t="s">
        <v>829</v>
      </c>
      <c r="E1908" t="s">
        <v>994</v>
      </c>
      <c r="F1908" t="s">
        <v>995</v>
      </c>
      <c r="G1908" t="s">
        <v>829</v>
      </c>
      <c r="I1908" t="s">
        <v>835</v>
      </c>
    </row>
    <row r="1909" spans="1:9">
      <c r="A1909" t="s">
        <v>6372</v>
      </c>
      <c r="B1909" t="s">
        <v>6373</v>
      </c>
      <c r="C1909" s="33" t="s">
        <v>6374</v>
      </c>
      <c r="D1909" t="s">
        <v>896</v>
      </c>
      <c r="E1909" t="s">
        <v>1778</v>
      </c>
      <c r="F1909" t="s">
        <v>1779</v>
      </c>
      <c r="G1909" t="s">
        <v>896</v>
      </c>
      <c r="I1909" t="s">
        <v>835</v>
      </c>
    </row>
    <row r="1910" spans="1:9">
      <c r="A1910" t="s">
        <v>6375</v>
      </c>
      <c r="B1910" t="s">
        <v>6376</v>
      </c>
      <c r="C1910" s="33" t="s">
        <v>6377</v>
      </c>
      <c r="E1910" t="s">
        <v>850</v>
      </c>
      <c r="F1910" t="s">
        <v>851</v>
      </c>
      <c r="G1910" t="s">
        <v>829</v>
      </c>
      <c r="I1910" t="s">
        <v>830</v>
      </c>
    </row>
    <row r="1911" spans="1:9">
      <c r="A1911" t="s">
        <v>6378</v>
      </c>
      <c r="B1911" t="s">
        <v>6379</v>
      </c>
      <c r="C1911" s="33" t="s">
        <v>6380</v>
      </c>
      <c r="D1911" t="s">
        <v>829</v>
      </c>
      <c r="E1911" t="s">
        <v>873</v>
      </c>
      <c r="F1911" t="s">
        <v>874</v>
      </c>
      <c r="G1911" t="s">
        <v>829</v>
      </c>
      <c r="I1911" t="s">
        <v>835</v>
      </c>
    </row>
    <row r="1912" spans="1:9">
      <c r="A1912" t="s">
        <v>6381</v>
      </c>
      <c r="B1912" t="s">
        <v>6382</v>
      </c>
      <c r="C1912" s="33" t="s">
        <v>6383</v>
      </c>
      <c r="D1912" t="s">
        <v>896</v>
      </c>
      <c r="E1912" t="s">
        <v>929</v>
      </c>
      <c r="F1912" t="s">
        <v>930</v>
      </c>
      <c r="G1912" t="s">
        <v>896</v>
      </c>
      <c r="I1912" t="s">
        <v>835</v>
      </c>
    </row>
    <row r="1913" spans="1:9">
      <c r="A1913" t="s">
        <v>6384</v>
      </c>
      <c r="B1913" t="s">
        <v>6385</v>
      </c>
      <c r="C1913" s="33" t="s">
        <v>6386</v>
      </c>
      <c r="E1913" t="s">
        <v>873</v>
      </c>
      <c r="F1913" t="s">
        <v>874</v>
      </c>
      <c r="G1913" t="s">
        <v>925</v>
      </c>
      <c r="I1913" t="s">
        <v>835</v>
      </c>
    </row>
    <row r="1914" spans="1:9">
      <c r="A1914" t="s">
        <v>6387</v>
      </c>
      <c r="B1914" t="s">
        <v>6388</v>
      </c>
      <c r="C1914" s="33" t="s">
        <v>6389</v>
      </c>
      <c r="E1914" t="s">
        <v>1258</v>
      </c>
      <c r="F1914" t="s">
        <v>828</v>
      </c>
      <c r="I1914" t="s">
        <v>843</v>
      </c>
    </row>
    <row r="1915" spans="1:9">
      <c r="A1915" t="s">
        <v>6390</v>
      </c>
      <c r="B1915" t="s">
        <v>6391</v>
      </c>
      <c r="C1915" s="33" t="s">
        <v>6392</v>
      </c>
      <c r="D1915" t="s">
        <v>829</v>
      </c>
      <c r="E1915" t="s">
        <v>884</v>
      </c>
      <c r="G1915" t="s">
        <v>829</v>
      </c>
      <c r="I1915" t="s">
        <v>835</v>
      </c>
    </row>
    <row r="1916" spans="1:9">
      <c r="A1916" t="s">
        <v>6393</v>
      </c>
      <c r="B1916" t="s">
        <v>6394</v>
      </c>
      <c r="C1916" s="33" t="s">
        <v>6395</v>
      </c>
      <c r="D1916" t="s">
        <v>829</v>
      </c>
      <c r="E1916" t="s">
        <v>827</v>
      </c>
      <c r="F1916" t="s">
        <v>828</v>
      </c>
      <c r="G1916" t="s">
        <v>829</v>
      </c>
      <c r="I1916" t="s">
        <v>835</v>
      </c>
    </row>
    <row r="1917" spans="1:9">
      <c r="A1917" t="s">
        <v>6396</v>
      </c>
      <c r="B1917" t="s">
        <v>6397</v>
      </c>
      <c r="C1917" s="33" t="s">
        <v>6398</v>
      </c>
      <c r="G1917" t="s">
        <v>940</v>
      </c>
      <c r="I1917" t="s">
        <v>835</v>
      </c>
    </row>
    <row r="1918" spans="1:9">
      <c r="A1918" t="s">
        <v>6399</v>
      </c>
      <c r="B1918" t="s">
        <v>6400</v>
      </c>
      <c r="C1918" s="33" t="s">
        <v>6401</v>
      </c>
      <c r="D1918" t="s">
        <v>829</v>
      </c>
      <c r="E1918" t="s">
        <v>1167</v>
      </c>
      <c r="F1918" t="s">
        <v>1168</v>
      </c>
      <c r="G1918" t="s">
        <v>829</v>
      </c>
      <c r="I1918" t="s">
        <v>835</v>
      </c>
    </row>
    <row r="1919" spans="1:9">
      <c r="A1919" t="s">
        <v>6402</v>
      </c>
      <c r="B1919" t="s">
        <v>6403</v>
      </c>
      <c r="C1919" s="33" t="s">
        <v>6404</v>
      </c>
      <c r="E1919" t="s">
        <v>842</v>
      </c>
      <c r="I1919" t="s">
        <v>843</v>
      </c>
    </row>
    <row r="1920" spans="1:9">
      <c r="A1920" t="s">
        <v>6405</v>
      </c>
      <c r="B1920" t="s">
        <v>6406</v>
      </c>
      <c r="C1920" s="33" t="s">
        <v>6407</v>
      </c>
      <c r="G1920" t="s">
        <v>1197</v>
      </c>
      <c r="H1920" t="s">
        <v>1198</v>
      </c>
      <c r="I1920" t="s">
        <v>835</v>
      </c>
    </row>
    <row r="1921" spans="1:9">
      <c r="A1921" t="s">
        <v>6408</v>
      </c>
      <c r="B1921" t="s">
        <v>6409</v>
      </c>
      <c r="C1921" s="33" t="s">
        <v>6410</v>
      </c>
      <c r="I1921" t="s">
        <v>843</v>
      </c>
    </row>
    <row r="1922" spans="1:9">
      <c r="A1922" t="s">
        <v>6411</v>
      </c>
      <c r="B1922" t="s">
        <v>6412</v>
      </c>
      <c r="C1922" s="33" t="s">
        <v>6413</v>
      </c>
      <c r="E1922" t="s">
        <v>891</v>
      </c>
      <c r="F1922" t="s">
        <v>892</v>
      </c>
      <c r="G1922" t="s">
        <v>1432</v>
      </c>
      <c r="I1922" t="s">
        <v>924</v>
      </c>
    </row>
    <row r="1923" spans="1:9">
      <c r="A1923" t="s">
        <v>6414</v>
      </c>
      <c r="B1923" t="s">
        <v>6415</v>
      </c>
      <c r="C1923" s="33" t="s">
        <v>6416</v>
      </c>
      <c r="I1923" t="s">
        <v>843</v>
      </c>
    </row>
    <row r="1924" spans="1:9">
      <c r="A1924" t="s">
        <v>6417</v>
      </c>
      <c r="B1924" t="s">
        <v>6418</v>
      </c>
      <c r="C1924" s="33" t="s">
        <v>6419</v>
      </c>
      <c r="G1924" t="s">
        <v>829</v>
      </c>
      <c r="I1924" t="s">
        <v>830</v>
      </c>
    </row>
    <row r="1925" spans="1:9">
      <c r="A1925" t="s">
        <v>6420</v>
      </c>
      <c r="B1925" t="s">
        <v>6421</v>
      </c>
      <c r="C1925" s="33" t="s">
        <v>6422</v>
      </c>
      <c r="D1925" t="s">
        <v>829</v>
      </c>
      <c r="E1925" t="s">
        <v>1167</v>
      </c>
      <c r="F1925" t="s">
        <v>1168</v>
      </c>
      <c r="G1925" t="s">
        <v>829</v>
      </c>
      <c r="I1925" t="s">
        <v>835</v>
      </c>
    </row>
    <row r="1926" spans="1:9">
      <c r="A1926" t="s">
        <v>6423</v>
      </c>
      <c r="B1926" t="s">
        <v>6424</v>
      </c>
      <c r="C1926" s="33" t="s">
        <v>6425</v>
      </c>
      <c r="E1926" t="s">
        <v>929</v>
      </c>
      <c r="F1926" t="s">
        <v>930</v>
      </c>
      <c r="G1926" t="s">
        <v>925</v>
      </c>
      <c r="I1926" t="s">
        <v>835</v>
      </c>
    </row>
    <row r="1927" spans="1:9">
      <c r="A1927" t="s">
        <v>6426</v>
      </c>
      <c r="B1927" t="s">
        <v>6427</v>
      </c>
      <c r="C1927" s="33" t="s">
        <v>6428</v>
      </c>
      <c r="E1927" t="s">
        <v>842</v>
      </c>
      <c r="I1927" t="s">
        <v>843</v>
      </c>
    </row>
    <row r="1928" spans="1:9">
      <c r="A1928" t="s">
        <v>6429</v>
      </c>
      <c r="B1928" t="s">
        <v>6430</v>
      </c>
      <c r="C1928" s="33" t="s">
        <v>6431</v>
      </c>
      <c r="G1928" t="s">
        <v>834</v>
      </c>
      <c r="I1928" t="s">
        <v>835</v>
      </c>
    </row>
    <row r="1929" spans="1:9">
      <c r="A1929" t="s">
        <v>6432</v>
      </c>
      <c r="B1929" t="s">
        <v>6433</v>
      </c>
      <c r="C1929" s="33" t="s">
        <v>6434</v>
      </c>
      <c r="D1929" t="s">
        <v>896</v>
      </c>
      <c r="E1929" t="s">
        <v>1643</v>
      </c>
      <c r="F1929" t="s">
        <v>1644</v>
      </c>
      <c r="G1929" t="s">
        <v>896</v>
      </c>
      <c r="I1929" t="s">
        <v>830</v>
      </c>
    </row>
    <row r="1930" spans="1:9">
      <c r="A1930" t="s">
        <v>6435</v>
      </c>
      <c r="B1930" t="s">
        <v>6436</v>
      </c>
      <c r="C1930" s="33" t="s">
        <v>6437</v>
      </c>
      <c r="D1930" t="s">
        <v>829</v>
      </c>
      <c r="E1930" t="s">
        <v>827</v>
      </c>
      <c r="F1930" t="s">
        <v>828</v>
      </c>
      <c r="G1930" t="s">
        <v>829</v>
      </c>
      <c r="I1930" t="s">
        <v>835</v>
      </c>
    </row>
    <row r="1931" spans="1:9">
      <c r="A1931" t="s">
        <v>6438</v>
      </c>
      <c r="B1931" t="s">
        <v>6439</v>
      </c>
      <c r="C1931" s="33" t="s">
        <v>6440</v>
      </c>
      <c r="G1931" t="s">
        <v>940</v>
      </c>
      <c r="I1931" t="s">
        <v>830</v>
      </c>
    </row>
    <row r="1932" spans="1:9">
      <c r="A1932" t="s">
        <v>6441</v>
      </c>
      <c r="B1932" t="s">
        <v>6442</v>
      </c>
      <c r="C1932" s="33" t="s">
        <v>6443</v>
      </c>
      <c r="I1932" t="s">
        <v>843</v>
      </c>
    </row>
    <row r="1933" spans="1:9">
      <c r="A1933" t="s">
        <v>6444</v>
      </c>
      <c r="B1933" t="s">
        <v>6445</v>
      </c>
      <c r="C1933" s="33" t="s">
        <v>6446</v>
      </c>
      <c r="G1933" t="s">
        <v>834</v>
      </c>
      <c r="I1933" t="s">
        <v>830</v>
      </c>
    </row>
    <row r="1934" spans="1:9">
      <c r="A1934" t="s">
        <v>6447</v>
      </c>
      <c r="B1934" t="s">
        <v>6448</v>
      </c>
      <c r="C1934" s="33" t="s">
        <v>6449</v>
      </c>
      <c r="E1934" t="s">
        <v>842</v>
      </c>
      <c r="I1934" t="s">
        <v>843</v>
      </c>
    </row>
    <row r="1935" spans="1:9">
      <c r="A1935" t="s">
        <v>6450</v>
      </c>
      <c r="B1935" t="s">
        <v>6451</v>
      </c>
      <c r="C1935" s="33" t="s">
        <v>6452</v>
      </c>
      <c r="G1935" t="s">
        <v>940</v>
      </c>
      <c r="I1935" t="s">
        <v>835</v>
      </c>
    </row>
    <row r="1936" spans="1:9">
      <c r="A1936" t="s">
        <v>6453</v>
      </c>
      <c r="B1936" t="s">
        <v>6454</v>
      </c>
      <c r="C1936" s="33" t="s">
        <v>6455</v>
      </c>
      <c r="I1936" t="s">
        <v>843</v>
      </c>
    </row>
    <row r="1937" spans="1:9">
      <c r="A1937" t="s">
        <v>6456</v>
      </c>
      <c r="B1937" t="s">
        <v>6457</v>
      </c>
      <c r="C1937" s="33" t="s">
        <v>6458</v>
      </c>
      <c r="D1937" t="s">
        <v>829</v>
      </c>
      <c r="E1937" t="s">
        <v>1419</v>
      </c>
      <c r="F1937" t="s">
        <v>1420</v>
      </c>
      <c r="G1937" t="s">
        <v>829</v>
      </c>
      <c r="I1937" t="s">
        <v>835</v>
      </c>
    </row>
    <row r="1938" spans="1:9">
      <c r="A1938" t="s">
        <v>6459</v>
      </c>
      <c r="B1938" t="s">
        <v>6460</v>
      </c>
      <c r="C1938" s="33" t="s">
        <v>6461</v>
      </c>
      <c r="I1938" t="s">
        <v>843</v>
      </c>
    </row>
    <row r="1939" spans="1:9">
      <c r="A1939" t="s">
        <v>6462</v>
      </c>
      <c r="B1939" t="s">
        <v>6463</v>
      </c>
      <c r="C1939" s="33" t="s">
        <v>6464</v>
      </c>
      <c r="E1939" t="s">
        <v>3789</v>
      </c>
      <c r="G1939" t="s">
        <v>2839</v>
      </c>
      <c r="I1939" t="s">
        <v>835</v>
      </c>
    </row>
    <row r="1940" spans="1:9">
      <c r="A1940" t="s">
        <v>6465</v>
      </c>
      <c r="B1940" t="s">
        <v>6466</v>
      </c>
      <c r="C1940" s="33" t="s">
        <v>6467</v>
      </c>
      <c r="G1940" t="s">
        <v>834</v>
      </c>
      <c r="I1940" t="s">
        <v>835</v>
      </c>
    </row>
    <row r="1941" spans="1:9">
      <c r="A1941" t="s">
        <v>6468</v>
      </c>
      <c r="B1941" t="s">
        <v>6469</v>
      </c>
      <c r="C1941" s="33" t="s">
        <v>6470</v>
      </c>
      <c r="G1941" t="s">
        <v>1197</v>
      </c>
      <c r="H1941" t="s">
        <v>1198</v>
      </c>
      <c r="I1941" t="s">
        <v>835</v>
      </c>
    </row>
    <row r="1942" spans="1:9">
      <c r="A1942" t="s">
        <v>6471</v>
      </c>
      <c r="B1942" t="s">
        <v>6472</v>
      </c>
      <c r="C1942" s="33" t="s">
        <v>6473</v>
      </c>
      <c r="E1942" t="s">
        <v>1192</v>
      </c>
      <c r="F1942" t="s">
        <v>1193</v>
      </c>
      <c r="I1942" t="s">
        <v>843</v>
      </c>
    </row>
    <row r="1943" spans="1:9">
      <c r="A1943" t="s">
        <v>6474</v>
      </c>
      <c r="B1943" t="s">
        <v>6475</v>
      </c>
      <c r="C1943" s="33" t="s">
        <v>6476</v>
      </c>
      <c r="E1943" t="s">
        <v>1785</v>
      </c>
      <c r="F1943" t="s">
        <v>892</v>
      </c>
      <c r="I1943" t="s">
        <v>843</v>
      </c>
    </row>
    <row r="1944" spans="1:9">
      <c r="A1944" t="s">
        <v>6477</v>
      </c>
      <c r="B1944" t="s">
        <v>6478</v>
      </c>
      <c r="C1944" s="33" t="s">
        <v>6479</v>
      </c>
      <c r="D1944" t="s">
        <v>829</v>
      </c>
      <c r="E1944" t="s">
        <v>850</v>
      </c>
      <c r="F1944" t="s">
        <v>851</v>
      </c>
      <c r="G1944" t="s">
        <v>829</v>
      </c>
      <c r="I1944" t="s">
        <v>835</v>
      </c>
    </row>
    <row r="1945" spans="1:9">
      <c r="A1945" t="s">
        <v>6480</v>
      </c>
      <c r="B1945" t="s">
        <v>6481</v>
      </c>
      <c r="C1945" s="33" t="s">
        <v>6482</v>
      </c>
      <c r="D1945" t="s">
        <v>896</v>
      </c>
      <c r="E1945" t="s">
        <v>1714</v>
      </c>
      <c r="F1945" t="s">
        <v>1715</v>
      </c>
      <c r="G1945" t="s">
        <v>896</v>
      </c>
      <c r="I1945" t="s">
        <v>835</v>
      </c>
    </row>
    <row r="1946" spans="1:9">
      <c r="A1946" t="s">
        <v>6483</v>
      </c>
      <c r="B1946" t="s">
        <v>6484</v>
      </c>
      <c r="C1946" s="33" t="s">
        <v>6485</v>
      </c>
      <c r="D1946" t="s">
        <v>829</v>
      </c>
      <c r="E1946" t="s">
        <v>827</v>
      </c>
      <c r="F1946" t="s">
        <v>828</v>
      </c>
      <c r="G1946" t="s">
        <v>829</v>
      </c>
      <c r="I1946" t="s">
        <v>835</v>
      </c>
    </row>
    <row r="1947" spans="1:9">
      <c r="A1947" t="s">
        <v>6486</v>
      </c>
      <c r="B1947" t="s">
        <v>6487</v>
      </c>
      <c r="C1947" s="33" t="s">
        <v>6488</v>
      </c>
      <c r="E1947" t="s">
        <v>842</v>
      </c>
      <c r="G1947" t="s">
        <v>940</v>
      </c>
      <c r="I1947" t="s">
        <v>835</v>
      </c>
    </row>
    <row r="1948" spans="1:9">
      <c r="A1948" t="s">
        <v>6489</v>
      </c>
      <c r="B1948" t="s">
        <v>6490</v>
      </c>
      <c r="C1948" s="33" t="s">
        <v>6491</v>
      </c>
      <c r="D1948" t="s">
        <v>829</v>
      </c>
      <c r="E1948" t="s">
        <v>873</v>
      </c>
      <c r="F1948" t="s">
        <v>874</v>
      </c>
      <c r="G1948" t="s">
        <v>829</v>
      </c>
      <c r="I1948" t="s">
        <v>835</v>
      </c>
    </row>
    <row r="1949" spans="1:9">
      <c r="A1949" t="s">
        <v>6492</v>
      </c>
      <c r="B1949" t="s">
        <v>6493</v>
      </c>
      <c r="C1949" s="33" t="s">
        <v>6494</v>
      </c>
      <c r="E1949" t="s">
        <v>842</v>
      </c>
      <c r="I1949" t="s">
        <v>843</v>
      </c>
    </row>
    <row r="1950" spans="1:9">
      <c r="A1950" t="s">
        <v>6495</v>
      </c>
      <c r="B1950" t="s">
        <v>6496</v>
      </c>
      <c r="C1950" s="33" t="s">
        <v>6497</v>
      </c>
      <c r="D1950" t="s">
        <v>829</v>
      </c>
      <c r="E1950" t="s">
        <v>891</v>
      </c>
      <c r="F1950" t="s">
        <v>892</v>
      </c>
      <c r="G1950" t="s">
        <v>829</v>
      </c>
      <c r="I1950" t="s">
        <v>830</v>
      </c>
    </row>
    <row r="1951" spans="1:9">
      <c r="A1951" t="s">
        <v>6498</v>
      </c>
      <c r="B1951" t="s">
        <v>6499</v>
      </c>
      <c r="C1951" s="33" t="s">
        <v>6500</v>
      </c>
      <c r="E1951" t="s">
        <v>873</v>
      </c>
      <c r="F1951" t="s">
        <v>874</v>
      </c>
      <c r="G1951" t="s">
        <v>829</v>
      </c>
      <c r="I1951" t="s">
        <v>830</v>
      </c>
    </row>
    <row r="1952" spans="1:9">
      <c r="A1952" t="s">
        <v>6501</v>
      </c>
      <c r="B1952" t="s">
        <v>6502</v>
      </c>
      <c r="C1952" s="33" t="s">
        <v>6503</v>
      </c>
      <c r="I1952" t="s">
        <v>843</v>
      </c>
    </row>
    <row r="1953" spans="1:9">
      <c r="A1953" t="s">
        <v>6504</v>
      </c>
      <c r="B1953" t="s">
        <v>6505</v>
      </c>
      <c r="C1953" s="33" t="s">
        <v>6506</v>
      </c>
      <c r="E1953" t="s">
        <v>842</v>
      </c>
      <c r="I1953" t="s">
        <v>843</v>
      </c>
    </row>
    <row r="1954" spans="1:9">
      <c r="A1954" t="s">
        <v>6507</v>
      </c>
      <c r="B1954" t="s">
        <v>6508</v>
      </c>
      <c r="C1954" s="33" t="s">
        <v>6509</v>
      </c>
      <c r="D1954" t="s">
        <v>829</v>
      </c>
      <c r="E1954" t="s">
        <v>850</v>
      </c>
      <c r="F1954" t="s">
        <v>851</v>
      </c>
      <c r="G1954" t="s">
        <v>829</v>
      </c>
      <c r="I1954" t="s">
        <v>830</v>
      </c>
    </row>
    <row r="1955" spans="1:9">
      <c r="A1955" t="s">
        <v>6510</v>
      </c>
      <c r="B1955" t="s">
        <v>6511</v>
      </c>
      <c r="C1955" s="33" t="s">
        <v>6512</v>
      </c>
      <c r="D1955" t="s">
        <v>896</v>
      </c>
      <c r="E1955" t="s">
        <v>929</v>
      </c>
      <c r="F1955" t="s">
        <v>930</v>
      </c>
      <c r="G1955" t="s">
        <v>896</v>
      </c>
      <c r="I1955" t="s">
        <v>835</v>
      </c>
    </row>
    <row r="1956" spans="1:9">
      <c r="A1956" t="s">
        <v>6513</v>
      </c>
      <c r="B1956" t="s">
        <v>6514</v>
      </c>
      <c r="C1956" s="33" t="s">
        <v>6515</v>
      </c>
      <c r="G1956" t="s">
        <v>829</v>
      </c>
      <c r="I1956" t="s">
        <v>830</v>
      </c>
    </row>
    <row r="1957" spans="1:9">
      <c r="A1957" t="s">
        <v>6516</v>
      </c>
      <c r="B1957" t="s">
        <v>6517</v>
      </c>
      <c r="C1957" s="33" t="s">
        <v>6518</v>
      </c>
      <c r="E1957" t="s">
        <v>2052</v>
      </c>
      <c r="F1957" t="s">
        <v>1715</v>
      </c>
      <c r="I1957" t="s">
        <v>843</v>
      </c>
    </row>
    <row r="1958" spans="1:9">
      <c r="A1958" t="s">
        <v>6519</v>
      </c>
      <c r="B1958" t="s">
        <v>6520</v>
      </c>
      <c r="C1958" s="33" t="s">
        <v>6521</v>
      </c>
      <c r="G1958" t="s">
        <v>834</v>
      </c>
      <c r="I1958" t="s">
        <v>835</v>
      </c>
    </row>
    <row r="1959" spans="1:9">
      <c r="A1959" t="s">
        <v>6522</v>
      </c>
      <c r="B1959" t="s">
        <v>6523</v>
      </c>
      <c r="C1959" s="33" t="s">
        <v>6524</v>
      </c>
      <c r="I1959" t="s">
        <v>843</v>
      </c>
    </row>
    <row r="1960" spans="1:9">
      <c r="A1960" t="s">
        <v>6525</v>
      </c>
      <c r="B1960" t="s">
        <v>6526</v>
      </c>
      <c r="C1960" s="33" t="s">
        <v>6527</v>
      </c>
      <c r="I1960" t="s">
        <v>843</v>
      </c>
    </row>
    <row r="1961" spans="1:9">
      <c r="A1961" t="s">
        <v>6528</v>
      </c>
      <c r="B1961" t="s">
        <v>6529</v>
      </c>
      <c r="C1961" s="33" t="s">
        <v>6530</v>
      </c>
      <c r="E1961" t="s">
        <v>6531</v>
      </c>
      <c r="F1961" t="s">
        <v>879</v>
      </c>
      <c r="I1961" t="s">
        <v>843</v>
      </c>
    </row>
    <row r="1962" spans="1:9">
      <c r="A1962" t="s">
        <v>6532</v>
      </c>
      <c r="B1962" t="s">
        <v>6533</v>
      </c>
      <c r="C1962" s="33" t="s">
        <v>6534</v>
      </c>
      <c r="G1962" t="s">
        <v>834</v>
      </c>
      <c r="I1962" t="s">
        <v>835</v>
      </c>
    </row>
    <row r="1963" spans="1:9">
      <c r="A1963" t="s">
        <v>6535</v>
      </c>
      <c r="B1963" t="s">
        <v>6536</v>
      </c>
      <c r="C1963" s="33" t="s">
        <v>6537</v>
      </c>
      <c r="D1963" t="s">
        <v>829</v>
      </c>
      <c r="E1963" t="s">
        <v>1044</v>
      </c>
      <c r="F1963" t="s">
        <v>1045</v>
      </c>
      <c r="G1963" t="s">
        <v>829</v>
      </c>
      <c r="I1963" t="s">
        <v>835</v>
      </c>
    </row>
    <row r="1964" spans="1:9">
      <c r="A1964" t="s">
        <v>6538</v>
      </c>
      <c r="B1964" t="s">
        <v>6539</v>
      </c>
      <c r="C1964" s="33" t="s">
        <v>6540</v>
      </c>
      <c r="D1964" t="s">
        <v>829</v>
      </c>
      <c r="E1964" t="s">
        <v>1571</v>
      </c>
      <c r="F1964" t="s">
        <v>1572</v>
      </c>
      <c r="G1964" t="s">
        <v>829</v>
      </c>
      <c r="I1964" t="s">
        <v>835</v>
      </c>
    </row>
    <row r="1965" spans="1:9">
      <c r="A1965" t="s">
        <v>6541</v>
      </c>
      <c r="B1965" t="s">
        <v>6542</v>
      </c>
      <c r="C1965" s="33" t="s">
        <v>6543</v>
      </c>
      <c r="D1965" t="s">
        <v>829</v>
      </c>
      <c r="E1965" t="s">
        <v>850</v>
      </c>
      <c r="F1965" t="s">
        <v>851</v>
      </c>
      <c r="G1965" t="s">
        <v>829</v>
      </c>
      <c r="I1965" t="s">
        <v>830</v>
      </c>
    </row>
    <row r="1966" spans="1:9">
      <c r="A1966" t="s">
        <v>6544</v>
      </c>
      <c r="B1966" t="s">
        <v>6545</v>
      </c>
      <c r="C1966" s="33" t="s">
        <v>6546</v>
      </c>
      <c r="D1966" t="s">
        <v>829</v>
      </c>
      <c r="E1966" t="s">
        <v>827</v>
      </c>
      <c r="F1966" t="s">
        <v>828</v>
      </c>
      <c r="G1966" t="s">
        <v>829</v>
      </c>
      <c r="I1966" t="s">
        <v>835</v>
      </c>
    </row>
    <row r="1967" spans="1:9">
      <c r="A1967" t="s">
        <v>6547</v>
      </c>
      <c r="B1967" t="s">
        <v>6548</v>
      </c>
      <c r="C1967" s="33" t="s">
        <v>6549</v>
      </c>
      <c r="D1967" t="s">
        <v>829</v>
      </c>
      <c r="E1967" t="s">
        <v>1044</v>
      </c>
      <c r="F1967" t="s">
        <v>1045</v>
      </c>
      <c r="G1967" t="s">
        <v>829</v>
      </c>
      <c r="I1967" t="s">
        <v>835</v>
      </c>
    </row>
    <row r="1968" spans="1:9">
      <c r="A1968" t="s">
        <v>6550</v>
      </c>
      <c r="B1968" t="s">
        <v>6551</v>
      </c>
      <c r="C1968" s="33" t="s">
        <v>6552</v>
      </c>
      <c r="G1968" t="s">
        <v>834</v>
      </c>
      <c r="I1968" t="s">
        <v>835</v>
      </c>
    </row>
    <row r="1969" spans="1:9">
      <c r="A1969" t="s">
        <v>6553</v>
      </c>
      <c r="B1969" t="s">
        <v>6554</v>
      </c>
      <c r="C1969" s="33" t="s">
        <v>6555</v>
      </c>
      <c r="E1969" t="s">
        <v>929</v>
      </c>
      <c r="F1969" t="s">
        <v>930</v>
      </c>
      <c r="G1969" t="s">
        <v>925</v>
      </c>
      <c r="I1969" t="s">
        <v>835</v>
      </c>
    </row>
    <row r="1970" spans="1:9">
      <c r="A1970" t="s">
        <v>6556</v>
      </c>
      <c r="B1970" t="s">
        <v>6557</v>
      </c>
      <c r="C1970" s="33" t="s">
        <v>6558</v>
      </c>
      <c r="E1970" t="s">
        <v>1274</v>
      </c>
      <c r="F1970" t="s">
        <v>1275</v>
      </c>
      <c r="I1970" t="s">
        <v>924</v>
      </c>
    </row>
    <row r="1971" spans="1:9">
      <c r="A1971" t="s">
        <v>6556</v>
      </c>
      <c r="B1971" t="s">
        <v>6557</v>
      </c>
      <c r="C1971" s="33" t="s">
        <v>6558</v>
      </c>
      <c r="E1971" t="s">
        <v>1274</v>
      </c>
      <c r="F1971" t="s">
        <v>1275</v>
      </c>
      <c r="G1971" t="s">
        <v>2839</v>
      </c>
      <c r="I1971" t="s">
        <v>835</v>
      </c>
    </row>
    <row r="1972" spans="1:9">
      <c r="A1972" t="s">
        <v>6559</v>
      </c>
      <c r="B1972" t="s">
        <v>6560</v>
      </c>
      <c r="C1972" s="33" t="s">
        <v>6561</v>
      </c>
      <c r="E1972" t="s">
        <v>842</v>
      </c>
      <c r="I1972" t="s">
        <v>843</v>
      </c>
    </row>
    <row r="1973" spans="1:9">
      <c r="A1973" t="s">
        <v>6562</v>
      </c>
      <c r="B1973" t="s">
        <v>6563</v>
      </c>
      <c r="C1973" s="33" t="s">
        <v>6564</v>
      </c>
      <c r="G1973" t="s">
        <v>834</v>
      </c>
      <c r="I1973" t="s">
        <v>835</v>
      </c>
    </row>
    <row r="1974" spans="1:9">
      <c r="A1974" t="s">
        <v>6565</v>
      </c>
      <c r="B1974" t="s">
        <v>6566</v>
      </c>
      <c r="C1974" s="33" t="s">
        <v>6567</v>
      </c>
      <c r="D1974" t="s">
        <v>829</v>
      </c>
      <c r="E1974" t="s">
        <v>873</v>
      </c>
      <c r="F1974" t="s">
        <v>874</v>
      </c>
      <c r="G1974" t="s">
        <v>829</v>
      </c>
      <c r="I1974" t="s">
        <v>835</v>
      </c>
    </row>
    <row r="1975" spans="1:9">
      <c r="A1975" t="s">
        <v>6568</v>
      </c>
      <c r="B1975" t="s">
        <v>6569</v>
      </c>
      <c r="C1975" s="33" t="s">
        <v>6570</v>
      </c>
      <c r="D1975" t="s">
        <v>829</v>
      </c>
      <c r="E1975" t="s">
        <v>884</v>
      </c>
      <c r="G1975" t="s">
        <v>829</v>
      </c>
      <c r="I1975" t="s">
        <v>835</v>
      </c>
    </row>
    <row r="1976" spans="1:9">
      <c r="A1976" t="s">
        <v>6571</v>
      </c>
      <c r="B1976" t="s">
        <v>6572</v>
      </c>
      <c r="C1976" s="33" t="s">
        <v>6573</v>
      </c>
      <c r="E1976" t="s">
        <v>147</v>
      </c>
      <c r="I1976" t="s">
        <v>843</v>
      </c>
    </row>
    <row r="1977" spans="1:9">
      <c r="A1977" t="s">
        <v>6574</v>
      </c>
      <c r="B1977" t="s">
        <v>6575</v>
      </c>
      <c r="C1977" s="33" t="s">
        <v>6576</v>
      </c>
      <c r="D1977" t="s">
        <v>829</v>
      </c>
      <c r="E1977" t="s">
        <v>873</v>
      </c>
      <c r="F1977" t="s">
        <v>874</v>
      </c>
      <c r="G1977" t="s">
        <v>829</v>
      </c>
      <c r="I1977" t="s">
        <v>835</v>
      </c>
    </row>
    <row r="1978" spans="1:9">
      <c r="A1978" t="s">
        <v>6577</v>
      </c>
      <c r="B1978" t="s">
        <v>6578</v>
      </c>
      <c r="C1978" s="33" t="s">
        <v>6579</v>
      </c>
      <c r="I1978" t="s">
        <v>843</v>
      </c>
    </row>
    <row r="1979" spans="1:9">
      <c r="A1979" t="s">
        <v>6580</v>
      </c>
      <c r="B1979" t="s">
        <v>6581</v>
      </c>
      <c r="C1979" s="33" t="s">
        <v>6582</v>
      </c>
      <c r="G1979" t="s">
        <v>940</v>
      </c>
      <c r="I1979" t="s">
        <v>835</v>
      </c>
    </row>
    <row r="1980" spans="1:9">
      <c r="A1980" t="s">
        <v>6583</v>
      </c>
      <c r="B1980" t="s">
        <v>6584</v>
      </c>
      <c r="C1980" s="33" t="s">
        <v>6585</v>
      </c>
      <c r="E1980" t="s">
        <v>842</v>
      </c>
      <c r="I1980" t="s">
        <v>843</v>
      </c>
    </row>
    <row r="1981" spans="1:9">
      <c r="A1981" t="s">
        <v>6586</v>
      </c>
      <c r="B1981" t="s">
        <v>6587</v>
      </c>
      <c r="C1981" s="33" t="s">
        <v>6588</v>
      </c>
      <c r="G1981" t="s">
        <v>27</v>
      </c>
      <c r="I1981" t="s">
        <v>835</v>
      </c>
    </row>
    <row r="1982" spans="1:9">
      <c r="A1982" t="s">
        <v>6589</v>
      </c>
      <c r="B1982" t="s">
        <v>6590</v>
      </c>
      <c r="C1982" s="33" t="s">
        <v>6591</v>
      </c>
      <c r="G1982" t="s">
        <v>834</v>
      </c>
      <c r="I1982" t="s">
        <v>830</v>
      </c>
    </row>
    <row r="1983" spans="1:9">
      <c r="A1983" t="s">
        <v>6592</v>
      </c>
      <c r="B1983" t="s">
        <v>6593</v>
      </c>
      <c r="C1983" s="33" t="s">
        <v>6594</v>
      </c>
      <c r="E1983" t="s">
        <v>891</v>
      </c>
      <c r="F1983" t="s">
        <v>892</v>
      </c>
      <c r="I1983" t="s">
        <v>843</v>
      </c>
    </row>
    <row r="1984" spans="1:9">
      <c r="A1984" t="s">
        <v>6595</v>
      </c>
      <c r="B1984" t="s">
        <v>6596</v>
      </c>
      <c r="C1984" s="33" t="s">
        <v>6597</v>
      </c>
      <c r="D1984" t="s">
        <v>829</v>
      </c>
      <c r="E1984" t="s">
        <v>1044</v>
      </c>
      <c r="F1984" t="s">
        <v>1045</v>
      </c>
      <c r="G1984" t="s">
        <v>829</v>
      </c>
      <c r="I1984" t="s">
        <v>835</v>
      </c>
    </row>
    <row r="1985" spans="1:9">
      <c r="A1985" t="s">
        <v>6598</v>
      </c>
      <c r="B1985" t="s">
        <v>6599</v>
      </c>
      <c r="C1985" s="33" t="s">
        <v>6600</v>
      </c>
      <c r="D1985" t="s">
        <v>829</v>
      </c>
      <c r="E1985" t="s">
        <v>850</v>
      </c>
      <c r="F1985" t="s">
        <v>851</v>
      </c>
      <c r="G1985" t="s">
        <v>829</v>
      </c>
      <c r="I1985" t="s">
        <v>835</v>
      </c>
    </row>
    <row r="1986" spans="1:9">
      <c r="A1986" t="s">
        <v>6601</v>
      </c>
      <c r="B1986" t="s">
        <v>6602</v>
      </c>
      <c r="C1986" s="33" t="s">
        <v>6603</v>
      </c>
      <c r="D1986" t="s">
        <v>829</v>
      </c>
      <c r="E1986" t="s">
        <v>884</v>
      </c>
      <c r="G1986" t="s">
        <v>829</v>
      </c>
      <c r="I1986" t="s">
        <v>835</v>
      </c>
    </row>
    <row r="1987" spans="1:9">
      <c r="A1987" t="s">
        <v>6604</v>
      </c>
      <c r="B1987" t="s">
        <v>6605</v>
      </c>
      <c r="C1987" s="33" t="s">
        <v>6606</v>
      </c>
      <c r="G1987" t="s">
        <v>834</v>
      </c>
      <c r="I1987" t="s">
        <v>835</v>
      </c>
    </row>
    <row r="1988" spans="1:9">
      <c r="A1988" t="s">
        <v>6607</v>
      </c>
      <c r="B1988" t="s">
        <v>6608</v>
      </c>
      <c r="C1988" s="33" t="s">
        <v>6609</v>
      </c>
      <c r="I1988" t="s">
        <v>843</v>
      </c>
    </row>
    <row r="1989" spans="1:9">
      <c r="A1989" t="s">
        <v>6610</v>
      </c>
      <c r="B1989" t="s">
        <v>6611</v>
      </c>
      <c r="C1989" s="33" t="s">
        <v>6612</v>
      </c>
      <c r="D1989" t="s">
        <v>829</v>
      </c>
      <c r="E1989" t="s">
        <v>884</v>
      </c>
      <c r="G1989" t="s">
        <v>829</v>
      </c>
      <c r="I1989" t="s">
        <v>835</v>
      </c>
    </row>
    <row r="1990" spans="1:9">
      <c r="A1990" t="s">
        <v>6613</v>
      </c>
      <c r="B1990" t="s">
        <v>6614</v>
      </c>
      <c r="C1990" s="33" t="s">
        <v>6615</v>
      </c>
      <c r="G1990" t="s">
        <v>834</v>
      </c>
      <c r="I1990" t="s">
        <v>830</v>
      </c>
    </row>
    <row r="1991" spans="1:9">
      <c r="A1991" t="s">
        <v>6616</v>
      </c>
      <c r="B1991" t="s">
        <v>6617</v>
      </c>
      <c r="C1991" s="33" t="s">
        <v>6618</v>
      </c>
      <c r="G1991" t="s">
        <v>940</v>
      </c>
      <c r="I1991" t="s">
        <v>835</v>
      </c>
    </row>
    <row r="1992" spans="1:9">
      <c r="A1992" t="s">
        <v>6619</v>
      </c>
      <c r="B1992" t="s">
        <v>6620</v>
      </c>
      <c r="C1992" s="33" t="s">
        <v>6621</v>
      </c>
      <c r="G1992" t="s">
        <v>940</v>
      </c>
      <c r="I1992" t="s">
        <v>835</v>
      </c>
    </row>
    <row r="1993" spans="1:9">
      <c r="A1993" t="s">
        <v>6622</v>
      </c>
      <c r="B1993" t="s">
        <v>6623</v>
      </c>
      <c r="C1993" s="33" t="s">
        <v>6624</v>
      </c>
      <c r="G1993" t="s">
        <v>834</v>
      </c>
      <c r="I1993" t="s">
        <v>835</v>
      </c>
    </row>
    <row r="1994" spans="1:9">
      <c r="A1994" t="s">
        <v>6625</v>
      </c>
      <c r="B1994" t="s">
        <v>6626</v>
      </c>
      <c r="C1994" s="33" t="s">
        <v>6627</v>
      </c>
      <c r="E1994" t="s">
        <v>884</v>
      </c>
      <c r="G1994" t="s">
        <v>829</v>
      </c>
      <c r="I1994" t="s">
        <v>835</v>
      </c>
    </row>
    <row r="1995" spans="1:9">
      <c r="A1995" t="s">
        <v>6628</v>
      </c>
      <c r="B1995" t="s">
        <v>6629</v>
      </c>
      <c r="C1995" s="33" t="s">
        <v>6630</v>
      </c>
      <c r="D1995" t="s">
        <v>829</v>
      </c>
      <c r="E1995" t="s">
        <v>994</v>
      </c>
      <c r="F1995" t="s">
        <v>995</v>
      </c>
      <c r="I1995" t="s">
        <v>924</v>
      </c>
    </row>
    <row r="1996" spans="1:9">
      <c r="A1996" t="s">
        <v>6628</v>
      </c>
      <c r="B1996" t="s">
        <v>6629</v>
      </c>
      <c r="C1996" s="33" t="s">
        <v>6630</v>
      </c>
      <c r="D1996" t="s">
        <v>829</v>
      </c>
      <c r="E1996" t="s">
        <v>994</v>
      </c>
      <c r="F1996" t="s">
        <v>995</v>
      </c>
      <c r="G1996" t="s">
        <v>829</v>
      </c>
      <c r="I1996" t="s">
        <v>835</v>
      </c>
    </row>
    <row r="1997" spans="1:9">
      <c r="A1997" t="s">
        <v>6631</v>
      </c>
      <c r="B1997" t="s">
        <v>6632</v>
      </c>
      <c r="C1997" s="33" t="s">
        <v>6633</v>
      </c>
      <c r="I1997" t="s">
        <v>843</v>
      </c>
    </row>
    <row r="1998" spans="1:9">
      <c r="A1998" t="s">
        <v>6634</v>
      </c>
      <c r="B1998" t="s">
        <v>6635</v>
      </c>
      <c r="C1998" s="33" t="s">
        <v>6636</v>
      </c>
      <c r="D1998" t="s">
        <v>829</v>
      </c>
      <c r="E1998" t="s">
        <v>873</v>
      </c>
      <c r="F1998" t="s">
        <v>874</v>
      </c>
      <c r="G1998" t="s">
        <v>829</v>
      </c>
      <c r="I1998" t="s">
        <v>830</v>
      </c>
    </row>
    <row r="1999" spans="1:9">
      <c r="A1999" t="s">
        <v>6637</v>
      </c>
      <c r="B1999" t="s">
        <v>6638</v>
      </c>
      <c r="C1999" s="33" t="s">
        <v>6639</v>
      </c>
      <c r="E1999" t="s">
        <v>842</v>
      </c>
      <c r="I1999" t="s">
        <v>843</v>
      </c>
    </row>
    <row r="2000" spans="1:9">
      <c r="A2000" t="s">
        <v>6640</v>
      </c>
      <c r="B2000" t="s">
        <v>6641</v>
      </c>
      <c r="C2000" s="33" t="s">
        <v>6639</v>
      </c>
      <c r="E2000" t="s">
        <v>842</v>
      </c>
      <c r="I2000" t="s">
        <v>843</v>
      </c>
    </row>
    <row r="2001" spans="1:9">
      <c r="A2001" t="s">
        <v>6642</v>
      </c>
      <c r="B2001" t="s">
        <v>6643</v>
      </c>
      <c r="C2001" s="33" t="s">
        <v>6644</v>
      </c>
      <c r="E2001" t="s">
        <v>842</v>
      </c>
      <c r="I2001" t="s">
        <v>843</v>
      </c>
    </row>
    <row r="2002" spans="1:9">
      <c r="A2002" t="s">
        <v>6645</v>
      </c>
      <c r="B2002" t="s">
        <v>6646</v>
      </c>
      <c r="C2002" s="33" t="s">
        <v>6647</v>
      </c>
      <c r="E2002" t="s">
        <v>842</v>
      </c>
      <c r="I2002" t="s">
        <v>843</v>
      </c>
    </row>
    <row r="2003" spans="1:9">
      <c r="A2003" t="s">
        <v>6648</v>
      </c>
      <c r="B2003" t="s">
        <v>6649</v>
      </c>
      <c r="C2003" s="33" t="s">
        <v>6650</v>
      </c>
      <c r="G2003" t="s">
        <v>834</v>
      </c>
      <c r="I2003" t="s">
        <v>835</v>
      </c>
    </row>
    <row r="2004" spans="1:9">
      <c r="A2004" t="s">
        <v>6651</v>
      </c>
      <c r="B2004" t="s">
        <v>6652</v>
      </c>
      <c r="C2004" s="33" t="s">
        <v>6653</v>
      </c>
      <c r="G2004" t="s">
        <v>834</v>
      </c>
      <c r="I2004" t="s">
        <v>835</v>
      </c>
    </row>
    <row r="2005" spans="1:9">
      <c r="A2005" t="s">
        <v>6654</v>
      </c>
      <c r="B2005" t="s">
        <v>6655</v>
      </c>
      <c r="C2005" s="33" t="s">
        <v>6656</v>
      </c>
      <c r="E2005" t="s">
        <v>842</v>
      </c>
      <c r="I2005" t="s">
        <v>843</v>
      </c>
    </row>
    <row r="2006" spans="1:9">
      <c r="A2006" t="s">
        <v>6657</v>
      </c>
      <c r="B2006" t="s">
        <v>6658</v>
      </c>
      <c r="C2006" s="33" t="s">
        <v>6659</v>
      </c>
      <c r="D2006" t="s">
        <v>829</v>
      </c>
      <c r="G2006" t="s">
        <v>829</v>
      </c>
      <c r="I2006" t="s">
        <v>830</v>
      </c>
    </row>
    <row r="2007" spans="1:9">
      <c r="A2007" t="s">
        <v>6660</v>
      </c>
      <c r="B2007" t="s">
        <v>6661</v>
      </c>
      <c r="C2007" s="33" t="s">
        <v>6662</v>
      </c>
      <c r="D2007" t="s">
        <v>829</v>
      </c>
      <c r="E2007" t="s">
        <v>884</v>
      </c>
      <c r="G2007" t="s">
        <v>925</v>
      </c>
      <c r="I2007" t="s">
        <v>835</v>
      </c>
    </row>
    <row r="2008" spans="1:9">
      <c r="A2008" t="s">
        <v>6663</v>
      </c>
      <c r="B2008" t="s">
        <v>6664</v>
      </c>
      <c r="C2008" s="33" t="s">
        <v>6665</v>
      </c>
      <c r="G2008" t="s">
        <v>834</v>
      </c>
      <c r="I2008" t="s">
        <v>835</v>
      </c>
    </row>
    <row r="2009" spans="1:9">
      <c r="A2009" t="s">
        <v>6666</v>
      </c>
      <c r="B2009" t="s">
        <v>6667</v>
      </c>
      <c r="C2009" s="33" t="s">
        <v>6668</v>
      </c>
      <c r="G2009" t="s">
        <v>834</v>
      </c>
      <c r="I2009" t="s">
        <v>835</v>
      </c>
    </row>
    <row r="2010" spans="1:9">
      <c r="A2010" t="s">
        <v>6669</v>
      </c>
      <c r="B2010" t="s">
        <v>6670</v>
      </c>
      <c r="C2010" s="33" t="s">
        <v>6671</v>
      </c>
      <c r="E2010" t="s">
        <v>884</v>
      </c>
      <c r="G2010" t="s">
        <v>829</v>
      </c>
      <c r="I2010" t="s">
        <v>835</v>
      </c>
    </row>
    <row r="2011" spans="1:9">
      <c r="A2011" t="s">
        <v>6672</v>
      </c>
      <c r="B2011" t="s">
        <v>6673</v>
      </c>
      <c r="C2011" s="33" t="s">
        <v>6674</v>
      </c>
      <c r="E2011" t="s">
        <v>842</v>
      </c>
      <c r="I2011" t="s">
        <v>843</v>
      </c>
    </row>
    <row r="2012" spans="1:9">
      <c r="A2012" t="s">
        <v>6675</v>
      </c>
      <c r="B2012" t="s">
        <v>6676</v>
      </c>
      <c r="C2012" s="33" t="s">
        <v>6677</v>
      </c>
      <c r="D2012" t="s">
        <v>829</v>
      </c>
      <c r="E2012" t="s">
        <v>827</v>
      </c>
      <c r="F2012" t="s">
        <v>828</v>
      </c>
      <c r="G2012" t="s">
        <v>829</v>
      </c>
      <c r="I2012" t="s">
        <v>835</v>
      </c>
    </row>
    <row r="2013" spans="1:9">
      <c r="A2013" t="s">
        <v>6678</v>
      </c>
      <c r="B2013" t="s">
        <v>6679</v>
      </c>
      <c r="C2013" s="33" t="s">
        <v>6680</v>
      </c>
      <c r="D2013" t="s">
        <v>829</v>
      </c>
      <c r="E2013" t="s">
        <v>1612</v>
      </c>
      <c r="G2013" t="s">
        <v>896</v>
      </c>
      <c r="I2013" t="s">
        <v>835</v>
      </c>
    </row>
    <row r="2014" spans="1:9">
      <c r="A2014" t="s">
        <v>6681</v>
      </c>
      <c r="B2014" t="s">
        <v>6682</v>
      </c>
      <c r="C2014" s="33" t="s">
        <v>6683</v>
      </c>
      <c r="G2014" t="s">
        <v>834</v>
      </c>
      <c r="I2014" t="s">
        <v>835</v>
      </c>
    </row>
    <row r="2015" spans="1:9">
      <c r="A2015" t="s">
        <v>6684</v>
      </c>
      <c r="B2015" t="s">
        <v>6685</v>
      </c>
      <c r="C2015" s="33" t="s">
        <v>6686</v>
      </c>
      <c r="I2015" t="s">
        <v>924</v>
      </c>
    </row>
    <row r="2016" spans="1:9">
      <c r="A2016" t="s">
        <v>6684</v>
      </c>
      <c r="B2016" t="s">
        <v>6685</v>
      </c>
      <c r="C2016" s="33" t="s">
        <v>6686</v>
      </c>
      <c r="G2016" t="s">
        <v>834</v>
      </c>
      <c r="I2016" t="s">
        <v>835</v>
      </c>
    </row>
    <row r="2017" spans="1:9">
      <c r="A2017" t="s">
        <v>6687</v>
      </c>
      <c r="B2017" t="s">
        <v>6688</v>
      </c>
      <c r="C2017" s="33" t="s">
        <v>6689</v>
      </c>
      <c r="G2017" t="s">
        <v>834</v>
      </c>
      <c r="I2017" t="s">
        <v>835</v>
      </c>
    </row>
    <row r="2018" spans="1:9">
      <c r="A2018" t="s">
        <v>6690</v>
      </c>
      <c r="B2018" t="s">
        <v>6691</v>
      </c>
      <c r="C2018" s="33" t="s">
        <v>6692</v>
      </c>
      <c r="D2018" t="s">
        <v>829</v>
      </c>
      <c r="E2018" t="s">
        <v>873</v>
      </c>
      <c r="F2018" t="s">
        <v>874</v>
      </c>
      <c r="G2018" t="s">
        <v>829</v>
      </c>
      <c r="I2018" t="s">
        <v>835</v>
      </c>
    </row>
    <row r="2019" spans="1:9">
      <c r="A2019" t="s">
        <v>6693</v>
      </c>
      <c r="B2019" t="s">
        <v>6694</v>
      </c>
      <c r="C2019" s="33" t="s">
        <v>6695</v>
      </c>
      <c r="D2019" t="s">
        <v>829</v>
      </c>
      <c r="E2019" t="s">
        <v>1274</v>
      </c>
      <c r="F2019" t="s">
        <v>1275</v>
      </c>
      <c r="G2019" t="s">
        <v>829</v>
      </c>
      <c r="I2019" t="s">
        <v>830</v>
      </c>
    </row>
    <row r="2020" spans="1:9">
      <c r="A2020" t="s">
        <v>6696</v>
      </c>
      <c r="B2020" t="s">
        <v>6697</v>
      </c>
      <c r="C2020" s="33" t="s">
        <v>6698</v>
      </c>
      <c r="I2020" t="s">
        <v>924</v>
      </c>
    </row>
    <row r="2021" spans="1:9">
      <c r="A2021" t="s">
        <v>6699</v>
      </c>
      <c r="B2021" t="s">
        <v>6700</v>
      </c>
      <c r="C2021" s="33" t="s">
        <v>6701</v>
      </c>
      <c r="E2021" t="s">
        <v>842</v>
      </c>
      <c r="I2021" t="s">
        <v>843</v>
      </c>
    </row>
    <row r="2022" spans="1:9">
      <c r="A2022" t="s">
        <v>6702</v>
      </c>
      <c r="B2022" t="s">
        <v>6703</v>
      </c>
      <c r="C2022" s="33" t="s">
        <v>6704</v>
      </c>
      <c r="D2022" t="s">
        <v>829</v>
      </c>
      <c r="G2022" t="s">
        <v>829</v>
      </c>
      <c r="I2022" t="s">
        <v>835</v>
      </c>
    </row>
    <row r="2023" spans="1:9">
      <c r="A2023" t="s">
        <v>6705</v>
      </c>
      <c r="B2023" t="s">
        <v>6706</v>
      </c>
      <c r="C2023" s="33" t="s">
        <v>6707</v>
      </c>
      <c r="D2023" t="s">
        <v>896</v>
      </c>
      <c r="E2023" t="s">
        <v>916</v>
      </c>
      <c r="F2023" t="s">
        <v>917</v>
      </c>
      <c r="G2023" t="s">
        <v>896</v>
      </c>
      <c r="I2023" t="s">
        <v>835</v>
      </c>
    </row>
    <row r="2024" spans="1:9">
      <c r="A2024" t="s">
        <v>6708</v>
      </c>
      <c r="B2024" t="s">
        <v>6709</v>
      </c>
      <c r="C2024" s="33" t="s">
        <v>6710</v>
      </c>
      <c r="E2024" t="s">
        <v>1044</v>
      </c>
      <c r="F2024" t="s">
        <v>1045</v>
      </c>
      <c r="G2024" t="s">
        <v>2839</v>
      </c>
      <c r="I2024" t="s">
        <v>835</v>
      </c>
    </row>
    <row r="2025" spans="1:9">
      <c r="A2025" t="s">
        <v>6711</v>
      </c>
      <c r="B2025" t="s">
        <v>6712</v>
      </c>
      <c r="C2025" s="33" t="s">
        <v>6713</v>
      </c>
      <c r="G2025" t="s">
        <v>834</v>
      </c>
      <c r="I2025" t="s">
        <v>835</v>
      </c>
    </row>
    <row r="2026" spans="1:9">
      <c r="A2026" t="s">
        <v>6714</v>
      </c>
      <c r="B2026" t="s">
        <v>6715</v>
      </c>
      <c r="C2026" s="33" t="s">
        <v>6716</v>
      </c>
      <c r="G2026" t="s">
        <v>940</v>
      </c>
      <c r="I2026" t="s">
        <v>835</v>
      </c>
    </row>
    <row r="2027" spans="1:9">
      <c r="A2027" t="s">
        <v>6717</v>
      </c>
      <c r="B2027" t="s">
        <v>6718</v>
      </c>
      <c r="C2027" s="33" t="s">
        <v>6719</v>
      </c>
      <c r="I2027" t="s">
        <v>843</v>
      </c>
    </row>
    <row r="2028" spans="1:9">
      <c r="A2028" t="s">
        <v>6720</v>
      </c>
      <c r="B2028" t="s">
        <v>6721</v>
      </c>
      <c r="C2028" s="33" t="s">
        <v>6722</v>
      </c>
      <c r="I2028" t="s">
        <v>843</v>
      </c>
    </row>
    <row r="2029" spans="1:9">
      <c r="A2029" t="s">
        <v>6723</v>
      </c>
      <c r="B2029" t="s">
        <v>6724</v>
      </c>
      <c r="C2029" s="33" t="s">
        <v>6725</v>
      </c>
      <c r="E2029" t="s">
        <v>878</v>
      </c>
      <c r="F2029" t="s">
        <v>879</v>
      </c>
      <c r="G2029" t="s">
        <v>829</v>
      </c>
      <c r="I2029" t="s">
        <v>830</v>
      </c>
    </row>
    <row r="2030" spans="1:9">
      <c r="A2030" t="s">
        <v>6726</v>
      </c>
      <c r="B2030" t="s">
        <v>6727</v>
      </c>
      <c r="C2030" s="33" t="s">
        <v>6728</v>
      </c>
      <c r="I2030" t="s">
        <v>843</v>
      </c>
    </row>
    <row r="2031" spans="1:9">
      <c r="A2031" t="s">
        <v>6729</v>
      </c>
      <c r="B2031" t="s">
        <v>6730</v>
      </c>
      <c r="C2031" s="33" t="s">
        <v>6731</v>
      </c>
      <c r="D2031" t="s">
        <v>829</v>
      </c>
      <c r="E2031" t="s">
        <v>827</v>
      </c>
      <c r="F2031" t="s">
        <v>828</v>
      </c>
      <c r="G2031" t="s">
        <v>829</v>
      </c>
      <c r="I2031" t="s">
        <v>835</v>
      </c>
    </row>
    <row r="2032" spans="1:9">
      <c r="A2032" t="s">
        <v>6732</v>
      </c>
      <c r="B2032" t="s">
        <v>6733</v>
      </c>
      <c r="C2032" s="33" t="s">
        <v>6734</v>
      </c>
      <c r="D2032" t="s">
        <v>896</v>
      </c>
      <c r="E2032" t="s">
        <v>1714</v>
      </c>
      <c r="F2032" t="s">
        <v>1715</v>
      </c>
      <c r="G2032" t="s">
        <v>896</v>
      </c>
      <c r="I2032" t="s">
        <v>830</v>
      </c>
    </row>
    <row r="2033" spans="1:9">
      <c r="A2033" t="s">
        <v>6735</v>
      </c>
      <c r="B2033" t="s">
        <v>6736</v>
      </c>
      <c r="C2033" s="33" t="s">
        <v>6737</v>
      </c>
      <c r="E2033" t="s">
        <v>929</v>
      </c>
      <c r="F2033" t="s">
        <v>930</v>
      </c>
      <c r="G2033" t="s">
        <v>925</v>
      </c>
      <c r="I2033" t="s">
        <v>835</v>
      </c>
    </row>
    <row r="2034" spans="1:9">
      <c r="A2034" t="s">
        <v>6738</v>
      </c>
      <c r="B2034" t="s">
        <v>6739</v>
      </c>
      <c r="C2034" s="33" t="s">
        <v>6740</v>
      </c>
      <c r="D2034" t="s">
        <v>829</v>
      </c>
      <c r="E2034" t="s">
        <v>884</v>
      </c>
      <c r="I2034" t="s">
        <v>924</v>
      </c>
    </row>
    <row r="2035" spans="1:9">
      <c r="A2035" t="s">
        <v>6738</v>
      </c>
      <c r="B2035" t="s">
        <v>6739</v>
      </c>
      <c r="C2035" s="33" t="s">
        <v>6740</v>
      </c>
      <c r="D2035" t="s">
        <v>829</v>
      </c>
      <c r="E2035" t="s">
        <v>884</v>
      </c>
      <c r="G2035" t="s">
        <v>829</v>
      </c>
      <c r="I2035" t="s">
        <v>835</v>
      </c>
    </row>
    <row r="2036" spans="1:9">
      <c r="A2036" t="s">
        <v>6741</v>
      </c>
      <c r="B2036" t="s">
        <v>6742</v>
      </c>
      <c r="C2036" s="33" t="s">
        <v>6743</v>
      </c>
      <c r="I2036" t="s">
        <v>843</v>
      </c>
    </row>
    <row r="2037" spans="1:9">
      <c r="A2037" t="s">
        <v>6744</v>
      </c>
      <c r="B2037" t="s">
        <v>6745</v>
      </c>
      <c r="C2037" s="33" t="s">
        <v>6746</v>
      </c>
      <c r="E2037" t="s">
        <v>1258</v>
      </c>
      <c r="F2037" t="s">
        <v>828</v>
      </c>
      <c r="I2037" t="s">
        <v>843</v>
      </c>
    </row>
    <row r="2038" spans="1:9">
      <c r="A2038" t="s">
        <v>6747</v>
      </c>
      <c r="B2038" t="s">
        <v>6748</v>
      </c>
      <c r="C2038" s="33" t="s">
        <v>6749</v>
      </c>
      <c r="D2038" t="s">
        <v>896</v>
      </c>
      <c r="E2038" t="s">
        <v>6750</v>
      </c>
      <c r="F2038" t="s">
        <v>6751</v>
      </c>
      <c r="G2038" t="s">
        <v>896</v>
      </c>
      <c r="I2038" t="s">
        <v>830</v>
      </c>
    </row>
    <row r="2039" spans="1:9">
      <c r="A2039" t="s">
        <v>6752</v>
      </c>
      <c r="B2039" t="s">
        <v>6753</v>
      </c>
      <c r="C2039" s="33" t="s">
        <v>6754</v>
      </c>
      <c r="E2039" t="s">
        <v>6755</v>
      </c>
      <c r="G2039" t="s">
        <v>896</v>
      </c>
      <c r="I2039" t="s">
        <v>830</v>
      </c>
    </row>
    <row r="2040" spans="1:9">
      <c r="A2040" t="s">
        <v>6756</v>
      </c>
      <c r="B2040" t="s">
        <v>6757</v>
      </c>
      <c r="C2040" s="33" t="s">
        <v>6758</v>
      </c>
      <c r="G2040" t="s">
        <v>834</v>
      </c>
      <c r="I2040" t="s">
        <v>835</v>
      </c>
    </row>
    <row r="2041" spans="1:9">
      <c r="A2041" t="s">
        <v>6759</v>
      </c>
      <c r="B2041" t="s">
        <v>6760</v>
      </c>
      <c r="C2041" s="33" t="s">
        <v>6761</v>
      </c>
      <c r="E2041" t="s">
        <v>842</v>
      </c>
      <c r="I2041" t="s">
        <v>843</v>
      </c>
    </row>
    <row r="2042" spans="1:9">
      <c r="A2042" t="s">
        <v>6762</v>
      </c>
      <c r="B2042" t="s">
        <v>6763</v>
      </c>
      <c r="C2042" s="33" t="s">
        <v>6764</v>
      </c>
      <c r="D2042" t="s">
        <v>896</v>
      </c>
      <c r="E2042" t="s">
        <v>916</v>
      </c>
      <c r="F2042" t="s">
        <v>917</v>
      </c>
      <c r="I2042" t="s">
        <v>924</v>
      </c>
    </row>
    <row r="2043" spans="1:9">
      <c r="A2043" t="s">
        <v>6762</v>
      </c>
      <c r="B2043" t="s">
        <v>6763</v>
      </c>
      <c r="C2043" s="33" t="s">
        <v>6764</v>
      </c>
      <c r="D2043" t="s">
        <v>896</v>
      </c>
      <c r="E2043" t="s">
        <v>916</v>
      </c>
      <c r="F2043" t="s">
        <v>917</v>
      </c>
      <c r="G2043" t="s">
        <v>896</v>
      </c>
      <c r="I2043" t="s">
        <v>835</v>
      </c>
    </row>
    <row r="2044" spans="1:9">
      <c r="A2044" t="s">
        <v>6765</v>
      </c>
      <c r="B2044" t="s">
        <v>6766</v>
      </c>
      <c r="C2044" s="33" t="s">
        <v>6767</v>
      </c>
      <c r="E2044" t="s">
        <v>842</v>
      </c>
      <c r="I2044" t="s">
        <v>843</v>
      </c>
    </row>
    <row r="2045" spans="1:9">
      <c r="A2045" t="s">
        <v>6768</v>
      </c>
      <c r="B2045" t="s">
        <v>6769</v>
      </c>
      <c r="C2045" s="33" t="s">
        <v>6770</v>
      </c>
      <c r="E2045" t="s">
        <v>962</v>
      </c>
      <c r="F2045" t="s">
        <v>963</v>
      </c>
      <c r="I2045" t="s">
        <v>843</v>
      </c>
    </row>
    <row r="2046" spans="1:9">
      <c r="A2046" t="s">
        <v>6771</v>
      </c>
      <c r="B2046" t="s">
        <v>6772</v>
      </c>
      <c r="C2046" s="33" t="s">
        <v>6773</v>
      </c>
      <c r="D2046" t="s">
        <v>896</v>
      </c>
      <c r="E2046" t="s">
        <v>929</v>
      </c>
      <c r="F2046" t="s">
        <v>930</v>
      </c>
      <c r="G2046" t="s">
        <v>896</v>
      </c>
      <c r="I2046" t="s">
        <v>835</v>
      </c>
    </row>
    <row r="2047" spans="1:9">
      <c r="A2047" t="s">
        <v>6774</v>
      </c>
      <c r="B2047" t="s">
        <v>6775</v>
      </c>
      <c r="C2047" s="33" t="s">
        <v>6776</v>
      </c>
      <c r="G2047" t="s">
        <v>940</v>
      </c>
      <c r="I2047" t="s">
        <v>835</v>
      </c>
    </row>
    <row r="2048" spans="1:9">
      <c r="A2048" t="s">
        <v>6777</v>
      </c>
      <c r="B2048" t="s">
        <v>6778</v>
      </c>
      <c r="C2048" s="33" t="s">
        <v>6779</v>
      </c>
      <c r="I2048" t="s">
        <v>843</v>
      </c>
    </row>
    <row r="2049" spans="1:9">
      <c r="A2049" t="s">
        <v>6780</v>
      </c>
      <c r="B2049" t="s">
        <v>6781</v>
      </c>
      <c r="C2049" s="33" t="s">
        <v>6782</v>
      </c>
      <c r="G2049" t="s">
        <v>834</v>
      </c>
      <c r="I2049" t="s">
        <v>835</v>
      </c>
    </row>
    <row r="2050" spans="1:9">
      <c r="A2050" t="s">
        <v>6783</v>
      </c>
      <c r="B2050" t="s">
        <v>6784</v>
      </c>
      <c r="C2050" s="33" t="s">
        <v>6785</v>
      </c>
      <c r="I2050" t="s">
        <v>843</v>
      </c>
    </row>
    <row r="2051" spans="1:9">
      <c r="A2051" t="s">
        <v>6786</v>
      </c>
      <c r="B2051" t="s">
        <v>6787</v>
      </c>
      <c r="C2051" s="33" t="s">
        <v>6788</v>
      </c>
      <c r="D2051" t="s">
        <v>829</v>
      </c>
      <c r="E2051" t="s">
        <v>827</v>
      </c>
      <c r="F2051" t="s">
        <v>828</v>
      </c>
      <c r="G2051" t="s">
        <v>829</v>
      </c>
      <c r="I2051" t="s">
        <v>835</v>
      </c>
    </row>
    <row r="2052" spans="1:9">
      <c r="A2052" t="s">
        <v>6789</v>
      </c>
      <c r="B2052" t="s">
        <v>6790</v>
      </c>
      <c r="C2052" s="33" t="s">
        <v>6791</v>
      </c>
      <c r="E2052" t="s">
        <v>2148</v>
      </c>
      <c r="I2052" t="s">
        <v>843</v>
      </c>
    </row>
    <row r="2053" spans="1:9">
      <c r="A2053" t="s">
        <v>6792</v>
      </c>
      <c r="B2053" t="s">
        <v>6793</v>
      </c>
      <c r="C2053" s="33" t="s">
        <v>6794</v>
      </c>
      <c r="D2053" t="s">
        <v>896</v>
      </c>
      <c r="E2053" t="s">
        <v>1778</v>
      </c>
      <c r="F2053" t="s">
        <v>1779</v>
      </c>
      <c r="G2053" t="s">
        <v>896</v>
      </c>
      <c r="I2053" t="s">
        <v>830</v>
      </c>
    </row>
    <row r="2054" spans="1:9">
      <c r="A2054" t="s">
        <v>6795</v>
      </c>
      <c r="B2054" t="s">
        <v>6796</v>
      </c>
      <c r="C2054" s="33" t="s">
        <v>6797</v>
      </c>
      <c r="G2054" t="s">
        <v>834</v>
      </c>
      <c r="I2054" t="s">
        <v>830</v>
      </c>
    </row>
    <row r="2055" spans="1:9">
      <c r="A2055" t="s">
        <v>6798</v>
      </c>
      <c r="B2055" t="s">
        <v>6799</v>
      </c>
      <c r="C2055" s="33" t="s">
        <v>6800</v>
      </c>
      <c r="I2055" t="s">
        <v>843</v>
      </c>
    </row>
    <row r="2056" spans="1:9">
      <c r="A2056" t="s">
        <v>6801</v>
      </c>
      <c r="B2056" t="s">
        <v>6802</v>
      </c>
      <c r="C2056" s="33" t="s">
        <v>6803</v>
      </c>
      <c r="G2056" t="s">
        <v>834</v>
      </c>
      <c r="I2056" t="s">
        <v>835</v>
      </c>
    </row>
    <row r="2057" spans="1:9">
      <c r="A2057" t="s">
        <v>6804</v>
      </c>
      <c r="B2057" t="s">
        <v>6805</v>
      </c>
      <c r="C2057" s="33" t="s">
        <v>6806</v>
      </c>
      <c r="E2057" t="s">
        <v>842</v>
      </c>
      <c r="I2057" t="s">
        <v>843</v>
      </c>
    </row>
    <row r="2058" spans="1:9">
      <c r="A2058" t="s">
        <v>6807</v>
      </c>
      <c r="B2058" t="s">
        <v>6808</v>
      </c>
      <c r="C2058" s="33" t="s">
        <v>6809</v>
      </c>
      <c r="D2058" t="s">
        <v>829</v>
      </c>
      <c r="E2058" t="s">
        <v>827</v>
      </c>
      <c r="F2058" t="s">
        <v>828</v>
      </c>
      <c r="G2058" t="s">
        <v>829</v>
      </c>
      <c r="I2058" t="s">
        <v>835</v>
      </c>
    </row>
    <row r="2059" spans="1:9">
      <c r="A2059" t="s">
        <v>6810</v>
      </c>
      <c r="B2059" t="s">
        <v>6811</v>
      </c>
      <c r="C2059" s="33" t="s">
        <v>6812</v>
      </c>
      <c r="G2059" t="s">
        <v>834</v>
      </c>
      <c r="I2059" t="s">
        <v>835</v>
      </c>
    </row>
    <row r="2060" spans="1:9">
      <c r="A2060" t="s">
        <v>6813</v>
      </c>
      <c r="B2060" t="s">
        <v>6814</v>
      </c>
      <c r="C2060" s="33" t="s">
        <v>6815</v>
      </c>
      <c r="D2060" t="s">
        <v>829</v>
      </c>
      <c r="E2060" t="s">
        <v>850</v>
      </c>
      <c r="F2060" t="s">
        <v>851</v>
      </c>
      <c r="G2060" t="s">
        <v>829</v>
      </c>
      <c r="I2060" t="s">
        <v>835</v>
      </c>
    </row>
    <row r="2061" spans="1:9">
      <c r="A2061" t="s">
        <v>6816</v>
      </c>
      <c r="B2061" t="s">
        <v>6817</v>
      </c>
      <c r="C2061" s="33" t="s">
        <v>6818</v>
      </c>
      <c r="D2061" t="s">
        <v>829</v>
      </c>
      <c r="E2061" t="s">
        <v>1167</v>
      </c>
      <c r="F2061" t="s">
        <v>1168</v>
      </c>
      <c r="G2061" t="s">
        <v>829</v>
      </c>
      <c r="I2061" t="s">
        <v>835</v>
      </c>
    </row>
    <row r="2062" spans="1:9">
      <c r="A2062" t="s">
        <v>6819</v>
      </c>
      <c r="B2062" t="s">
        <v>6820</v>
      </c>
      <c r="C2062" s="33" t="s">
        <v>6821</v>
      </c>
      <c r="E2062" t="s">
        <v>2052</v>
      </c>
      <c r="F2062" t="s">
        <v>1715</v>
      </c>
      <c r="I2062" t="s">
        <v>843</v>
      </c>
    </row>
    <row r="2063" spans="1:9">
      <c r="A2063" t="s">
        <v>6822</v>
      </c>
      <c r="B2063" t="s">
        <v>6823</v>
      </c>
      <c r="C2063" s="33" t="s">
        <v>6824</v>
      </c>
      <c r="D2063" t="s">
        <v>829</v>
      </c>
      <c r="E2063" t="s">
        <v>994</v>
      </c>
      <c r="F2063" t="s">
        <v>995</v>
      </c>
      <c r="G2063" t="s">
        <v>829</v>
      </c>
      <c r="I2063" t="s">
        <v>835</v>
      </c>
    </row>
    <row r="2064" spans="1:9">
      <c r="A2064" t="s">
        <v>6825</v>
      </c>
      <c r="B2064" t="s">
        <v>6826</v>
      </c>
      <c r="C2064" s="33" t="s">
        <v>6827</v>
      </c>
      <c r="G2064" t="s">
        <v>834</v>
      </c>
      <c r="I2064" t="s">
        <v>830</v>
      </c>
    </row>
    <row r="2065" spans="1:9">
      <c r="A2065" t="s">
        <v>6828</v>
      </c>
      <c r="B2065" t="s">
        <v>6829</v>
      </c>
      <c r="C2065" s="33" t="s">
        <v>6830</v>
      </c>
      <c r="D2065" t="s">
        <v>829</v>
      </c>
      <c r="E2065" t="s">
        <v>873</v>
      </c>
      <c r="F2065" t="s">
        <v>874</v>
      </c>
      <c r="G2065" t="s">
        <v>829</v>
      </c>
      <c r="I2065" t="s">
        <v>830</v>
      </c>
    </row>
    <row r="2066" spans="1:9">
      <c r="A2066" t="s">
        <v>6831</v>
      </c>
      <c r="B2066" t="s">
        <v>6832</v>
      </c>
      <c r="C2066" s="33" t="s">
        <v>6833</v>
      </c>
      <c r="D2066" t="s">
        <v>829</v>
      </c>
      <c r="E2066" t="s">
        <v>873</v>
      </c>
      <c r="F2066" t="s">
        <v>874</v>
      </c>
      <c r="G2066" t="s">
        <v>829</v>
      </c>
      <c r="I2066" t="s">
        <v>830</v>
      </c>
    </row>
    <row r="2067" spans="1:9">
      <c r="A2067" t="s">
        <v>6834</v>
      </c>
      <c r="B2067" t="s">
        <v>6835</v>
      </c>
      <c r="C2067" s="33" t="s">
        <v>6836</v>
      </c>
      <c r="G2067" t="s">
        <v>834</v>
      </c>
      <c r="I2067" t="s">
        <v>835</v>
      </c>
    </row>
    <row r="2068" spans="1:9">
      <c r="A2068" t="s">
        <v>6837</v>
      </c>
      <c r="B2068" t="s">
        <v>6838</v>
      </c>
      <c r="C2068" s="33" t="s">
        <v>6839</v>
      </c>
      <c r="I2068" t="s">
        <v>843</v>
      </c>
    </row>
    <row r="2069" spans="1:9">
      <c r="A2069" t="s">
        <v>6840</v>
      </c>
      <c r="B2069" t="s">
        <v>6841</v>
      </c>
      <c r="C2069" s="33" t="s">
        <v>6842</v>
      </c>
      <c r="E2069" t="s">
        <v>842</v>
      </c>
      <c r="I2069" t="s">
        <v>843</v>
      </c>
    </row>
    <row r="2070" spans="1:9">
      <c r="A2070" t="s">
        <v>6843</v>
      </c>
      <c r="B2070" t="s">
        <v>6844</v>
      </c>
      <c r="C2070" s="33" t="s">
        <v>6845</v>
      </c>
      <c r="E2070" t="s">
        <v>842</v>
      </c>
      <c r="I2070" t="s">
        <v>830</v>
      </c>
    </row>
    <row r="2071" spans="1:9">
      <c r="A2071" t="s">
        <v>6846</v>
      </c>
      <c r="B2071" t="s">
        <v>6847</v>
      </c>
      <c r="C2071" s="33" t="s">
        <v>6848</v>
      </c>
      <c r="E2071" t="s">
        <v>2148</v>
      </c>
      <c r="I2071" t="s">
        <v>843</v>
      </c>
    </row>
    <row r="2072" spans="1:9">
      <c r="A2072" t="s">
        <v>6849</v>
      </c>
      <c r="B2072" t="s">
        <v>6850</v>
      </c>
      <c r="C2072" s="33" t="s">
        <v>6851</v>
      </c>
      <c r="G2072" t="s">
        <v>834</v>
      </c>
      <c r="I2072" t="s">
        <v>835</v>
      </c>
    </row>
    <row r="2073" spans="1:9">
      <c r="A2073" t="s">
        <v>6852</v>
      </c>
      <c r="B2073" t="s">
        <v>6853</v>
      </c>
      <c r="C2073" s="33" t="s">
        <v>6854</v>
      </c>
      <c r="G2073" t="s">
        <v>834</v>
      </c>
      <c r="I2073" t="s">
        <v>835</v>
      </c>
    </row>
    <row r="2074" spans="1:9">
      <c r="A2074" t="s">
        <v>6855</v>
      </c>
      <c r="B2074" t="s">
        <v>6856</v>
      </c>
      <c r="C2074" s="33" t="s">
        <v>6857</v>
      </c>
      <c r="E2074" t="s">
        <v>842</v>
      </c>
      <c r="I2074" t="s">
        <v>843</v>
      </c>
    </row>
    <row r="2075" spans="1:9">
      <c r="A2075" t="s">
        <v>6858</v>
      </c>
      <c r="B2075" t="s">
        <v>6859</v>
      </c>
      <c r="C2075" s="33" t="s">
        <v>6860</v>
      </c>
      <c r="G2075" t="s">
        <v>829</v>
      </c>
      <c r="I2075" t="s">
        <v>830</v>
      </c>
    </row>
    <row r="2076" spans="1:9">
      <c r="A2076" t="s">
        <v>6861</v>
      </c>
      <c r="B2076" t="s">
        <v>6862</v>
      </c>
      <c r="C2076" s="33" t="s">
        <v>6863</v>
      </c>
      <c r="I2076" t="s">
        <v>843</v>
      </c>
    </row>
    <row r="2077" spans="1:9">
      <c r="A2077" t="s">
        <v>6864</v>
      </c>
      <c r="B2077" t="s">
        <v>6865</v>
      </c>
      <c r="C2077" s="33" t="s">
        <v>6866</v>
      </c>
      <c r="E2077" t="s">
        <v>842</v>
      </c>
      <c r="I2077" t="s">
        <v>843</v>
      </c>
    </row>
    <row r="2078" spans="1:9">
      <c r="A2078" t="s">
        <v>135</v>
      </c>
      <c r="B2078" t="s">
        <v>136</v>
      </c>
      <c r="C2078" s="33" t="s">
        <v>6867</v>
      </c>
      <c r="E2078" t="s">
        <v>994</v>
      </c>
      <c r="F2078" t="s">
        <v>995</v>
      </c>
      <c r="G2078" t="s">
        <v>829</v>
      </c>
      <c r="I2078" t="s">
        <v>835</v>
      </c>
    </row>
    <row r="2079" spans="1:9">
      <c r="A2079" t="s">
        <v>6868</v>
      </c>
      <c r="B2079" t="s">
        <v>6869</v>
      </c>
      <c r="C2079" s="33" t="s">
        <v>6870</v>
      </c>
      <c r="D2079" t="s">
        <v>829</v>
      </c>
      <c r="E2079" t="s">
        <v>850</v>
      </c>
      <c r="F2079" t="s">
        <v>851</v>
      </c>
      <c r="G2079" t="s">
        <v>829</v>
      </c>
      <c r="I2079" t="s">
        <v>835</v>
      </c>
    </row>
    <row r="2080" spans="1:9">
      <c r="A2080" t="s">
        <v>6871</v>
      </c>
      <c r="B2080" t="s">
        <v>6872</v>
      </c>
      <c r="C2080" s="33" t="s">
        <v>6873</v>
      </c>
      <c r="E2080" t="s">
        <v>873</v>
      </c>
      <c r="F2080" t="s">
        <v>874</v>
      </c>
      <c r="G2080" t="s">
        <v>829</v>
      </c>
      <c r="I2080" t="s">
        <v>835</v>
      </c>
    </row>
    <row r="2081" spans="1:9">
      <c r="A2081" t="s">
        <v>6874</v>
      </c>
      <c r="B2081" t="s">
        <v>6875</v>
      </c>
      <c r="C2081" s="33" t="s">
        <v>6876</v>
      </c>
      <c r="I2081" t="s">
        <v>843</v>
      </c>
    </row>
    <row r="2082" spans="1:9">
      <c r="A2082" t="s">
        <v>6877</v>
      </c>
      <c r="B2082" t="s">
        <v>6878</v>
      </c>
      <c r="C2082" s="33" t="s">
        <v>6879</v>
      </c>
      <c r="G2082" t="s">
        <v>834</v>
      </c>
      <c r="I2082" t="s">
        <v>835</v>
      </c>
    </row>
    <row r="2083" spans="1:9">
      <c r="A2083" t="s">
        <v>6880</v>
      </c>
      <c r="B2083" t="s">
        <v>6881</v>
      </c>
      <c r="C2083" s="33" t="s">
        <v>6882</v>
      </c>
      <c r="G2083" t="s">
        <v>834</v>
      </c>
      <c r="I2083" t="s">
        <v>835</v>
      </c>
    </row>
    <row r="2084" spans="1:9">
      <c r="A2084" t="s">
        <v>6883</v>
      </c>
      <c r="B2084" t="s">
        <v>6884</v>
      </c>
      <c r="C2084" s="33" t="s">
        <v>6885</v>
      </c>
      <c r="D2084" t="s">
        <v>829</v>
      </c>
      <c r="E2084" t="s">
        <v>850</v>
      </c>
      <c r="F2084" t="s">
        <v>851</v>
      </c>
      <c r="G2084" t="s">
        <v>829</v>
      </c>
      <c r="I2084" t="s">
        <v>830</v>
      </c>
    </row>
    <row r="2085" spans="1:9">
      <c r="A2085" t="s">
        <v>6886</v>
      </c>
      <c r="B2085" t="s">
        <v>6887</v>
      </c>
      <c r="C2085" s="33" t="s">
        <v>6888</v>
      </c>
      <c r="G2085" t="s">
        <v>834</v>
      </c>
      <c r="I2085" t="s">
        <v>835</v>
      </c>
    </row>
    <row r="2086" spans="1:9">
      <c r="A2086" t="s">
        <v>6889</v>
      </c>
      <c r="B2086" t="s">
        <v>6890</v>
      </c>
      <c r="C2086" s="33" t="s">
        <v>6891</v>
      </c>
      <c r="G2086" t="s">
        <v>834</v>
      </c>
      <c r="I2086" t="s">
        <v>835</v>
      </c>
    </row>
    <row r="2087" spans="1:9">
      <c r="A2087" t="s">
        <v>6892</v>
      </c>
      <c r="B2087" t="s">
        <v>6893</v>
      </c>
      <c r="C2087" s="33" t="s">
        <v>6894</v>
      </c>
      <c r="I2087" t="s">
        <v>843</v>
      </c>
    </row>
    <row r="2088" spans="1:9">
      <c r="A2088" t="s">
        <v>6895</v>
      </c>
      <c r="B2088" t="s">
        <v>6896</v>
      </c>
      <c r="C2088" s="33" t="s">
        <v>6897</v>
      </c>
      <c r="D2088" t="s">
        <v>896</v>
      </c>
      <c r="E2088" t="s">
        <v>1031</v>
      </c>
      <c r="F2088" t="s">
        <v>963</v>
      </c>
      <c r="G2088" t="s">
        <v>896</v>
      </c>
      <c r="I2088" t="s">
        <v>835</v>
      </c>
    </row>
    <row r="2089" spans="1:9">
      <c r="A2089" t="s">
        <v>6898</v>
      </c>
      <c r="B2089" t="s">
        <v>6899</v>
      </c>
      <c r="C2089" s="33" t="s">
        <v>6900</v>
      </c>
      <c r="E2089" t="s">
        <v>842</v>
      </c>
      <c r="G2089" t="s">
        <v>834</v>
      </c>
      <c r="I2089" t="s">
        <v>843</v>
      </c>
    </row>
    <row r="2090" spans="1:9">
      <c r="A2090" t="s">
        <v>6901</v>
      </c>
      <c r="B2090" t="s">
        <v>6902</v>
      </c>
      <c r="C2090" s="33" t="s">
        <v>6903</v>
      </c>
      <c r="E2090" t="s">
        <v>842</v>
      </c>
      <c r="I2090" t="s">
        <v>843</v>
      </c>
    </row>
    <row r="2091" spans="1:9">
      <c r="A2091" t="s">
        <v>6904</v>
      </c>
      <c r="B2091" t="s">
        <v>6905</v>
      </c>
      <c r="C2091" s="33" t="s">
        <v>6906</v>
      </c>
      <c r="E2091" t="s">
        <v>1778</v>
      </c>
      <c r="F2091" t="s">
        <v>1779</v>
      </c>
      <c r="I2091" t="s">
        <v>843</v>
      </c>
    </row>
    <row r="2092" spans="1:9">
      <c r="A2092" t="s">
        <v>6907</v>
      </c>
      <c r="B2092" t="s">
        <v>6908</v>
      </c>
      <c r="C2092" s="33" t="s">
        <v>6909</v>
      </c>
      <c r="E2092" t="s">
        <v>1525</v>
      </c>
      <c r="F2092" t="s">
        <v>1193</v>
      </c>
      <c r="I2092" t="s">
        <v>843</v>
      </c>
    </row>
    <row r="2093" spans="1:9">
      <c r="A2093" t="s">
        <v>6910</v>
      </c>
      <c r="B2093" t="s">
        <v>6911</v>
      </c>
      <c r="C2093" s="33" t="s">
        <v>6912</v>
      </c>
      <c r="G2093" t="s">
        <v>834</v>
      </c>
      <c r="I2093" t="s">
        <v>835</v>
      </c>
    </row>
    <row r="2094" spans="1:9">
      <c r="A2094" t="s">
        <v>6913</v>
      </c>
      <c r="B2094" t="s">
        <v>6914</v>
      </c>
      <c r="C2094" s="33" t="s">
        <v>6915</v>
      </c>
      <c r="D2094" t="s">
        <v>896</v>
      </c>
      <c r="E2094" t="s">
        <v>929</v>
      </c>
      <c r="F2094" t="s">
        <v>930</v>
      </c>
      <c r="G2094" t="s">
        <v>896</v>
      </c>
      <c r="I2094" t="s">
        <v>835</v>
      </c>
    </row>
    <row r="2095" spans="1:9">
      <c r="A2095" t="s">
        <v>6916</v>
      </c>
      <c r="B2095" t="s">
        <v>6917</v>
      </c>
      <c r="C2095" s="33" t="s">
        <v>6918</v>
      </c>
      <c r="G2095" t="s">
        <v>834</v>
      </c>
      <c r="I2095" t="s">
        <v>835</v>
      </c>
    </row>
    <row r="2096" spans="1:9">
      <c r="A2096" t="s">
        <v>6919</v>
      </c>
      <c r="B2096" t="s">
        <v>6920</v>
      </c>
      <c r="C2096" s="33" t="s">
        <v>6921</v>
      </c>
      <c r="G2096" t="s">
        <v>940</v>
      </c>
      <c r="I2096" t="s">
        <v>835</v>
      </c>
    </row>
    <row r="2097" spans="1:9">
      <c r="A2097" t="s">
        <v>6922</v>
      </c>
      <c r="B2097" t="s">
        <v>6923</v>
      </c>
      <c r="C2097" s="33" t="s">
        <v>6924</v>
      </c>
      <c r="D2097" t="s">
        <v>896</v>
      </c>
      <c r="E2097" t="s">
        <v>5338</v>
      </c>
      <c r="F2097" t="s">
        <v>5339</v>
      </c>
      <c r="G2097" t="s">
        <v>896</v>
      </c>
      <c r="I2097" t="s">
        <v>835</v>
      </c>
    </row>
    <row r="2098" spans="1:9">
      <c r="A2098" t="s">
        <v>6925</v>
      </c>
      <c r="B2098" t="s">
        <v>6926</v>
      </c>
      <c r="C2098" s="33" t="s">
        <v>6927</v>
      </c>
      <c r="E2098" t="s">
        <v>842</v>
      </c>
      <c r="I2098" t="s">
        <v>843</v>
      </c>
    </row>
    <row r="2099" spans="1:9">
      <c r="A2099" t="s">
        <v>6928</v>
      </c>
      <c r="B2099" t="s">
        <v>6929</v>
      </c>
      <c r="C2099" s="33" t="s">
        <v>6930</v>
      </c>
      <c r="E2099" t="s">
        <v>994</v>
      </c>
      <c r="F2099" t="s">
        <v>995</v>
      </c>
      <c r="G2099" t="s">
        <v>925</v>
      </c>
      <c r="I2099" t="s">
        <v>835</v>
      </c>
    </row>
    <row r="2100" spans="1:9">
      <c r="A2100" t="s">
        <v>6931</v>
      </c>
      <c r="B2100" t="s">
        <v>6932</v>
      </c>
      <c r="C2100" s="33" t="s">
        <v>6933</v>
      </c>
      <c r="I2100" t="s">
        <v>843</v>
      </c>
    </row>
    <row r="2101" spans="1:9">
      <c r="A2101" t="s">
        <v>6934</v>
      </c>
      <c r="B2101" t="s">
        <v>6935</v>
      </c>
      <c r="C2101" s="33" t="s">
        <v>6936</v>
      </c>
      <c r="G2101" t="s">
        <v>834</v>
      </c>
      <c r="I2101" t="s">
        <v>835</v>
      </c>
    </row>
    <row r="2102" spans="1:9">
      <c r="A2102" t="s">
        <v>6937</v>
      </c>
      <c r="B2102" t="s">
        <v>6938</v>
      </c>
      <c r="C2102" s="33" t="s">
        <v>6939</v>
      </c>
      <c r="D2102" t="s">
        <v>829</v>
      </c>
      <c r="E2102" t="s">
        <v>884</v>
      </c>
      <c r="G2102" t="s">
        <v>829</v>
      </c>
      <c r="I2102" t="s">
        <v>835</v>
      </c>
    </row>
    <row r="2103" spans="1:9">
      <c r="A2103" t="s">
        <v>6940</v>
      </c>
      <c r="B2103" t="s">
        <v>6941</v>
      </c>
      <c r="C2103" s="33" t="s">
        <v>6942</v>
      </c>
      <c r="E2103" t="s">
        <v>873</v>
      </c>
      <c r="F2103" t="s">
        <v>874</v>
      </c>
      <c r="G2103" t="s">
        <v>829</v>
      </c>
      <c r="I2103" t="s">
        <v>830</v>
      </c>
    </row>
    <row r="2104" spans="1:9">
      <c r="A2104" t="s">
        <v>6943</v>
      </c>
      <c r="B2104" t="s">
        <v>6944</v>
      </c>
      <c r="C2104" s="33" t="s">
        <v>6945</v>
      </c>
      <c r="E2104" t="s">
        <v>842</v>
      </c>
      <c r="I2104" t="s">
        <v>843</v>
      </c>
    </row>
    <row r="2105" spans="1:9">
      <c r="A2105" t="s">
        <v>6946</v>
      </c>
      <c r="B2105" t="s">
        <v>6947</v>
      </c>
      <c r="C2105" s="33" t="s">
        <v>6948</v>
      </c>
      <c r="D2105" t="s">
        <v>896</v>
      </c>
      <c r="E2105" t="s">
        <v>1031</v>
      </c>
      <c r="F2105" t="s">
        <v>963</v>
      </c>
      <c r="G2105" t="s">
        <v>896</v>
      </c>
      <c r="I2105" t="s">
        <v>835</v>
      </c>
    </row>
    <row r="2106" spans="1:9">
      <c r="A2106" t="s">
        <v>6949</v>
      </c>
      <c r="B2106" t="s">
        <v>6950</v>
      </c>
      <c r="C2106" s="33" t="s">
        <v>6951</v>
      </c>
      <c r="D2106" t="s">
        <v>829</v>
      </c>
      <c r="E2106" t="s">
        <v>850</v>
      </c>
      <c r="F2106" t="s">
        <v>851</v>
      </c>
      <c r="G2106" t="s">
        <v>829</v>
      </c>
      <c r="I2106" t="s">
        <v>835</v>
      </c>
    </row>
    <row r="2107" spans="1:9">
      <c r="A2107" t="s">
        <v>6952</v>
      </c>
      <c r="B2107" t="s">
        <v>6953</v>
      </c>
      <c r="C2107" s="33" t="s">
        <v>6954</v>
      </c>
      <c r="I2107" t="s">
        <v>843</v>
      </c>
    </row>
    <row r="2108" spans="1:9">
      <c r="A2108" t="s">
        <v>6955</v>
      </c>
      <c r="B2108" t="s">
        <v>6956</v>
      </c>
      <c r="C2108" s="33" t="s">
        <v>6957</v>
      </c>
      <c r="D2108" t="s">
        <v>896</v>
      </c>
      <c r="E2108" t="s">
        <v>5338</v>
      </c>
      <c r="F2108" t="s">
        <v>5339</v>
      </c>
      <c r="G2108" t="s">
        <v>896</v>
      </c>
      <c r="I2108" t="s">
        <v>830</v>
      </c>
    </row>
    <row r="2109" spans="1:9">
      <c r="A2109" t="s">
        <v>611</v>
      </c>
      <c r="B2109" t="s">
        <v>612</v>
      </c>
      <c r="C2109" s="33" t="s">
        <v>6958</v>
      </c>
      <c r="E2109" t="s">
        <v>884</v>
      </c>
      <c r="G2109" t="s">
        <v>829</v>
      </c>
      <c r="I2109" t="s">
        <v>835</v>
      </c>
    </row>
    <row r="2110" spans="1:9">
      <c r="A2110" t="s">
        <v>6959</v>
      </c>
      <c r="B2110" t="s">
        <v>6960</v>
      </c>
      <c r="C2110" s="33" t="s">
        <v>6961</v>
      </c>
      <c r="D2110" t="s">
        <v>829</v>
      </c>
      <c r="E2110" t="s">
        <v>1167</v>
      </c>
      <c r="F2110" t="s">
        <v>1168</v>
      </c>
      <c r="G2110" t="s">
        <v>829</v>
      </c>
      <c r="I2110" t="s">
        <v>835</v>
      </c>
    </row>
    <row r="2111" spans="1:9">
      <c r="A2111" t="s">
        <v>6962</v>
      </c>
      <c r="B2111" t="s">
        <v>6963</v>
      </c>
      <c r="C2111" s="33" t="s">
        <v>6964</v>
      </c>
      <c r="D2111" t="s">
        <v>829</v>
      </c>
      <c r="E2111" t="s">
        <v>850</v>
      </c>
      <c r="F2111" t="s">
        <v>851</v>
      </c>
      <c r="G2111" t="s">
        <v>829</v>
      </c>
      <c r="I2111" t="s">
        <v>830</v>
      </c>
    </row>
    <row r="2112" spans="1:9">
      <c r="A2112" t="s">
        <v>6965</v>
      </c>
      <c r="B2112" t="s">
        <v>6966</v>
      </c>
      <c r="C2112" s="33" t="s">
        <v>6967</v>
      </c>
      <c r="G2112" t="s">
        <v>834</v>
      </c>
      <c r="I2112" t="s">
        <v>835</v>
      </c>
    </row>
    <row r="2113" spans="1:9">
      <c r="A2113" t="s">
        <v>6968</v>
      </c>
      <c r="B2113" t="s">
        <v>6969</v>
      </c>
      <c r="C2113" s="33" t="s">
        <v>6970</v>
      </c>
      <c r="I2113" t="s">
        <v>843</v>
      </c>
    </row>
    <row r="2114" spans="1:9">
      <c r="A2114" t="s">
        <v>6971</v>
      </c>
      <c r="B2114" t="s">
        <v>6972</v>
      </c>
      <c r="C2114" s="33" t="s">
        <v>6973</v>
      </c>
      <c r="E2114" t="s">
        <v>1192</v>
      </c>
      <c r="F2114" t="s">
        <v>1193</v>
      </c>
      <c r="I2114" t="s">
        <v>843</v>
      </c>
    </row>
    <row r="2115" spans="1:9">
      <c r="A2115" t="s">
        <v>6974</v>
      </c>
      <c r="B2115" t="s">
        <v>6975</v>
      </c>
      <c r="C2115" s="33" t="s">
        <v>6976</v>
      </c>
      <c r="D2115" t="s">
        <v>829</v>
      </c>
      <c r="E2115" t="s">
        <v>827</v>
      </c>
      <c r="F2115" t="s">
        <v>828</v>
      </c>
      <c r="G2115" t="s">
        <v>829</v>
      </c>
      <c r="I2115" t="s">
        <v>835</v>
      </c>
    </row>
    <row r="2116" spans="1:9">
      <c r="A2116" t="s">
        <v>6977</v>
      </c>
      <c r="B2116" t="s">
        <v>6978</v>
      </c>
      <c r="C2116" s="33" t="s">
        <v>6979</v>
      </c>
      <c r="E2116" t="s">
        <v>842</v>
      </c>
      <c r="I2116" t="s">
        <v>843</v>
      </c>
    </row>
    <row r="2117" spans="1:9">
      <c r="A2117" t="s">
        <v>6980</v>
      </c>
      <c r="B2117" t="s">
        <v>6981</v>
      </c>
      <c r="C2117" s="33" t="s">
        <v>6982</v>
      </c>
      <c r="G2117" t="s">
        <v>1969</v>
      </c>
      <c r="H2117" t="s">
        <v>1970</v>
      </c>
      <c r="I2117" t="s">
        <v>835</v>
      </c>
    </row>
    <row r="2118" spans="1:9">
      <c r="A2118" t="s">
        <v>6983</v>
      </c>
      <c r="B2118" t="s">
        <v>6984</v>
      </c>
      <c r="C2118" s="33" t="s">
        <v>6985</v>
      </c>
      <c r="D2118" t="s">
        <v>829</v>
      </c>
      <c r="G2118" t="s">
        <v>1979</v>
      </c>
      <c r="I2118" t="s">
        <v>835</v>
      </c>
    </row>
    <row r="2119" spans="1:9">
      <c r="A2119" t="s">
        <v>6986</v>
      </c>
      <c r="B2119" t="s">
        <v>6987</v>
      </c>
      <c r="C2119" s="33" t="s">
        <v>6988</v>
      </c>
      <c r="E2119" t="s">
        <v>1525</v>
      </c>
      <c r="F2119" t="s">
        <v>1193</v>
      </c>
      <c r="G2119" t="s">
        <v>829</v>
      </c>
      <c r="I2119" t="s">
        <v>830</v>
      </c>
    </row>
    <row r="2120" spans="1:9">
      <c r="A2120" t="s">
        <v>6989</v>
      </c>
      <c r="B2120" t="s">
        <v>6990</v>
      </c>
      <c r="C2120" s="33" t="s">
        <v>6991</v>
      </c>
      <c r="E2120" t="s">
        <v>842</v>
      </c>
      <c r="I2120" t="s">
        <v>843</v>
      </c>
    </row>
    <row r="2121" spans="1:9">
      <c r="A2121" t="s">
        <v>6992</v>
      </c>
      <c r="B2121" t="s">
        <v>6993</v>
      </c>
      <c r="C2121" s="33" t="s">
        <v>6994</v>
      </c>
      <c r="E2121" t="s">
        <v>842</v>
      </c>
      <c r="I2121" t="s">
        <v>843</v>
      </c>
    </row>
    <row r="2122" spans="1:9">
      <c r="A2122" t="s">
        <v>6995</v>
      </c>
      <c r="B2122" t="s">
        <v>6996</v>
      </c>
      <c r="C2122" s="33" t="s">
        <v>6997</v>
      </c>
      <c r="D2122" t="s">
        <v>829</v>
      </c>
      <c r="E2122" t="s">
        <v>1167</v>
      </c>
      <c r="F2122" t="s">
        <v>1168</v>
      </c>
      <c r="G2122" t="s">
        <v>829</v>
      </c>
      <c r="I2122" t="s">
        <v>835</v>
      </c>
    </row>
    <row r="2123" spans="1:9">
      <c r="A2123" t="s">
        <v>6998</v>
      </c>
      <c r="B2123" t="s">
        <v>6999</v>
      </c>
      <c r="C2123" s="33" t="s">
        <v>7000</v>
      </c>
      <c r="D2123" t="s">
        <v>829</v>
      </c>
      <c r="E2123" t="s">
        <v>1167</v>
      </c>
      <c r="F2123" t="s">
        <v>1168</v>
      </c>
      <c r="G2123" t="s">
        <v>925</v>
      </c>
      <c r="I2123" t="s">
        <v>835</v>
      </c>
    </row>
    <row r="2124" spans="1:9">
      <c r="A2124" t="s">
        <v>7001</v>
      </c>
      <c r="B2124" t="s">
        <v>7002</v>
      </c>
      <c r="C2124" s="33" t="s">
        <v>7003</v>
      </c>
      <c r="E2124" t="s">
        <v>842</v>
      </c>
      <c r="I2124" t="s">
        <v>843</v>
      </c>
    </row>
    <row r="2125" spans="1:9">
      <c r="A2125" t="s">
        <v>7004</v>
      </c>
      <c r="B2125" t="s">
        <v>7005</v>
      </c>
      <c r="C2125" s="33" t="s">
        <v>7006</v>
      </c>
      <c r="D2125" t="s">
        <v>829</v>
      </c>
      <c r="E2125" t="s">
        <v>994</v>
      </c>
      <c r="F2125" t="s">
        <v>995</v>
      </c>
      <c r="G2125" t="s">
        <v>829</v>
      </c>
      <c r="I2125" t="s">
        <v>830</v>
      </c>
    </row>
    <row r="2126" spans="1:9">
      <c r="A2126" t="s">
        <v>79</v>
      </c>
      <c r="B2126" t="s">
        <v>80</v>
      </c>
      <c r="C2126" s="33" t="s">
        <v>7007</v>
      </c>
      <c r="E2126" t="s">
        <v>884</v>
      </c>
      <c r="G2126" t="s">
        <v>829</v>
      </c>
      <c r="I2126" t="s">
        <v>835</v>
      </c>
    </row>
    <row r="2127" spans="1:9">
      <c r="A2127" t="s">
        <v>7008</v>
      </c>
      <c r="B2127" t="s">
        <v>7009</v>
      </c>
      <c r="C2127" s="33" t="s">
        <v>7010</v>
      </c>
      <c r="D2127" t="s">
        <v>829</v>
      </c>
      <c r="E2127" t="s">
        <v>827</v>
      </c>
      <c r="F2127" t="s">
        <v>828</v>
      </c>
      <c r="G2127" t="s">
        <v>829</v>
      </c>
      <c r="I2127" t="s">
        <v>835</v>
      </c>
    </row>
    <row r="2128" spans="1:9">
      <c r="A2128" t="s">
        <v>7011</v>
      </c>
      <c r="B2128" t="s">
        <v>7012</v>
      </c>
      <c r="C2128" s="33" t="s">
        <v>7013</v>
      </c>
      <c r="D2128" t="s">
        <v>829</v>
      </c>
      <c r="E2128" t="s">
        <v>873</v>
      </c>
      <c r="F2128" t="s">
        <v>874</v>
      </c>
      <c r="G2128" t="s">
        <v>829</v>
      </c>
      <c r="I2128" t="s">
        <v>835</v>
      </c>
    </row>
    <row r="2129" spans="1:9">
      <c r="A2129" t="s">
        <v>7014</v>
      </c>
      <c r="B2129" t="s">
        <v>7015</v>
      </c>
      <c r="C2129" s="33" t="s">
        <v>7016</v>
      </c>
      <c r="E2129" t="s">
        <v>842</v>
      </c>
      <c r="I2129" t="s">
        <v>843</v>
      </c>
    </row>
    <row r="2130" spans="1:9">
      <c r="A2130" t="s">
        <v>7017</v>
      </c>
      <c r="B2130" t="s">
        <v>7018</v>
      </c>
      <c r="C2130" s="33" t="s">
        <v>7019</v>
      </c>
      <c r="D2130" t="s">
        <v>829</v>
      </c>
      <c r="E2130" t="s">
        <v>891</v>
      </c>
      <c r="F2130" t="s">
        <v>892</v>
      </c>
      <c r="G2130" t="s">
        <v>829</v>
      </c>
      <c r="I2130" t="s">
        <v>830</v>
      </c>
    </row>
    <row r="2131" spans="1:9">
      <c r="A2131" t="s">
        <v>7020</v>
      </c>
      <c r="B2131" t="s">
        <v>7021</v>
      </c>
      <c r="C2131" s="33" t="s">
        <v>7022</v>
      </c>
      <c r="I2131" t="s">
        <v>843</v>
      </c>
    </row>
    <row r="2132" spans="1:9">
      <c r="A2132" t="s">
        <v>7023</v>
      </c>
      <c r="B2132" t="s">
        <v>7024</v>
      </c>
      <c r="C2132" s="33" t="s">
        <v>7025</v>
      </c>
      <c r="D2132" t="s">
        <v>829</v>
      </c>
      <c r="G2132" t="s">
        <v>829</v>
      </c>
      <c r="I2132" t="s">
        <v>830</v>
      </c>
    </row>
    <row r="2133" spans="1:9">
      <c r="A2133" t="s">
        <v>7026</v>
      </c>
      <c r="B2133" t="s">
        <v>7027</v>
      </c>
      <c r="C2133" s="33" t="s">
        <v>7028</v>
      </c>
      <c r="E2133" t="s">
        <v>1424</v>
      </c>
      <c r="F2133" t="s">
        <v>1425</v>
      </c>
      <c r="I2133" t="s">
        <v>843</v>
      </c>
    </row>
    <row r="2134" spans="1:9">
      <c r="A2134" t="s">
        <v>7029</v>
      </c>
      <c r="B2134" t="s">
        <v>7030</v>
      </c>
      <c r="C2134" s="33" t="s">
        <v>7031</v>
      </c>
      <c r="D2134" t="s">
        <v>829</v>
      </c>
      <c r="E2134" t="s">
        <v>3789</v>
      </c>
      <c r="G2134" t="s">
        <v>829</v>
      </c>
      <c r="I2134" t="s">
        <v>835</v>
      </c>
    </row>
    <row r="2135" spans="1:9">
      <c r="A2135" t="s">
        <v>7032</v>
      </c>
      <c r="B2135" t="s">
        <v>7033</v>
      </c>
      <c r="C2135" s="33" t="s">
        <v>7034</v>
      </c>
      <c r="G2135" t="s">
        <v>834</v>
      </c>
      <c r="I2135" t="s">
        <v>835</v>
      </c>
    </row>
    <row r="2136" spans="1:9">
      <c r="A2136" t="s">
        <v>7035</v>
      </c>
      <c r="B2136" t="s">
        <v>7036</v>
      </c>
      <c r="C2136" s="33" t="s">
        <v>7037</v>
      </c>
      <c r="D2136" t="s">
        <v>829</v>
      </c>
      <c r="E2136" t="s">
        <v>1274</v>
      </c>
      <c r="F2136" t="s">
        <v>1275</v>
      </c>
      <c r="G2136" t="s">
        <v>829</v>
      </c>
      <c r="I2136" t="s">
        <v>830</v>
      </c>
    </row>
    <row r="2137" spans="1:9">
      <c r="A2137" t="s">
        <v>7038</v>
      </c>
      <c r="B2137" t="s">
        <v>7039</v>
      </c>
      <c r="C2137" s="33" t="s">
        <v>7040</v>
      </c>
      <c r="E2137" t="s">
        <v>2307</v>
      </c>
      <c r="F2137" t="s">
        <v>1779</v>
      </c>
      <c r="I2137" t="s">
        <v>843</v>
      </c>
    </row>
    <row r="2138" spans="1:9">
      <c r="A2138" t="s">
        <v>7041</v>
      </c>
      <c r="B2138" t="s">
        <v>7042</v>
      </c>
      <c r="C2138" s="33" t="s">
        <v>7043</v>
      </c>
      <c r="E2138" t="s">
        <v>850</v>
      </c>
      <c r="F2138" t="s">
        <v>851</v>
      </c>
      <c r="G2138" t="s">
        <v>829</v>
      </c>
      <c r="I2138" t="s">
        <v>830</v>
      </c>
    </row>
    <row r="2139" spans="1:9">
      <c r="A2139" t="s">
        <v>7044</v>
      </c>
      <c r="B2139" t="s">
        <v>7045</v>
      </c>
      <c r="C2139" s="33" t="s">
        <v>7046</v>
      </c>
      <c r="E2139" t="s">
        <v>1714</v>
      </c>
      <c r="F2139" t="s">
        <v>1715</v>
      </c>
      <c r="G2139" t="s">
        <v>896</v>
      </c>
      <c r="I2139" t="s">
        <v>830</v>
      </c>
    </row>
    <row r="2140" spans="1:9">
      <c r="A2140" t="s">
        <v>7047</v>
      </c>
      <c r="B2140" t="s">
        <v>7048</v>
      </c>
      <c r="C2140" s="33" t="s">
        <v>7049</v>
      </c>
      <c r="I2140" t="s">
        <v>843</v>
      </c>
    </row>
    <row r="2141" spans="1:9">
      <c r="A2141" t="s">
        <v>7050</v>
      </c>
      <c r="B2141" t="s">
        <v>7051</v>
      </c>
      <c r="C2141" s="33" t="s">
        <v>7052</v>
      </c>
      <c r="E2141" t="s">
        <v>842</v>
      </c>
      <c r="I2141" t="s">
        <v>843</v>
      </c>
    </row>
    <row r="2142" spans="1:9">
      <c r="A2142" t="s">
        <v>7053</v>
      </c>
      <c r="B2142" t="s">
        <v>7054</v>
      </c>
      <c r="C2142" s="33" t="s">
        <v>7055</v>
      </c>
      <c r="G2142" t="s">
        <v>1749</v>
      </c>
      <c r="H2142" t="s">
        <v>1750</v>
      </c>
      <c r="I2142" t="s">
        <v>835</v>
      </c>
    </row>
    <row r="2143" spans="1:9">
      <c r="A2143" t="s">
        <v>7056</v>
      </c>
      <c r="B2143" t="s">
        <v>7057</v>
      </c>
      <c r="C2143" s="33" t="s">
        <v>7058</v>
      </c>
      <c r="D2143" t="s">
        <v>829</v>
      </c>
      <c r="E2143" t="s">
        <v>994</v>
      </c>
      <c r="F2143" t="s">
        <v>995</v>
      </c>
      <c r="G2143" t="s">
        <v>829</v>
      </c>
      <c r="I2143" t="s">
        <v>835</v>
      </c>
    </row>
    <row r="2144" spans="1:9">
      <c r="A2144" t="s">
        <v>7059</v>
      </c>
      <c r="B2144" t="s">
        <v>7060</v>
      </c>
      <c r="C2144" s="33" t="s">
        <v>7061</v>
      </c>
      <c r="E2144" t="s">
        <v>842</v>
      </c>
      <c r="I2144" t="s">
        <v>843</v>
      </c>
    </row>
    <row r="2145" spans="1:9">
      <c r="A2145" t="s">
        <v>7062</v>
      </c>
      <c r="B2145" t="s">
        <v>7063</v>
      </c>
      <c r="C2145" s="33" t="s">
        <v>7064</v>
      </c>
      <c r="D2145" t="s">
        <v>829</v>
      </c>
      <c r="E2145" t="s">
        <v>1571</v>
      </c>
      <c r="F2145" t="s">
        <v>1572</v>
      </c>
      <c r="G2145" t="s">
        <v>829</v>
      </c>
      <c r="I2145" t="s">
        <v>835</v>
      </c>
    </row>
    <row r="2146" spans="1:9">
      <c r="A2146" t="s">
        <v>74</v>
      </c>
      <c r="B2146" t="s">
        <v>75</v>
      </c>
      <c r="C2146" s="33" t="s">
        <v>7065</v>
      </c>
      <c r="G2146" t="s">
        <v>834</v>
      </c>
      <c r="I2146" t="s">
        <v>835</v>
      </c>
    </row>
    <row r="2147" spans="1:9">
      <c r="A2147" t="s">
        <v>7066</v>
      </c>
      <c r="B2147" t="s">
        <v>7067</v>
      </c>
      <c r="C2147" s="33" t="s">
        <v>7068</v>
      </c>
      <c r="D2147" t="s">
        <v>829</v>
      </c>
      <c r="E2147" t="s">
        <v>873</v>
      </c>
      <c r="F2147" t="s">
        <v>874</v>
      </c>
      <c r="G2147" t="s">
        <v>829</v>
      </c>
      <c r="I2147" t="s">
        <v>835</v>
      </c>
    </row>
    <row r="2148" spans="1:9">
      <c r="A2148" t="s">
        <v>7069</v>
      </c>
      <c r="B2148" t="s">
        <v>7070</v>
      </c>
      <c r="C2148" s="33" t="s">
        <v>7071</v>
      </c>
      <c r="D2148" t="s">
        <v>829</v>
      </c>
      <c r="E2148" t="s">
        <v>891</v>
      </c>
      <c r="F2148" t="s">
        <v>892</v>
      </c>
      <c r="G2148" t="s">
        <v>829</v>
      </c>
      <c r="I2148" t="s">
        <v>835</v>
      </c>
    </row>
    <row r="2149" spans="1:9">
      <c r="A2149" t="s">
        <v>7072</v>
      </c>
      <c r="B2149" t="s">
        <v>7073</v>
      </c>
      <c r="C2149" s="33" t="s">
        <v>7074</v>
      </c>
      <c r="G2149" t="s">
        <v>834</v>
      </c>
      <c r="I2149" t="s">
        <v>830</v>
      </c>
    </row>
    <row r="2150" spans="1:9">
      <c r="A2150" t="s">
        <v>7075</v>
      </c>
      <c r="B2150" t="s">
        <v>7076</v>
      </c>
      <c r="C2150" s="33" t="s">
        <v>7077</v>
      </c>
      <c r="G2150" t="s">
        <v>834</v>
      </c>
      <c r="I2150" t="s">
        <v>835</v>
      </c>
    </row>
    <row r="2151" spans="1:9">
      <c r="A2151" t="s">
        <v>7078</v>
      </c>
      <c r="B2151" t="s">
        <v>7079</v>
      </c>
      <c r="C2151" s="33" t="s">
        <v>7080</v>
      </c>
      <c r="I2151" t="s">
        <v>843</v>
      </c>
    </row>
    <row r="2152" spans="1:9">
      <c r="A2152" t="s">
        <v>7081</v>
      </c>
      <c r="B2152" t="s">
        <v>7082</v>
      </c>
      <c r="C2152" s="33" t="s">
        <v>7083</v>
      </c>
      <c r="E2152" t="s">
        <v>850</v>
      </c>
      <c r="F2152" t="s">
        <v>851</v>
      </c>
      <c r="G2152" t="s">
        <v>829</v>
      </c>
      <c r="I2152" t="s">
        <v>830</v>
      </c>
    </row>
    <row r="2153" spans="1:9">
      <c r="A2153" t="s">
        <v>7084</v>
      </c>
      <c r="B2153" t="s">
        <v>7085</v>
      </c>
      <c r="C2153" s="33" t="s">
        <v>7086</v>
      </c>
      <c r="D2153" t="s">
        <v>829</v>
      </c>
      <c r="G2153" t="s">
        <v>829</v>
      </c>
      <c r="I2153" t="s">
        <v>830</v>
      </c>
    </row>
    <row r="2154" spans="1:9">
      <c r="A2154" t="s">
        <v>7087</v>
      </c>
      <c r="B2154" t="s">
        <v>7088</v>
      </c>
      <c r="C2154" s="33" t="s">
        <v>7089</v>
      </c>
      <c r="D2154" t="s">
        <v>829</v>
      </c>
      <c r="E2154" t="s">
        <v>827</v>
      </c>
      <c r="F2154" t="s">
        <v>828</v>
      </c>
      <c r="G2154" t="s">
        <v>829</v>
      </c>
      <c r="I2154" t="s">
        <v>835</v>
      </c>
    </row>
    <row r="2155" spans="1:9">
      <c r="A2155" t="s">
        <v>7090</v>
      </c>
      <c r="B2155" t="s">
        <v>7091</v>
      </c>
      <c r="C2155" s="33" t="s">
        <v>7092</v>
      </c>
      <c r="G2155" t="s">
        <v>834</v>
      </c>
      <c r="I2155" t="s">
        <v>835</v>
      </c>
    </row>
    <row r="2156" spans="1:9">
      <c r="A2156" t="s">
        <v>7093</v>
      </c>
      <c r="B2156" t="s">
        <v>7094</v>
      </c>
      <c r="C2156" s="33" t="s">
        <v>7095</v>
      </c>
      <c r="G2156" t="s">
        <v>27</v>
      </c>
      <c r="I2156" t="s">
        <v>835</v>
      </c>
    </row>
    <row r="2157" spans="1:9">
      <c r="A2157" t="s">
        <v>7096</v>
      </c>
      <c r="B2157" t="s">
        <v>7097</v>
      </c>
      <c r="C2157" s="33" t="s">
        <v>7098</v>
      </c>
      <c r="E2157" t="s">
        <v>842</v>
      </c>
      <c r="I2157" t="s">
        <v>843</v>
      </c>
    </row>
    <row r="2158" spans="1:9">
      <c r="A2158" t="s">
        <v>7099</v>
      </c>
      <c r="B2158" t="s">
        <v>7100</v>
      </c>
      <c r="C2158" s="33" t="s">
        <v>7101</v>
      </c>
      <c r="D2158" t="s">
        <v>896</v>
      </c>
      <c r="E2158" t="s">
        <v>1454</v>
      </c>
      <c r="F2158" t="s">
        <v>1455</v>
      </c>
      <c r="G2158" t="s">
        <v>896</v>
      </c>
      <c r="I2158" t="s">
        <v>835</v>
      </c>
    </row>
    <row r="2159" spans="1:9">
      <c r="A2159" t="s">
        <v>7102</v>
      </c>
      <c r="B2159" t="s">
        <v>7103</v>
      </c>
      <c r="C2159" s="33" t="s">
        <v>7104</v>
      </c>
      <c r="E2159" t="s">
        <v>842</v>
      </c>
      <c r="I2159" t="s">
        <v>843</v>
      </c>
    </row>
    <row r="2160" spans="1:9">
      <c r="A2160" t="s">
        <v>7105</v>
      </c>
      <c r="B2160" t="s">
        <v>7106</v>
      </c>
      <c r="C2160" s="33" t="s">
        <v>7107</v>
      </c>
      <c r="E2160" t="s">
        <v>827</v>
      </c>
      <c r="F2160" t="s">
        <v>828</v>
      </c>
      <c r="G2160" t="s">
        <v>925</v>
      </c>
      <c r="I2160" t="s">
        <v>835</v>
      </c>
    </row>
    <row r="2161" spans="1:9">
      <c r="A2161" t="s">
        <v>7108</v>
      </c>
      <c r="B2161" t="s">
        <v>7109</v>
      </c>
      <c r="C2161" s="33" t="s">
        <v>7110</v>
      </c>
      <c r="G2161" t="s">
        <v>834</v>
      </c>
      <c r="I2161" t="s">
        <v>835</v>
      </c>
    </row>
    <row r="2162" spans="1:9">
      <c r="A2162" t="s">
        <v>7111</v>
      </c>
      <c r="B2162" t="s">
        <v>7112</v>
      </c>
      <c r="C2162" s="33" t="s">
        <v>7113</v>
      </c>
      <c r="G2162" t="s">
        <v>834</v>
      </c>
      <c r="I2162" t="s">
        <v>835</v>
      </c>
    </row>
    <row r="2163" spans="1:9">
      <c r="A2163" t="s">
        <v>7114</v>
      </c>
      <c r="B2163" t="s">
        <v>7115</v>
      </c>
      <c r="C2163" s="33" t="s">
        <v>7116</v>
      </c>
      <c r="I2163" t="s">
        <v>924</v>
      </c>
    </row>
    <row r="2164" spans="1:9">
      <c r="A2164" t="s">
        <v>7117</v>
      </c>
      <c r="B2164" t="s">
        <v>7118</v>
      </c>
      <c r="C2164" s="33" t="s">
        <v>7119</v>
      </c>
      <c r="I2164" t="s">
        <v>843</v>
      </c>
    </row>
    <row r="2165" spans="1:9">
      <c r="A2165" t="s">
        <v>7120</v>
      </c>
      <c r="B2165" t="s">
        <v>7121</v>
      </c>
      <c r="C2165" s="33" t="s">
        <v>7122</v>
      </c>
      <c r="E2165" t="s">
        <v>891</v>
      </c>
      <c r="F2165" t="s">
        <v>892</v>
      </c>
      <c r="G2165" t="s">
        <v>829</v>
      </c>
      <c r="I2165" t="s">
        <v>830</v>
      </c>
    </row>
    <row r="2166" spans="1:9">
      <c r="A2166" t="s">
        <v>7123</v>
      </c>
      <c r="B2166" t="s">
        <v>7124</v>
      </c>
      <c r="C2166" s="33" t="s">
        <v>7125</v>
      </c>
      <c r="D2166" t="s">
        <v>829</v>
      </c>
      <c r="E2166" t="s">
        <v>850</v>
      </c>
      <c r="F2166" t="s">
        <v>851</v>
      </c>
      <c r="G2166" t="s">
        <v>829</v>
      </c>
      <c r="I2166" t="s">
        <v>835</v>
      </c>
    </row>
    <row r="2167" spans="1:9">
      <c r="A2167" t="s">
        <v>7126</v>
      </c>
      <c r="B2167" t="s">
        <v>7127</v>
      </c>
      <c r="C2167" s="33" t="s">
        <v>7128</v>
      </c>
      <c r="G2167" t="s">
        <v>834</v>
      </c>
      <c r="I2167" t="s">
        <v>835</v>
      </c>
    </row>
    <row r="2168" spans="1:9">
      <c r="A2168" t="s">
        <v>7129</v>
      </c>
      <c r="B2168" t="s">
        <v>7130</v>
      </c>
      <c r="C2168" s="33" t="s">
        <v>7131</v>
      </c>
      <c r="E2168" t="s">
        <v>842</v>
      </c>
      <c r="I2168" t="s">
        <v>843</v>
      </c>
    </row>
    <row r="2169" spans="1:9">
      <c r="A2169" t="s">
        <v>7132</v>
      </c>
      <c r="B2169" t="s">
        <v>7133</v>
      </c>
      <c r="C2169" s="33" t="s">
        <v>7134</v>
      </c>
      <c r="D2169" t="s">
        <v>829</v>
      </c>
      <c r="E2169" t="s">
        <v>1419</v>
      </c>
      <c r="F2169" t="s">
        <v>1420</v>
      </c>
      <c r="G2169" t="s">
        <v>829</v>
      </c>
      <c r="I2169" t="s">
        <v>835</v>
      </c>
    </row>
    <row r="2170" spans="1:9">
      <c r="A2170" t="s">
        <v>7135</v>
      </c>
      <c r="B2170" t="s">
        <v>7136</v>
      </c>
      <c r="C2170" s="33" t="s">
        <v>7137</v>
      </c>
      <c r="D2170" t="s">
        <v>829</v>
      </c>
      <c r="E2170" t="s">
        <v>878</v>
      </c>
      <c r="F2170" t="s">
        <v>879</v>
      </c>
      <c r="G2170" t="s">
        <v>829</v>
      </c>
      <c r="I2170" t="s">
        <v>835</v>
      </c>
    </row>
    <row r="2171" spans="1:9">
      <c r="A2171" t="s">
        <v>7138</v>
      </c>
      <c r="B2171" t="s">
        <v>7139</v>
      </c>
      <c r="C2171" s="33" t="s">
        <v>7140</v>
      </c>
      <c r="G2171" t="s">
        <v>834</v>
      </c>
      <c r="I2171" t="s">
        <v>830</v>
      </c>
    </row>
    <row r="2172" spans="1:9">
      <c r="A2172" t="s">
        <v>7141</v>
      </c>
      <c r="B2172" t="s">
        <v>7142</v>
      </c>
      <c r="C2172" s="33" t="s">
        <v>7143</v>
      </c>
      <c r="D2172" t="s">
        <v>896</v>
      </c>
      <c r="E2172" t="s">
        <v>1778</v>
      </c>
      <c r="F2172" t="s">
        <v>1779</v>
      </c>
      <c r="G2172" t="s">
        <v>896</v>
      </c>
      <c r="I2172" t="s">
        <v>835</v>
      </c>
    </row>
    <row r="2173" spans="1:9">
      <c r="A2173" t="s">
        <v>7144</v>
      </c>
      <c r="B2173" t="s">
        <v>7145</v>
      </c>
      <c r="C2173" s="33" t="s">
        <v>7146</v>
      </c>
      <c r="E2173" t="s">
        <v>842</v>
      </c>
      <c r="I2173" t="s">
        <v>843</v>
      </c>
    </row>
    <row r="2174" spans="1:9">
      <c r="A2174" t="s">
        <v>7147</v>
      </c>
      <c r="B2174" t="s">
        <v>7148</v>
      </c>
      <c r="C2174" s="33" t="s">
        <v>7149</v>
      </c>
      <c r="G2174" t="s">
        <v>834</v>
      </c>
      <c r="I2174" t="s">
        <v>835</v>
      </c>
    </row>
    <row r="2175" spans="1:9">
      <c r="A2175" t="s">
        <v>7150</v>
      </c>
      <c r="B2175" t="s">
        <v>7151</v>
      </c>
      <c r="C2175" s="33" t="s">
        <v>7152</v>
      </c>
      <c r="D2175" t="s">
        <v>896</v>
      </c>
      <c r="E2175" t="s">
        <v>1274</v>
      </c>
      <c r="F2175" t="s">
        <v>1275</v>
      </c>
      <c r="G2175" t="s">
        <v>896</v>
      </c>
      <c r="I2175" t="s">
        <v>835</v>
      </c>
    </row>
    <row r="2176" spans="1:9">
      <c r="A2176" t="s">
        <v>7153</v>
      </c>
      <c r="B2176" t="s">
        <v>7154</v>
      </c>
      <c r="C2176" s="33" t="s">
        <v>7155</v>
      </c>
      <c r="E2176" t="s">
        <v>1258</v>
      </c>
      <c r="F2176" t="s">
        <v>828</v>
      </c>
      <c r="I2176" t="s">
        <v>843</v>
      </c>
    </row>
    <row r="2177" spans="1:9">
      <c r="A2177" t="s">
        <v>7156</v>
      </c>
      <c r="B2177" t="s">
        <v>7157</v>
      </c>
      <c r="C2177" s="33" t="s">
        <v>7158</v>
      </c>
      <c r="D2177" t="s">
        <v>829</v>
      </c>
      <c r="E2177" t="s">
        <v>1274</v>
      </c>
      <c r="F2177" t="s">
        <v>1275</v>
      </c>
      <c r="G2177" t="s">
        <v>829</v>
      </c>
      <c r="I2177" t="s">
        <v>835</v>
      </c>
    </row>
    <row r="2178" spans="1:9">
      <c r="A2178" t="s">
        <v>7159</v>
      </c>
      <c r="B2178" t="s">
        <v>7160</v>
      </c>
      <c r="C2178" s="33" t="s">
        <v>7161</v>
      </c>
      <c r="D2178" t="s">
        <v>829</v>
      </c>
      <c r="E2178" t="s">
        <v>884</v>
      </c>
      <c r="G2178" t="s">
        <v>829</v>
      </c>
      <c r="I2178" t="s">
        <v>835</v>
      </c>
    </row>
    <row r="2179" spans="1:9">
      <c r="A2179" t="s">
        <v>7162</v>
      </c>
      <c r="B2179" t="s">
        <v>7163</v>
      </c>
      <c r="C2179" s="33" t="s">
        <v>7164</v>
      </c>
      <c r="G2179" t="s">
        <v>834</v>
      </c>
      <c r="I2179" t="s">
        <v>835</v>
      </c>
    </row>
    <row r="2180" spans="1:9">
      <c r="A2180" t="s">
        <v>7165</v>
      </c>
      <c r="B2180" t="s">
        <v>7166</v>
      </c>
      <c r="C2180" s="33" t="s">
        <v>7167</v>
      </c>
      <c r="D2180" t="s">
        <v>896</v>
      </c>
      <c r="E2180" t="s">
        <v>1031</v>
      </c>
      <c r="F2180" t="s">
        <v>963</v>
      </c>
      <c r="G2180" t="s">
        <v>896</v>
      </c>
      <c r="I2180" t="s">
        <v>835</v>
      </c>
    </row>
    <row r="2181" spans="1:9">
      <c r="A2181" t="s">
        <v>7168</v>
      </c>
      <c r="B2181" t="s">
        <v>7169</v>
      </c>
      <c r="C2181" s="33" t="s">
        <v>7170</v>
      </c>
      <c r="E2181" t="s">
        <v>842</v>
      </c>
      <c r="I2181" t="s">
        <v>843</v>
      </c>
    </row>
    <row r="2182" spans="1:9">
      <c r="A2182" t="s">
        <v>7171</v>
      </c>
      <c r="B2182" t="s">
        <v>7172</v>
      </c>
      <c r="C2182" s="33" t="s">
        <v>7173</v>
      </c>
      <c r="D2182" t="s">
        <v>829</v>
      </c>
      <c r="E2182" t="s">
        <v>1571</v>
      </c>
      <c r="F2182" t="s">
        <v>1572</v>
      </c>
      <c r="G2182" t="s">
        <v>829</v>
      </c>
      <c r="I2182" t="s">
        <v>835</v>
      </c>
    </row>
    <row r="2183" spans="1:9">
      <c r="A2183" t="s">
        <v>7174</v>
      </c>
      <c r="B2183" t="s">
        <v>7175</v>
      </c>
      <c r="C2183" s="33" t="s">
        <v>7176</v>
      </c>
      <c r="G2183" t="s">
        <v>829</v>
      </c>
      <c r="I2183" t="s">
        <v>830</v>
      </c>
    </row>
    <row r="2184" spans="1:9">
      <c r="A2184" t="s">
        <v>7177</v>
      </c>
      <c r="B2184" t="s">
        <v>7178</v>
      </c>
      <c r="C2184" s="33" t="s">
        <v>7179</v>
      </c>
      <c r="D2184" t="s">
        <v>829</v>
      </c>
      <c r="E2184" t="s">
        <v>878</v>
      </c>
      <c r="F2184" t="s">
        <v>879</v>
      </c>
      <c r="G2184" t="s">
        <v>2450</v>
      </c>
      <c r="H2184" t="s">
        <v>2451</v>
      </c>
      <c r="I2184" t="s">
        <v>835</v>
      </c>
    </row>
    <row r="2185" spans="1:9">
      <c r="A2185" t="s">
        <v>520</v>
      </c>
      <c r="B2185" t="s">
        <v>521</v>
      </c>
      <c r="C2185" s="33" t="s">
        <v>7180</v>
      </c>
      <c r="E2185" t="s">
        <v>884</v>
      </c>
      <c r="G2185" t="s">
        <v>829</v>
      </c>
      <c r="I2185" t="s">
        <v>835</v>
      </c>
    </row>
    <row r="2186" spans="1:9">
      <c r="A2186" t="s">
        <v>7181</v>
      </c>
      <c r="B2186" t="s">
        <v>7182</v>
      </c>
      <c r="C2186" s="33" t="s">
        <v>7183</v>
      </c>
      <c r="D2186" t="s">
        <v>829</v>
      </c>
      <c r="E2186" t="s">
        <v>850</v>
      </c>
      <c r="F2186" t="s">
        <v>851</v>
      </c>
      <c r="G2186" t="s">
        <v>829</v>
      </c>
      <c r="I2186" t="s">
        <v>830</v>
      </c>
    </row>
    <row r="2187" spans="1:9">
      <c r="A2187" t="s">
        <v>7184</v>
      </c>
      <c r="B2187" t="s">
        <v>7185</v>
      </c>
      <c r="C2187" s="33" t="s">
        <v>7186</v>
      </c>
      <c r="G2187" t="s">
        <v>834</v>
      </c>
      <c r="I2187" t="s">
        <v>835</v>
      </c>
    </row>
    <row r="2188" spans="1:9">
      <c r="A2188" t="s">
        <v>7187</v>
      </c>
      <c r="B2188" t="s">
        <v>7188</v>
      </c>
      <c r="C2188" s="33" t="s">
        <v>7189</v>
      </c>
      <c r="G2188" t="s">
        <v>834</v>
      </c>
      <c r="I2188" t="s">
        <v>835</v>
      </c>
    </row>
    <row r="2189" spans="1:9">
      <c r="A2189" t="s">
        <v>7190</v>
      </c>
      <c r="B2189" t="s">
        <v>7191</v>
      </c>
      <c r="C2189" s="33" t="s">
        <v>7192</v>
      </c>
      <c r="D2189" t="s">
        <v>829</v>
      </c>
      <c r="E2189" t="s">
        <v>1274</v>
      </c>
      <c r="F2189" t="s">
        <v>1275</v>
      </c>
      <c r="G2189" t="s">
        <v>829</v>
      </c>
      <c r="I2189" t="s">
        <v>835</v>
      </c>
    </row>
    <row r="2190" spans="1:9">
      <c r="A2190" t="s">
        <v>7193</v>
      </c>
      <c r="B2190" t="s">
        <v>7194</v>
      </c>
      <c r="C2190" s="33" t="s">
        <v>7195</v>
      </c>
      <c r="D2190" t="s">
        <v>829</v>
      </c>
      <c r="G2190" t="s">
        <v>829</v>
      </c>
      <c r="I2190" t="s">
        <v>835</v>
      </c>
    </row>
    <row r="2191" spans="1:9">
      <c r="A2191" t="s">
        <v>7196</v>
      </c>
      <c r="B2191" t="s">
        <v>7197</v>
      </c>
      <c r="C2191" s="33" t="s">
        <v>7198</v>
      </c>
      <c r="I2191" t="s">
        <v>843</v>
      </c>
    </row>
    <row r="2192" spans="1:9">
      <c r="A2192" t="s">
        <v>7199</v>
      </c>
      <c r="B2192" t="s">
        <v>7200</v>
      </c>
      <c r="C2192" s="33" t="s">
        <v>7201</v>
      </c>
      <c r="D2192" t="s">
        <v>829</v>
      </c>
      <c r="E2192" t="s">
        <v>873</v>
      </c>
      <c r="F2192" t="s">
        <v>874</v>
      </c>
      <c r="G2192" t="s">
        <v>829</v>
      </c>
      <c r="I2192" t="s">
        <v>830</v>
      </c>
    </row>
    <row r="2193" spans="1:9">
      <c r="A2193" t="s">
        <v>7202</v>
      </c>
      <c r="B2193" t="s">
        <v>7203</v>
      </c>
      <c r="C2193" s="33" t="s">
        <v>7204</v>
      </c>
      <c r="G2193" t="s">
        <v>834</v>
      </c>
      <c r="I2193" t="s">
        <v>835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7" workbookViewId="0">
      <selection activeCell="B21" sqref="B21"/>
    </sheetView>
  </sheetViews>
  <sheetFormatPr defaultColWidth="9.109375" defaultRowHeight="14.4"/>
  <cols>
    <col min="1" max="1" width="8.88671875" style="33" customWidth="1"/>
    <col min="3" max="3" width="25.44140625" customWidth="1"/>
    <col min="4" max="4" width="137.33203125" customWidth="1"/>
  </cols>
  <sheetData>
    <row r="1" spans="1:4" s="33" customFormat="1">
      <c r="A1" s="33" t="s">
        <v>7205</v>
      </c>
      <c r="C1" s="25" t="s">
        <v>7206</v>
      </c>
      <c r="D1" s="31" t="s">
        <v>7207</v>
      </c>
    </row>
    <row r="2" spans="1:4" ht="28.8">
      <c r="A2" s="33">
        <v>1</v>
      </c>
      <c r="B2" s="43" t="s">
        <v>7208</v>
      </c>
      <c r="C2" s="44" t="s">
        <v>7209</v>
      </c>
      <c r="D2" s="48" t="s">
        <v>7210</v>
      </c>
    </row>
    <row r="3" spans="1:4" s="33" customFormat="1">
      <c r="D3" s="48"/>
    </row>
    <row r="4" spans="1:4">
      <c r="A4" s="33">
        <v>2</v>
      </c>
      <c r="B4" s="36" t="s">
        <v>7211</v>
      </c>
      <c r="C4" s="37"/>
      <c r="D4" s="31" t="s">
        <v>7212</v>
      </c>
    </row>
    <row r="5" spans="1:4">
      <c r="B5" s="38"/>
      <c r="C5" s="39" t="s">
        <v>7213</v>
      </c>
      <c r="D5" s="31" t="s">
        <v>7214</v>
      </c>
    </row>
    <row r="6" spans="1:4" s="33" customFormat="1">
      <c r="B6" s="38"/>
      <c r="C6" s="39" t="s">
        <v>26</v>
      </c>
      <c r="D6" s="31" t="s">
        <v>7215</v>
      </c>
    </row>
    <row r="7" spans="1:4">
      <c r="B7" s="38"/>
      <c r="C7" s="39" t="s">
        <v>7216</v>
      </c>
      <c r="D7" s="31" t="s">
        <v>7217</v>
      </c>
    </row>
    <row r="8" spans="1:4">
      <c r="B8" s="38"/>
      <c r="C8" s="39" t="s">
        <v>7218</v>
      </c>
      <c r="D8" s="31" t="s">
        <v>7219</v>
      </c>
    </row>
    <row r="9" spans="1:4">
      <c r="B9" s="38"/>
      <c r="C9" s="40" t="s">
        <v>7220</v>
      </c>
      <c r="D9" s="31" t="s">
        <v>7221</v>
      </c>
    </row>
    <row r="10" spans="1:4">
      <c r="B10" s="41"/>
      <c r="C10" s="42"/>
      <c r="D10" s="31" t="s">
        <v>7222</v>
      </c>
    </row>
    <row r="11" spans="1:4">
      <c r="D11" s="31"/>
    </row>
    <row r="12" spans="1:4">
      <c r="A12" s="33">
        <v>3</v>
      </c>
      <c r="B12" s="43" t="s">
        <v>7223</v>
      </c>
      <c r="C12" s="44" t="s">
        <v>7206</v>
      </c>
      <c r="D12" s="31" t="s">
        <v>7224</v>
      </c>
    </row>
    <row r="13" spans="1:4" s="33" customFormat="1">
      <c r="D13" s="31"/>
    </row>
    <row r="14" spans="1:4">
      <c r="A14" s="33">
        <v>4</v>
      </c>
      <c r="B14" s="43" t="s">
        <v>7225</v>
      </c>
      <c r="C14" s="44" t="s">
        <v>7206</v>
      </c>
      <c r="D14" s="31" t="s">
        <v>7226</v>
      </c>
    </row>
    <row r="15" spans="1:4" s="33" customFormat="1">
      <c r="D15" s="31"/>
    </row>
    <row r="16" spans="1:4" ht="30" customHeight="1">
      <c r="A16" s="33">
        <v>5</v>
      </c>
      <c r="B16" s="43" t="s">
        <v>7227</v>
      </c>
      <c r="C16" s="44" t="s">
        <v>7206</v>
      </c>
      <c r="D16" s="31" t="s">
        <v>7228</v>
      </c>
    </row>
    <row r="17" spans="1:4" s="33" customFormat="1">
      <c r="D17" s="31"/>
    </row>
    <row r="18" spans="1:4">
      <c r="A18" s="33">
        <v>6</v>
      </c>
      <c r="B18" s="36" t="s">
        <v>16</v>
      </c>
      <c r="C18" s="45" t="s">
        <v>7229</v>
      </c>
      <c r="D18" s="31" t="s">
        <v>7230</v>
      </c>
    </row>
    <row r="19" spans="1:4" ht="28.8">
      <c r="A19" s="35">
        <v>7</v>
      </c>
      <c r="B19" s="41" t="s">
        <v>7231</v>
      </c>
      <c r="C19" s="42" t="s">
        <v>7232</v>
      </c>
      <c r="D19" s="31" t="s">
        <v>7233</v>
      </c>
    </row>
    <row r="21" spans="1:4">
      <c r="A21" s="50">
        <v>8</v>
      </c>
      <c r="B21" s="33" t="s">
        <v>7234</v>
      </c>
      <c r="C21" s="51" t="s">
        <v>7235</v>
      </c>
      <c r="D21" s="52" t="s">
        <v>7236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H5" sqref="H5"/>
    </sheetView>
  </sheetViews>
  <sheetFormatPr defaultColWidth="9.109375" defaultRowHeight="14.4"/>
  <cols>
    <col min="14" max="14" width="8.88671875" customWidth="1"/>
  </cols>
  <sheetData>
    <row r="1" spans="1:9">
      <c r="A1" t="s">
        <v>7237</v>
      </c>
      <c r="H1" s="20" t="s">
        <v>7238</v>
      </c>
      <c r="I1" t="s">
        <v>7239</v>
      </c>
    </row>
    <row r="2" spans="1:9">
      <c r="A2" t="s">
        <v>7240</v>
      </c>
      <c r="B2" t="s">
        <v>7241</v>
      </c>
      <c r="C2" t="s">
        <v>7242</v>
      </c>
      <c r="D2" t="s">
        <v>7243</v>
      </c>
      <c r="E2" t="s">
        <v>7244</v>
      </c>
      <c r="F2" t="s">
        <v>7245</v>
      </c>
      <c r="G2" t="s">
        <v>7246</v>
      </c>
      <c r="H2" s="20"/>
    </row>
    <row r="3" spans="1:9">
      <c r="A3" t="s">
        <v>7247</v>
      </c>
      <c r="B3" t="s">
        <v>7247</v>
      </c>
      <c r="C3" t="s">
        <v>7247</v>
      </c>
      <c r="D3" t="s">
        <v>7247</v>
      </c>
      <c r="E3" t="s">
        <v>7247</v>
      </c>
      <c r="F3" t="s">
        <v>7247</v>
      </c>
      <c r="G3">
        <v>1</v>
      </c>
      <c r="H3" s="20">
        <v>1</v>
      </c>
      <c r="I3" t="str">
        <f>IF(H3&gt;0,IF(ISEVEN(H3),"чет","нечет"),"")</f>
        <v>нечет</v>
      </c>
    </row>
    <row r="4" spans="1:9" ht="15">
      <c r="A4">
        <v>2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 s="28">
        <v>2</v>
      </c>
      <c r="I4" t="str">
        <f t="shared" ref="I4:I67" si="0">IF(H4&gt;0,IF(ISEVEN(H4),"чет","нечет"),"")</f>
        <v>чет</v>
      </c>
    </row>
    <row r="5" spans="1:9" ht="15">
      <c r="A5">
        <v>9</v>
      </c>
      <c r="B5">
        <v>10</v>
      </c>
      <c r="C5">
        <v>11</v>
      </c>
      <c r="D5">
        <v>12</v>
      </c>
      <c r="E5">
        <v>13</v>
      </c>
      <c r="F5">
        <v>14</v>
      </c>
      <c r="G5">
        <v>15</v>
      </c>
      <c r="H5" s="28">
        <v>3</v>
      </c>
      <c r="I5" t="str">
        <f t="shared" si="0"/>
        <v>нечет</v>
      </c>
    </row>
    <row r="6" spans="1:9" ht="15">
      <c r="A6">
        <v>16</v>
      </c>
      <c r="B6">
        <v>17</v>
      </c>
      <c r="C6">
        <v>18</v>
      </c>
      <c r="D6">
        <v>19</v>
      </c>
      <c r="E6">
        <v>20</v>
      </c>
      <c r="F6">
        <v>21</v>
      </c>
      <c r="G6">
        <v>22</v>
      </c>
      <c r="H6" s="28">
        <v>4</v>
      </c>
      <c r="I6" t="str">
        <f t="shared" si="0"/>
        <v>чет</v>
      </c>
    </row>
    <row r="7" spans="1:9" ht="15">
      <c r="A7">
        <v>23</v>
      </c>
      <c r="B7">
        <v>24</v>
      </c>
      <c r="C7">
        <v>25</v>
      </c>
      <c r="D7">
        <v>26</v>
      </c>
      <c r="E7">
        <v>27</v>
      </c>
      <c r="F7">
        <v>28</v>
      </c>
      <c r="G7">
        <v>29</v>
      </c>
      <c r="H7" s="29">
        <v>5</v>
      </c>
      <c r="I7" t="str">
        <f t="shared" si="0"/>
        <v>нечет</v>
      </c>
    </row>
    <row r="8" spans="1:9" ht="15">
      <c r="A8">
        <v>30</v>
      </c>
      <c r="C8" t="s">
        <v>7247</v>
      </c>
      <c r="D8" t="s">
        <v>7247</v>
      </c>
      <c r="E8" t="s">
        <v>7247</v>
      </c>
      <c r="F8" t="s">
        <v>7247</v>
      </c>
      <c r="G8" t="s">
        <v>7247</v>
      </c>
      <c r="H8" s="30">
        <v>6</v>
      </c>
      <c r="I8" t="str">
        <f t="shared" si="0"/>
        <v>чет</v>
      </c>
    </row>
    <row r="9" spans="1:9">
      <c r="A9" t="s">
        <v>7248</v>
      </c>
      <c r="I9" t="str">
        <f t="shared" si="0"/>
        <v/>
      </c>
    </row>
    <row r="10" spans="1:9">
      <c r="A10" t="s">
        <v>7240</v>
      </c>
      <c r="B10" t="s">
        <v>7241</v>
      </c>
      <c r="C10" t="s">
        <v>7242</v>
      </c>
      <c r="D10" t="s">
        <v>7243</v>
      </c>
      <c r="E10" t="s">
        <v>7244</v>
      </c>
      <c r="F10" t="s">
        <v>7245</v>
      </c>
      <c r="G10" t="s">
        <v>7246</v>
      </c>
      <c r="I10" t="str">
        <f t="shared" si="0"/>
        <v/>
      </c>
    </row>
    <row r="11" spans="1:9" ht="1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 s="28">
        <v>6</v>
      </c>
      <c r="I11" t="str">
        <f t="shared" si="0"/>
        <v>чет</v>
      </c>
    </row>
    <row r="12" spans="1:9" ht="15">
      <c r="A12">
        <v>7</v>
      </c>
      <c r="B12">
        <v>8</v>
      </c>
      <c r="C12">
        <v>9</v>
      </c>
      <c r="D12">
        <v>10</v>
      </c>
      <c r="E12">
        <v>11</v>
      </c>
      <c r="F12">
        <v>12</v>
      </c>
      <c r="G12">
        <v>13</v>
      </c>
      <c r="H12" s="28">
        <v>7</v>
      </c>
      <c r="I12" t="str">
        <f t="shared" si="0"/>
        <v>нечет</v>
      </c>
    </row>
    <row r="13" spans="1:9" ht="15">
      <c r="A13">
        <v>14</v>
      </c>
      <c r="B13">
        <v>15</v>
      </c>
      <c r="C13">
        <v>16</v>
      </c>
      <c r="D13">
        <v>17</v>
      </c>
      <c r="E13">
        <v>18</v>
      </c>
      <c r="F13">
        <v>19</v>
      </c>
      <c r="G13">
        <v>20</v>
      </c>
      <c r="H13" s="28">
        <v>8</v>
      </c>
      <c r="I13" t="str">
        <f t="shared" si="0"/>
        <v>чет</v>
      </c>
    </row>
    <row r="14" spans="1:9" ht="15">
      <c r="A14">
        <v>21</v>
      </c>
      <c r="B14">
        <v>22</v>
      </c>
      <c r="C14">
        <v>23</v>
      </c>
      <c r="D14">
        <v>24</v>
      </c>
      <c r="E14">
        <v>25</v>
      </c>
      <c r="F14">
        <v>26</v>
      </c>
      <c r="G14">
        <v>27</v>
      </c>
      <c r="H14" s="29">
        <v>9</v>
      </c>
      <c r="I14" t="str">
        <f t="shared" si="0"/>
        <v>нечет</v>
      </c>
    </row>
    <row r="15" spans="1:9" ht="15">
      <c r="A15">
        <v>28</v>
      </c>
      <c r="B15">
        <v>29</v>
      </c>
      <c r="C15">
        <v>30</v>
      </c>
      <c r="D15">
        <v>31</v>
      </c>
      <c r="H15" s="29">
        <v>10</v>
      </c>
      <c r="I15" t="str">
        <f t="shared" si="0"/>
        <v>чет</v>
      </c>
    </row>
    <row r="16" spans="1:9">
      <c r="A16" t="s">
        <v>7249</v>
      </c>
      <c r="I16" t="str">
        <f t="shared" si="0"/>
        <v/>
      </c>
    </row>
    <row r="17" spans="1:9">
      <c r="A17" t="s">
        <v>7240</v>
      </c>
      <c r="B17" t="s">
        <v>7241</v>
      </c>
      <c r="C17" t="s">
        <v>7242</v>
      </c>
      <c r="D17" t="s">
        <v>7243</v>
      </c>
      <c r="E17" t="s">
        <v>7244</v>
      </c>
      <c r="F17" t="s">
        <v>7245</v>
      </c>
      <c r="G17" t="s">
        <v>7246</v>
      </c>
      <c r="I17" t="str">
        <f t="shared" si="0"/>
        <v/>
      </c>
    </row>
    <row r="18" spans="1:9" ht="15">
      <c r="E18">
        <v>1</v>
      </c>
      <c r="F18">
        <v>2</v>
      </c>
      <c r="G18">
        <v>3</v>
      </c>
      <c r="H18" s="29">
        <v>10</v>
      </c>
      <c r="I18" t="str">
        <f t="shared" si="0"/>
        <v>чет</v>
      </c>
    </row>
    <row r="19" spans="1:9" ht="15">
      <c r="A19">
        <v>4</v>
      </c>
      <c r="B19">
        <v>5</v>
      </c>
      <c r="C19">
        <v>6</v>
      </c>
      <c r="D19">
        <v>7</v>
      </c>
      <c r="E19">
        <v>8</v>
      </c>
      <c r="F19">
        <v>9</v>
      </c>
      <c r="G19">
        <v>10</v>
      </c>
      <c r="H19" s="29">
        <v>11</v>
      </c>
      <c r="I19" t="str">
        <f t="shared" si="0"/>
        <v>нечет</v>
      </c>
    </row>
    <row r="20" spans="1:9" ht="15">
      <c r="A20">
        <v>11</v>
      </c>
      <c r="B20">
        <v>12</v>
      </c>
      <c r="C20">
        <v>13</v>
      </c>
      <c r="D20">
        <v>14</v>
      </c>
      <c r="E20">
        <v>15</v>
      </c>
      <c r="F20">
        <v>16</v>
      </c>
      <c r="G20">
        <v>17</v>
      </c>
      <c r="H20" s="29">
        <v>12</v>
      </c>
      <c r="I20" t="str">
        <f t="shared" si="0"/>
        <v>чет</v>
      </c>
    </row>
    <row r="21" spans="1:9" ht="15">
      <c r="A21">
        <v>18</v>
      </c>
      <c r="B21">
        <v>19</v>
      </c>
      <c r="C21">
        <v>20</v>
      </c>
      <c r="D21">
        <v>21</v>
      </c>
      <c r="E21">
        <v>22</v>
      </c>
      <c r="F21">
        <v>23</v>
      </c>
      <c r="G21">
        <v>24</v>
      </c>
      <c r="H21" s="29">
        <v>13</v>
      </c>
      <c r="I21" t="str">
        <f t="shared" si="0"/>
        <v>нечет</v>
      </c>
    </row>
    <row r="22" spans="1:9" ht="15">
      <c r="A22">
        <v>25</v>
      </c>
      <c r="B22">
        <v>26</v>
      </c>
      <c r="C22">
        <v>27</v>
      </c>
      <c r="D22">
        <v>28</v>
      </c>
      <c r="E22">
        <v>29</v>
      </c>
      <c r="F22">
        <v>30</v>
      </c>
      <c r="H22" s="29">
        <v>14</v>
      </c>
      <c r="I22" t="str">
        <f t="shared" si="0"/>
        <v>чет</v>
      </c>
    </row>
    <row r="23" spans="1:9">
      <c r="A23" t="s">
        <v>7250</v>
      </c>
      <c r="I23" t="str">
        <f t="shared" si="0"/>
        <v/>
      </c>
    </row>
    <row r="24" spans="1:9">
      <c r="A24" t="s">
        <v>7240</v>
      </c>
      <c r="B24" t="s">
        <v>7241</v>
      </c>
      <c r="C24" t="s">
        <v>7242</v>
      </c>
      <c r="D24" t="s">
        <v>7243</v>
      </c>
      <c r="E24" t="s">
        <v>7244</v>
      </c>
      <c r="F24" t="s">
        <v>7245</v>
      </c>
      <c r="G24" t="s">
        <v>7246</v>
      </c>
      <c r="I24" t="str">
        <f t="shared" si="0"/>
        <v/>
      </c>
    </row>
    <row r="25" spans="1:9" ht="15">
      <c r="A25" t="s">
        <v>7247</v>
      </c>
      <c r="B25" t="s">
        <v>7247</v>
      </c>
      <c r="C25" t="s">
        <v>7247</v>
      </c>
      <c r="D25" t="s">
        <v>7247</v>
      </c>
      <c r="E25" t="s">
        <v>7247</v>
      </c>
      <c r="F25" t="s">
        <v>7247</v>
      </c>
      <c r="G25">
        <v>1</v>
      </c>
      <c r="H25" s="29">
        <v>14</v>
      </c>
      <c r="I25" t="str">
        <f t="shared" si="0"/>
        <v>чет</v>
      </c>
    </row>
    <row r="26" spans="1:9" ht="15">
      <c r="A26">
        <v>2</v>
      </c>
      <c r="B26">
        <v>3</v>
      </c>
      <c r="C26">
        <v>4</v>
      </c>
      <c r="D26">
        <v>5</v>
      </c>
      <c r="E26">
        <v>6</v>
      </c>
      <c r="F26">
        <v>7</v>
      </c>
      <c r="G26">
        <v>8</v>
      </c>
      <c r="H26" s="29">
        <v>15</v>
      </c>
      <c r="I26" t="str">
        <f t="shared" si="0"/>
        <v>нечет</v>
      </c>
    </row>
    <row r="27" spans="1:9" ht="15">
      <c r="A27">
        <v>9</v>
      </c>
      <c r="B27">
        <v>10</v>
      </c>
      <c r="C27">
        <v>11</v>
      </c>
      <c r="D27">
        <v>12</v>
      </c>
      <c r="E27">
        <v>13</v>
      </c>
      <c r="F27">
        <v>14</v>
      </c>
      <c r="G27">
        <v>15</v>
      </c>
      <c r="H27" s="29">
        <v>16</v>
      </c>
      <c r="I27" t="str">
        <f t="shared" si="0"/>
        <v>чет</v>
      </c>
    </row>
    <row r="28" spans="1:9" ht="15">
      <c r="A28">
        <v>16</v>
      </c>
      <c r="B28">
        <v>17</v>
      </c>
      <c r="C28">
        <v>18</v>
      </c>
      <c r="D28">
        <v>19</v>
      </c>
      <c r="E28">
        <v>20</v>
      </c>
      <c r="F28">
        <v>21</v>
      </c>
      <c r="G28">
        <v>22</v>
      </c>
      <c r="H28" s="29">
        <v>17</v>
      </c>
      <c r="I28" t="str">
        <f t="shared" si="0"/>
        <v>нечет</v>
      </c>
    </row>
    <row r="29" spans="1:9" ht="15">
      <c r="A29">
        <v>23</v>
      </c>
      <c r="B29">
        <v>24</v>
      </c>
      <c r="C29">
        <v>25</v>
      </c>
      <c r="D29">
        <v>26</v>
      </c>
      <c r="E29">
        <v>27</v>
      </c>
      <c r="F29">
        <v>28</v>
      </c>
      <c r="G29">
        <v>29</v>
      </c>
      <c r="H29" s="29">
        <v>18</v>
      </c>
      <c r="I29" t="str">
        <f t="shared" si="0"/>
        <v>чет</v>
      </c>
    </row>
    <row r="30" spans="1:9" ht="15">
      <c r="A30">
        <v>30</v>
      </c>
      <c r="B30">
        <v>31</v>
      </c>
      <c r="C30" t="s">
        <v>7247</v>
      </c>
      <c r="D30" t="s">
        <v>7247</v>
      </c>
      <c r="E30" t="s">
        <v>7247</v>
      </c>
      <c r="F30" t="s">
        <v>7247</v>
      </c>
      <c r="G30" t="s">
        <v>7247</v>
      </c>
      <c r="H30" s="29">
        <v>19</v>
      </c>
      <c r="I30" t="str">
        <f t="shared" si="0"/>
        <v>нечет</v>
      </c>
    </row>
    <row r="31" spans="1:9">
      <c r="A31" t="s">
        <v>7251</v>
      </c>
      <c r="I31" t="str">
        <f t="shared" si="0"/>
        <v/>
      </c>
    </row>
    <row r="32" spans="1:9">
      <c r="A32" t="s">
        <v>7240</v>
      </c>
      <c r="B32" t="s">
        <v>7241</v>
      </c>
      <c r="C32" t="s">
        <v>7242</v>
      </c>
      <c r="D32" t="s">
        <v>7243</v>
      </c>
      <c r="E32" t="s">
        <v>7244</v>
      </c>
      <c r="F32" t="s">
        <v>7245</v>
      </c>
      <c r="G32" t="s">
        <v>7246</v>
      </c>
      <c r="I32" t="str">
        <f t="shared" si="0"/>
        <v/>
      </c>
    </row>
    <row r="33" spans="1:9" ht="15">
      <c r="C33">
        <v>1</v>
      </c>
      <c r="D33">
        <v>2</v>
      </c>
      <c r="E33">
        <v>3</v>
      </c>
      <c r="F33">
        <v>4</v>
      </c>
      <c r="G33">
        <v>5</v>
      </c>
      <c r="H33" s="30">
        <v>19</v>
      </c>
      <c r="I33" t="str">
        <f t="shared" si="0"/>
        <v>нечет</v>
      </c>
    </row>
    <row r="34" spans="1:9" ht="15">
      <c r="A34">
        <v>6</v>
      </c>
      <c r="B34">
        <v>7</v>
      </c>
      <c r="C34">
        <v>8</v>
      </c>
      <c r="D34">
        <v>9</v>
      </c>
      <c r="E34">
        <v>10</v>
      </c>
      <c r="F34">
        <v>11</v>
      </c>
      <c r="G34">
        <v>12</v>
      </c>
      <c r="H34" s="30">
        <v>20</v>
      </c>
      <c r="I34" t="str">
        <f t="shared" si="0"/>
        <v>чет</v>
      </c>
    </row>
    <row r="35" spans="1:9" ht="15">
      <c r="A35">
        <v>13</v>
      </c>
      <c r="B35">
        <v>14</v>
      </c>
      <c r="C35">
        <v>15</v>
      </c>
      <c r="D35">
        <v>16</v>
      </c>
      <c r="E35">
        <v>17</v>
      </c>
      <c r="F35">
        <v>18</v>
      </c>
      <c r="G35">
        <v>19</v>
      </c>
      <c r="H35" s="30">
        <v>21</v>
      </c>
      <c r="I35" t="str">
        <f t="shared" si="0"/>
        <v>нечет</v>
      </c>
    </row>
    <row r="36" spans="1:9" ht="15">
      <c r="A36">
        <v>20</v>
      </c>
      <c r="B36">
        <v>21</v>
      </c>
      <c r="C36">
        <v>22</v>
      </c>
      <c r="D36">
        <v>23</v>
      </c>
      <c r="E36">
        <v>24</v>
      </c>
      <c r="F36">
        <v>25</v>
      </c>
      <c r="G36">
        <v>26</v>
      </c>
      <c r="H36" s="30">
        <v>22</v>
      </c>
      <c r="I36" t="str">
        <f t="shared" si="0"/>
        <v>чет</v>
      </c>
    </row>
    <row r="37" spans="1:9" ht="15">
      <c r="A37">
        <v>27</v>
      </c>
      <c r="B37">
        <v>28</v>
      </c>
      <c r="C37">
        <v>29</v>
      </c>
      <c r="D37">
        <v>30</v>
      </c>
      <c r="E37">
        <v>31</v>
      </c>
      <c r="H37" s="30">
        <v>23</v>
      </c>
      <c r="I37" t="str">
        <f t="shared" si="0"/>
        <v>нечет</v>
      </c>
    </row>
    <row r="38" spans="1:9">
      <c r="A38" t="s">
        <v>7252</v>
      </c>
      <c r="I38" t="str">
        <f t="shared" si="0"/>
        <v/>
      </c>
    </row>
    <row r="39" spans="1:9">
      <c r="A39" t="s">
        <v>7240</v>
      </c>
      <c r="B39" t="s">
        <v>7241</v>
      </c>
      <c r="C39" t="s">
        <v>7242</v>
      </c>
      <c r="D39" t="s">
        <v>7243</v>
      </c>
      <c r="E39" t="s">
        <v>7244</v>
      </c>
      <c r="F39" t="s">
        <v>7245</v>
      </c>
      <c r="G39" t="s">
        <v>7246</v>
      </c>
      <c r="I39" t="str">
        <f t="shared" si="0"/>
        <v/>
      </c>
    </row>
    <row r="40" spans="1:9" ht="15">
      <c r="F40">
        <v>1</v>
      </c>
      <c r="G40">
        <v>2</v>
      </c>
      <c r="H40" s="30">
        <v>23</v>
      </c>
      <c r="I40" t="str">
        <f t="shared" si="0"/>
        <v>нечет</v>
      </c>
    </row>
    <row r="41" spans="1:9" ht="15">
      <c r="A41">
        <v>3</v>
      </c>
      <c r="B41">
        <v>4</v>
      </c>
      <c r="C41">
        <v>5</v>
      </c>
      <c r="D41">
        <v>6</v>
      </c>
      <c r="E41">
        <v>7</v>
      </c>
      <c r="F41">
        <v>8</v>
      </c>
      <c r="G41">
        <v>9</v>
      </c>
      <c r="H41" s="30">
        <v>24</v>
      </c>
      <c r="I41" t="str">
        <f t="shared" si="0"/>
        <v>чет</v>
      </c>
    </row>
    <row r="42" spans="1:9" ht="15">
      <c r="A42">
        <v>10</v>
      </c>
      <c r="B42">
        <v>11</v>
      </c>
      <c r="C42">
        <v>12</v>
      </c>
      <c r="D42">
        <v>13</v>
      </c>
      <c r="E42">
        <v>14</v>
      </c>
      <c r="F42">
        <v>15</v>
      </c>
      <c r="G42">
        <v>16</v>
      </c>
      <c r="H42" s="30">
        <v>25</v>
      </c>
      <c r="I42" t="str">
        <f t="shared" si="0"/>
        <v>нечет</v>
      </c>
    </row>
    <row r="43" spans="1:9" ht="15">
      <c r="A43">
        <v>17</v>
      </c>
      <c r="B43">
        <v>18</v>
      </c>
      <c r="C43">
        <v>19</v>
      </c>
      <c r="D43">
        <v>20</v>
      </c>
      <c r="E43">
        <v>21</v>
      </c>
      <c r="F43">
        <v>22</v>
      </c>
      <c r="G43">
        <v>23</v>
      </c>
      <c r="H43" s="30">
        <v>26</v>
      </c>
      <c r="I43" t="str">
        <f t="shared" si="0"/>
        <v>чет</v>
      </c>
    </row>
    <row r="44" spans="1:9" ht="15">
      <c r="A44">
        <v>24</v>
      </c>
      <c r="B44">
        <v>25</v>
      </c>
      <c r="C44">
        <v>26</v>
      </c>
      <c r="D44">
        <v>27</v>
      </c>
      <c r="E44">
        <v>28</v>
      </c>
      <c r="H44" s="30">
        <v>27</v>
      </c>
      <c r="I44" t="str">
        <f t="shared" si="0"/>
        <v>нечет</v>
      </c>
    </row>
    <row r="45" spans="1:9">
      <c r="A45" t="s">
        <v>7253</v>
      </c>
      <c r="I45" t="str">
        <f t="shared" si="0"/>
        <v/>
      </c>
    </row>
    <row r="46" spans="1:9">
      <c r="A46" t="s">
        <v>7240</v>
      </c>
      <c r="B46" t="s">
        <v>7241</v>
      </c>
      <c r="C46" t="s">
        <v>7242</v>
      </c>
      <c r="D46" t="s">
        <v>7243</v>
      </c>
      <c r="E46" t="s">
        <v>7244</v>
      </c>
      <c r="F46" t="s">
        <v>7245</v>
      </c>
      <c r="G46" t="s">
        <v>7246</v>
      </c>
      <c r="I46" t="str">
        <f t="shared" si="0"/>
        <v/>
      </c>
    </row>
    <row r="47" spans="1:9" ht="15">
      <c r="F47">
        <v>1</v>
      </c>
      <c r="G47">
        <v>2</v>
      </c>
      <c r="H47" s="30">
        <v>27</v>
      </c>
      <c r="I47" t="str">
        <f t="shared" si="0"/>
        <v>нечет</v>
      </c>
    </row>
    <row r="48" spans="1:9" ht="15">
      <c r="A48">
        <v>3</v>
      </c>
      <c r="B48">
        <v>4</v>
      </c>
      <c r="C48">
        <v>5</v>
      </c>
      <c r="D48">
        <v>6</v>
      </c>
      <c r="E48">
        <v>7</v>
      </c>
      <c r="F48">
        <v>8</v>
      </c>
      <c r="G48">
        <v>9</v>
      </c>
      <c r="H48" s="30">
        <v>28</v>
      </c>
      <c r="I48" t="str">
        <f t="shared" si="0"/>
        <v>чет</v>
      </c>
    </row>
    <row r="49" spans="1:9" ht="15">
      <c r="A49">
        <v>10</v>
      </c>
      <c r="B49">
        <v>11</v>
      </c>
      <c r="C49">
        <v>12</v>
      </c>
      <c r="D49">
        <v>13</v>
      </c>
      <c r="E49">
        <v>14</v>
      </c>
      <c r="F49">
        <v>15</v>
      </c>
      <c r="G49">
        <v>16</v>
      </c>
      <c r="H49" s="30">
        <v>29</v>
      </c>
      <c r="I49" t="str">
        <f t="shared" si="0"/>
        <v>нечет</v>
      </c>
    </row>
    <row r="50" spans="1:9" ht="15">
      <c r="A50">
        <v>17</v>
      </c>
      <c r="B50">
        <v>18</v>
      </c>
      <c r="C50">
        <v>19</v>
      </c>
      <c r="D50">
        <v>20</v>
      </c>
      <c r="E50">
        <v>21</v>
      </c>
      <c r="F50">
        <v>22</v>
      </c>
      <c r="G50">
        <v>23</v>
      </c>
      <c r="H50" s="30">
        <v>30</v>
      </c>
      <c r="I50" t="str">
        <f t="shared" si="0"/>
        <v>чет</v>
      </c>
    </row>
    <row r="51" spans="1:9" ht="15">
      <c r="A51">
        <v>24</v>
      </c>
      <c r="B51">
        <v>25</v>
      </c>
      <c r="C51">
        <v>26</v>
      </c>
      <c r="D51">
        <v>27</v>
      </c>
      <c r="E51">
        <v>28</v>
      </c>
      <c r="F51">
        <v>29</v>
      </c>
      <c r="G51">
        <v>30</v>
      </c>
      <c r="H51" s="30">
        <v>31</v>
      </c>
      <c r="I51" t="str">
        <f t="shared" si="0"/>
        <v>нечет</v>
      </c>
    </row>
    <row r="52" spans="1:9" ht="15">
      <c r="A52">
        <v>31</v>
      </c>
      <c r="H52" s="30">
        <v>32</v>
      </c>
      <c r="I52" t="str">
        <f t="shared" si="0"/>
        <v>чет</v>
      </c>
    </row>
    <row r="53" spans="1:9">
      <c r="A53" t="s">
        <v>7254</v>
      </c>
      <c r="I53" t="str">
        <f t="shared" si="0"/>
        <v/>
      </c>
    </row>
    <row r="54" spans="1:9">
      <c r="A54" t="s">
        <v>7240</v>
      </c>
      <c r="B54" t="s">
        <v>7241</v>
      </c>
      <c r="C54" t="s">
        <v>7242</v>
      </c>
      <c r="D54" t="s">
        <v>7243</v>
      </c>
      <c r="E54" t="s">
        <v>7244</v>
      </c>
      <c r="F54" t="s">
        <v>7245</v>
      </c>
      <c r="G54" t="s">
        <v>7246</v>
      </c>
      <c r="I54" t="str">
        <f t="shared" si="0"/>
        <v/>
      </c>
    </row>
    <row r="55" spans="1:9" ht="15"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H55" s="30">
        <v>32</v>
      </c>
      <c r="I55" t="str">
        <f t="shared" si="0"/>
        <v>чет</v>
      </c>
    </row>
    <row r="56" spans="1:9" ht="15">
      <c r="A56">
        <v>7</v>
      </c>
      <c r="B56">
        <v>8</v>
      </c>
      <c r="C56">
        <v>9</v>
      </c>
      <c r="D56">
        <v>10</v>
      </c>
      <c r="E56">
        <v>11</v>
      </c>
      <c r="F56">
        <v>12</v>
      </c>
      <c r="G56">
        <v>13</v>
      </c>
      <c r="H56" s="30">
        <v>33</v>
      </c>
      <c r="I56" t="str">
        <f t="shared" si="0"/>
        <v>нечет</v>
      </c>
    </row>
    <row r="57" spans="1:9" ht="15">
      <c r="A57">
        <v>14</v>
      </c>
      <c r="B57">
        <v>15</v>
      </c>
      <c r="C57">
        <v>16</v>
      </c>
      <c r="D57">
        <v>17</v>
      </c>
      <c r="E57">
        <v>18</v>
      </c>
      <c r="F57">
        <v>19</v>
      </c>
      <c r="G57">
        <v>20</v>
      </c>
      <c r="H57" s="30">
        <v>34</v>
      </c>
      <c r="I57" t="str">
        <f t="shared" si="0"/>
        <v>чет</v>
      </c>
    </row>
    <row r="58" spans="1:9" ht="15">
      <c r="A58">
        <v>21</v>
      </c>
      <c r="B58">
        <v>22</v>
      </c>
      <c r="C58">
        <v>23</v>
      </c>
      <c r="D58">
        <v>24</v>
      </c>
      <c r="E58">
        <v>25</v>
      </c>
      <c r="F58">
        <v>26</v>
      </c>
      <c r="G58">
        <v>27</v>
      </c>
      <c r="H58" s="30">
        <v>35</v>
      </c>
      <c r="I58" t="str">
        <f t="shared" si="0"/>
        <v>нечет</v>
      </c>
    </row>
    <row r="59" spans="1:9" ht="15">
      <c r="A59">
        <v>28</v>
      </c>
      <c r="B59">
        <v>29</v>
      </c>
      <c r="C59">
        <v>30</v>
      </c>
      <c r="H59" s="30">
        <v>36</v>
      </c>
      <c r="I59" t="str">
        <f t="shared" si="0"/>
        <v>чет</v>
      </c>
    </row>
    <row r="60" spans="1:9">
      <c r="A60" t="s">
        <v>7255</v>
      </c>
      <c r="I60" t="str">
        <f t="shared" si="0"/>
        <v/>
      </c>
    </row>
    <row r="61" spans="1:9">
      <c r="A61" t="s">
        <v>7240</v>
      </c>
      <c r="B61" t="s">
        <v>7241</v>
      </c>
      <c r="C61" t="s">
        <v>7242</v>
      </c>
      <c r="D61" t="s">
        <v>7243</v>
      </c>
      <c r="E61" t="s">
        <v>7244</v>
      </c>
      <c r="F61" t="s">
        <v>7245</v>
      </c>
      <c r="G61" t="s">
        <v>7246</v>
      </c>
      <c r="I61" t="str">
        <f t="shared" si="0"/>
        <v/>
      </c>
    </row>
    <row r="62" spans="1:9" ht="15">
      <c r="D62">
        <v>1</v>
      </c>
      <c r="E62">
        <v>2</v>
      </c>
      <c r="F62">
        <v>3</v>
      </c>
      <c r="G62">
        <v>4</v>
      </c>
      <c r="H62" s="30">
        <v>36</v>
      </c>
      <c r="I62" t="str">
        <f t="shared" si="0"/>
        <v>чет</v>
      </c>
    </row>
    <row r="63" spans="1:9" ht="15">
      <c r="A63">
        <v>5</v>
      </c>
      <c r="B63">
        <v>6</v>
      </c>
      <c r="C63">
        <v>7</v>
      </c>
      <c r="D63">
        <v>8</v>
      </c>
      <c r="E63">
        <v>9</v>
      </c>
      <c r="F63">
        <v>10</v>
      </c>
      <c r="G63">
        <v>11</v>
      </c>
      <c r="H63" s="30">
        <v>37</v>
      </c>
      <c r="I63" t="str">
        <f t="shared" si="0"/>
        <v>нечет</v>
      </c>
    </row>
    <row r="64" spans="1:9" ht="15">
      <c r="A64">
        <v>12</v>
      </c>
      <c r="B64">
        <v>13</v>
      </c>
      <c r="C64">
        <v>14</v>
      </c>
      <c r="D64">
        <v>15</v>
      </c>
      <c r="E64">
        <v>16</v>
      </c>
      <c r="F64">
        <v>17</v>
      </c>
      <c r="G64">
        <v>18</v>
      </c>
      <c r="H64" s="30">
        <v>38</v>
      </c>
      <c r="I64" t="str">
        <f t="shared" si="0"/>
        <v>чет</v>
      </c>
    </row>
    <row r="65" spans="1:9" ht="15">
      <c r="A65">
        <v>19</v>
      </c>
      <c r="B65">
        <v>20</v>
      </c>
      <c r="C65">
        <v>21</v>
      </c>
      <c r="D65">
        <v>22</v>
      </c>
      <c r="E65">
        <v>23</v>
      </c>
      <c r="F65">
        <v>24</v>
      </c>
      <c r="G65">
        <v>25</v>
      </c>
      <c r="H65" s="30">
        <v>39</v>
      </c>
      <c r="I65" t="str">
        <f t="shared" si="0"/>
        <v>нечет</v>
      </c>
    </row>
    <row r="66" spans="1:9" ht="15">
      <c r="A66">
        <v>26</v>
      </c>
      <c r="B66">
        <v>27</v>
      </c>
      <c r="C66">
        <v>28</v>
      </c>
      <c r="D66">
        <v>29</v>
      </c>
      <c r="E66">
        <v>30</v>
      </c>
      <c r="F66">
        <v>31</v>
      </c>
      <c r="H66" s="30">
        <v>40</v>
      </c>
      <c r="I66" t="str">
        <f t="shared" si="0"/>
        <v>чет</v>
      </c>
    </row>
    <row r="67" spans="1:9">
      <c r="A67" t="s">
        <v>7256</v>
      </c>
      <c r="I67" t="str">
        <f t="shared" si="0"/>
        <v/>
      </c>
    </row>
    <row r="68" spans="1:9">
      <c r="A68" t="s">
        <v>7240</v>
      </c>
      <c r="B68" t="s">
        <v>7241</v>
      </c>
      <c r="C68" t="s">
        <v>7242</v>
      </c>
      <c r="D68" t="s">
        <v>7243</v>
      </c>
      <c r="E68" t="s">
        <v>7244</v>
      </c>
      <c r="F68" t="s">
        <v>7245</v>
      </c>
      <c r="G68" t="s">
        <v>7246</v>
      </c>
      <c r="I68" t="str">
        <f t="shared" ref="I68:I74" si="1">IF(H68&gt;0,IF(ISEVEN(H68),"чет","нечет"),"")</f>
        <v/>
      </c>
    </row>
    <row r="69" spans="1:9" ht="15">
      <c r="G69">
        <v>1</v>
      </c>
      <c r="H69" s="30">
        <v>40</v>
      </c>
      <c r="I69" t="str">
        <f t="shared" si="1"/>
        <v>чет</v>
      </c>
    </row>
    <row r="70" spans="1:9" ht="15">
      <c r="A70">
        <v>2</v>
      </c>
      <c r="B70">
        <v>3</v>
      </c>
      <c r="C70">
        <v>4</v>
      </c>
      <c r="D70">
        <v>5</v>
      </c>
      <c r="E70">
        <v>6</v>
      </c>
      <c r="F70">
        <v>7</v>
      </c>
      <c r="G70">
        <v>8</v>
      </c>
      <c r="H70" s="30">
        <v>41</v>
      </c>
      <c r="I70" t="str">
        <f t="shared" si="1"/>
        <v>нечет</v>
      </c>
    </row>
    <row r="71" spans="1:9" ht="15">
      <c r="A71">
        <v>9</v>
      </c>
      <c r="B71">
        <v>10</v>
      </c>
      <c r="C71">
        <v>11</v>
      </c>
      <c r="D71">
        <v>12</v>
      </c>
      <c r="E71">
        <v>13</v>
      </c>
      <c r="F71">
        <v>14</v>
      </c>
      <c r="G71">
        <v>15</v>
      </c>
      <c r="H71" s="30">
        <v>42</v>
      </c>
      <c r="I71" t="str">
        <f t="shared" si="1"/>
        <v>чет</v>
      </c>
    </row>
    <row r="72" spans="1:9" ht="15">
      <c r="A72">
        <v>16</v>
      </c>
      <c r="B72">
        <v>17</v>
      </c>
      <c r="C72">
        <v>18</v>
      </c>
      <c r="D72">
        <v>19</v>
      </c>
      <c r="E72">
        <v>20</v>
      </c>
      <c r="F72">
        <v>21</v>
      </c>
      <c r="G72">
        <v>22</v>
      </c>
      <c r="H72" s="30">
        <v>43</v>
      </c>
      <c r="I72" t="str">
        <f t="shared" si="1"/>
        <v>нечет</v>
      </c>
    </row>
    <row r="73" spans="1:9" ht="15">
      <c r="A73">
        <v>23</v>
      </c>
      <c r="B73">
        <v>24</v>
      </c>
      <c r="C73">
        <v>25</v>
      </c>
      <c r="D73">
        <v>26</v>
      </c>
      <c r="E73">
        <v>27</v>
      </c>
      <c r="F73">
        <v>28</v>
      </c>
      <c r="G73">
        <v>29</v>
      </c>
      <c r="H73" s="30">
        <v>44</v>
      </c>
      <c r="I73" t="str">
        <f t="shared" si="1"/>
        <v>чет</v>
      </c>
    </row>
    <row r="74" spans="1:9" ht="15">
      <c r="A74">
        <v>30</v>
      </c>
      <c r="H74" s="30">
        <v>45</v>
      </c>
      <c r="I74" t="str">
        <f t="shared" si="1"/>
        <v>нечет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A28" workbookViewId="0">
      <selection activeCell="Q54" sqref="Q54"/>
    </sheetView>
  </sheetViews>
  <sheetFormatPr defaultColWidth="9.109375" defaultRowHeight="14.4"/>
  <sheetData>
    <row r="1" spans="1:3">
      <c r="A1" t="s">
        <v>28</v>
      </c>
      <c r="B1" t="s">
        <v>7257</v>
      </c>
      <c r="C1" t="s">
        <v>7258</v>
      </c>
    </row>
    <row r="2" spans="1:3">
      <c r="A2" t="s">
        <v>7259</v>
      </c>
      <c r="B2" t="s">
        <v>168</v>
      </c>
      <c r="C2" t="s">
        <v>7260</v>
      </c>
    </row>
    <row r="3" spans="1:3">
      <c r="A3" t="s">
        <v>7261</v>
      </c>
      <c r="B3" t="s">
        <v>320</v>
      </c>
      <c r="C3" t="s">
        <v>7262</v>
      </c>
    </row>
    <row r="4" spans="1:3">
      <c r="A4" t="s">
        <v>7263</v>
      </c>
      <c r="B4" t="s">
        <v>475</v>
      </c>
      <c r="C4" t="s">
        <v>7262</v>
      </c>
    </row>
    <row r="5" spans="1:3">
      <c r="A5" t="s">
        <v>7264</v>
      </c>
      <c r="B5" t="s">
        <v>402</v>
      </c>
      <c r="C5" t="s">
        <v>7262</v>
      </c>
    </row>
    <row r="6" spans="1:3">
      <c r="A6" t="s">
        <v>7265</v>
      </c>
      <c r="B6" t="s">
        <v>320</v>
      </c>
      <c r="C6" t="s">
        <v>7262</v>
      </c>
    </row>
    <row r="7" spans="1:3">
      <c r="A7" t="s">
        <v>7266</v>
      </c>
      <c r="B7" t="s">
        <v>402</v>
      </c>
      <c r="C7" t="s">
        <v>7262</v>
      </c>
    </row>
    <row r="8" spans="1:3">
      <c r="A8" t="s">
        <v>7267</v>
      </c>
      <c r="B8" t="s">
        <v>595</v>
      </c>
      <c r="C8" t="s">
        <v>7262</v>
      </c>
    </row>
    <row r="9" spans="1:3">
      <c r="A9" t="s">
        <v>7268</v>
      </c>
      <c r="B9" t="s">
        <v>7269</v>
      </c>
      <c r="C9" t="s">
        <v>7260</v>
      </c>
    </row>
    <row r="10" spans="1:3">
      <c r="A10" t="s">
        <v>7270</v>
      </c>
      <c r="B10" t="s">
        <v>7271</v>
      </c>
      <c r="C10" t="s">
        <v>7260</v>
      </c>
    </row>
    <row r="11" spans="1:3">
      <c r="A11" t="s">
        <v>7272</v>
      </c>
      <c r="B11" t="s">
        <v>7273</v>
      </c>
      <c r="C11" t="s">
        <v>7260</v>
      </c>
    </row>
    <row r="12" spans="1:3">
      <c r="A12" t="s">
        <v>7274</v>
      </c>
      <c r="B12" t="s">
        <v>7275</v>
      </c>
      <c r="C12" t="s">
        <v>7260</v>
      </c>
    </row>
    <row r="13" spans="1:3">
      <c r="A13" t="s">
        <v>7276</v>
      </c>
      <c r="B13" t="s">
        <v>198</v>
      </c>
      <c r="C13" t="s">
        <v>7260</v>
      </c>
    </row>
    <row r="14" spans="1:3">
      <c r="A14" t="s">
        <v>7277</v>
      </c>
      <c r="B14" t="s">
        <v>639</v>
      </c>
      <c r="C14" t="s">
        <v>7260</v>
      </c>
    </row>
    <row r="15" spans="1:3">
      <c r="A15" t="s">
        <v>7278</v>
      </c>
      <c r="B15" t="s">
        <v>251</v>
      </c>
      <c r="C15" t="s">
        <v>7279</v>
      </c>
    </row>
    <row r="16" spans="1:3">
      <c r="A16" t="s">
        <v>7280</v>
      </c>
      <c r="B16" t="s">
        <v>112</v>
      </c>
      <c r="C16" t="s">
        <v>7279</v>
      </c>
    </row>
    <row r="17" spans="1:3">
      <c r="A17" t="s">
        <v>7281</v>
      </c>
      <c r="B17" t="s">
        <v>125</v>
      </c>
      <c r="C17" t="s">
        <v>7279</v>
      </c>
    </row>
    <row r="18" spans="1:3">
      <c r="A18" t="s">
        <v>7282</v>
      </c>
      <c r="B18" t="s">
        <v>625</v>
      </c>
      <c r="C18" t="s">
        <v>7279</v>
      </c>
    </row>
    <row r="19" spans="1:3">
      <c r="A19" t="s">
        <v>7283</v>
      </c>
      <c r="B19" t="s">
        <v>7284</v>
      </c>
      <c r="C19" t="s">
        <v>7279</v>
      </c>
    </row>
    <row r="20" spans="1:3">
      <c r="A20" t="s">
        <v>7285</v>
      </c>
      <c r="B20" t="s">
        <v>156</v>
      </c>
      <c r="C20" t="s">
        <v>7279</v>
      </c>
    </row>
    <row r="21" spans="1:3">
      <c r="A21" t="s">
        <v>7286</v>
      </c>
      <c r="B21" t="s">
        <v>402</v>
      </c>
      <c r="C21" t="s">
        <v>7279</v>
      </c>
    </row>
    <row r="22" spans="1:3">
      <c r="A22" t="s">
        <v>7287</v>
      </c>
      <c r="B22" t="s">
        <v>496</v>
      </c>
      <c r="C22" t="s">
        <v>7288</v>
      </c>
    </row>
    <row r="23" spans="1:3">
      <c r="A23" t="s">
        <v>7289</v>
      </c>
      <c r="B23" t="s">
        <v>475</v>
      </c>
      <c r="C23" t="s">
        <v>7288</v>
      </c>
    </row>
    <row r="24" spans="1:3">
      <c r="A24" t="s">
        <v>7290</v>
      </c>
      <c r="B24" t="s">
        <v>504</v>
      </c>
      <c r="C24" t="s">
        <v>7288</v>
      </c>
    </row>
    <row r="25" spans="1:3">
      <c r="A25" t="s">
        <v>7291</v>
      </c>
      <c r="B25" t="s">
        <v>504</v>
      </c>
      <c r="C25" t="s">
        <v>7288</v>
      </c>
    </row>
    <row r="26" spans="1:3">
      <c r="A26" t="s">
        <v>66</v>
      </c>
      <c r="B26" t="s">
        <v>49</v>
      </c>
      <c r="C26" t="s">
        <v>7288</v>
      </c>
    </row>
    <row r="27" spans="1:3">
      <c r="A27" t="s">
        <v>54</v>
      </c>
      <c r="B27" t="s">
        <v>504</v>
      </c>
      <c r="C27" t="s">
        <v>7288</v>
      </c>
    </row>
    <row r="28" spans="1:3">
      <c r="A28" t="s">
        <v>7292</v>
      </c>
      <c r="B28" t="s">
        <v>651</v>
      </c>
      <c r="C28" t="s">
        <v>7293</v>
      </c>
    </row>
    <row r="29" spans="1:3">
      <c r="A29" t="s">
        <v>7294</v>
      </c>
      <c r="B29" t="s">
        <v>496</v>
      </c>
      <c r="C29" t="s">
        <v>7293</v>
      </c>
    </row>
    <row r="30" spans="1:3">
      <c r="A30" t="s">
        <v>7295</v>
      </c>
      <c r="B30" t="s">
        <v>112</v>
      </c>
      <c r="C30" t="s">
        <v>7293</v>
      </c>
    </row>
    <row r="31" spans="1:3">
      <c r="A31" t="s">
        <v>44</v>
      </c>
      <c r="B31" t="s">
        <v>496</v>
      </c>
      <c r="C31" t="s">
        <v>7293</v>
      </c>
    </row>
    <row r="32" spans="1:3">
      <c r="A32" t="s">
        <v>81</v>
      </c>
      <c r="B32" t="s">
        <v>168</v>
      </c>
      <c r="C32" t="s">
        <v>7293</v>
      </c>
    </row>
    <row r="33" spans="1:3">
      <c r="A33" t="s">
        <v>7296</v>
      </c>
      <c r="B33" t="s">
        <v>7297</v>
      </c>
      <c r="C33" t="s">
        <v>7298</v>
      </c>
    </row>
    <row r="34" spans="1:3">
      <c r="A34" t="s">
        <v>7299</v>
      </c>
      <c r="B34" t="s">
        <v>45</v>
      </c>
      <c r="C34" t="s">
        <v>7298</v>
      </c>
    </row>
    <row r="35" spans="1:3">
      <c r="A35" t="s">
        <v>7300</v>
      </c>
      <c r="B35" t="s">
        <v>7301</v>
      </c>
      <c r="C35" t="s">
        <v>7298</v>
      </c>
    </row>
    <row r="36" spans="1:3">
      <c r="A36" t="s">
        <v>7302</v>
      </c>
      <c r="B36" t="s">
        <v>7303</v>
      </c>
      <c r="C36" t="s">
        <v>7298</v>
      </c>
    </row>
    <row r="37" spans="1:3">
      <c r="A37" t="s">
        <v>7304</v>
      </c>
      <c r="B37" t="s">
        <v>7303</v>
      </c>
      <c r="C37" t="s">
        <v>7298</v>
      </c>
    </row>
    <row r="38" spans="1:3">
      <c r="A38" t="s">
        <v>7305</v>
      </c>
      <c r="B38" t="s">
        <v>387</v>
      </c>
      <c r="C38" t="s">
        <v>7298</v>
      </c>
    </row>
    <row r="39" spans="1:3">
      <c r="A39" t="s">
        <v>7306</v>
      </c>
      <c r="B39" t="s">
        <v>668</v>
      </c>
      <c r="C39" t="s">
        <v>7298</v>
      </c>
    </row>
    <row r="40" spans="1:3">
      <c r="A40" t="s">
        <v>7307</v>
      </c>
      <c r="B40" t="s">
        <v>7303</v>
      </c>
      <c r="C40" t="s">
        <v>7298</v>
      </c>
    </row>
    <row r="41" spans="1:3">
      <c r="A41" t="s">
        <v>7308</v>
      </c>
      <c r="B41" t="s">
        <v>112</v>
      </c>
      <c r="C41" t="s">
        <v>7309</v>
      </c>
    </row>
    <row r="42" spans="1:3">
      <c r="A42" t="s">
        <v>7310</v>
      </c>
      <c r="B42" t="s">
        <v>496</v>
      </c>
      <c r="C42" t="s">
        <v>7309</v>
      </c>
    </row>
    <row r="43" spans="1:3">
      <c r="A43" t="s">
        <v>7311</v>
      </c>
      <c r="B43" t="s">
        <v>49</v>
      </c>
      <c r="C43" t="s">
        <v>7309</v>
      </c>
    </row>
    <row r="44" spans="1:3">
      <c r="A44" t="s">
        <v>7312</v>
      </c>
      <c r="B44" t="s">
        <v>301</v>
      </c>
      <c r="C44" t="s">
        <v>7309</v>
      </c>
    </row>
    <row r="45" spans="1:3">
      <c r="A45" t="s">
        <v>7313</v>
      </c>
      <c r="B45" t="s">
        <v>7314</v>
      </c>
      <c r="C45" t="s">
        <v>7309</v>
      </c>
    </row>
    <row r="46" spans="1:3">
      <c r="A46" t="s">
        <v>7315</v>
      </c>
      <c r="B46" t="s">
        <v>475</v>
      </c>
      <c r="C46" t="s">
        <v>7309</v>
      </c>
    </row>
    <row r="47" spans="1:3">
      <c r="A47" t="s">
        <v>7316</v>
      </c>
      <c r="B47" t="s">
        <v>49</v>
      </c>
      <c r="C47" t="s">
        <v>7309</v>
      </c>
    </row>
    <row r="48" spans="1:3">
      <c r="A48" t="s">
        <v>7317</v>
      </c>
      <c r="B48" t="s">
        <v>475</v>
      </c>
      <c r="C48" t="s">
        <v>7309</v>
      </c>
    </row>
    <row r="49" spans="1:3">
      <c r="A49" t="s">
        <v>7318</v>
      </c>
      <c r="B49" t="s">
        <v>402</v>
      </c>
      <c r="C49" t="s">
        <v>7309</v>
      </c>
    </row>
    <row r="50" spans="1:3">
      <c r="A50" t="s">
        <v>7319</v>
      </c>
      <c r="B50" t="s">
        <v>402</v>
      </c>
      <c r="C50" t="s">
        <v>7309</v>
      </c>
    </row>
    <row r="51" spans="1:3">
      <c r="A51" t="s">
        <v>7320</v>
      </c>
      <c r="B51" t="s">
        <v>530</v>
      </c>
      <c r="C51" t="s">
        <v>7321</v>
      </c>
    </row>
    <row r="52" spans="1:3">
      <c r="A52" t="s">
        <v>7322</v>
      </c>
      <c r="B52" t="s">
        <v>402</v>
      </c>
      <c r="C52" t="s">
        <v>7321</v>
      </c>
    </row>
    <row r="53" spans="1:3">
      <c r="A53" t="s">
        <v>7323</v>
      </c>
      <c r="B53" t="s">
        <v>625</v>
      </c>
      <c r="C53" t="s">
        <v>7321</v>
      </c>
    </row>
    <row r="54" spans="1:3">
      <c r="A54" t="s">
        <v>7324</v>
      </c>
      <c r="B54" t="s">
        <v>251</v>
      </c>
      <c r="C54" t="s">
        <v>7321</v>
      </c>
    </row>
    <row r="55" spans="1:3">
      <c r="A55" t="s">
        <v>7325</v>
      </c>
      <c r="B55" t="s">
        <v>504</v>
      </c>
      <c r="C55" t="s">
        <v>7321</v>
      </c>
    </row>
    <row r="56" spans="1:3">
      <c r="A56" t="s">
        <v>7326</v>
      </c>
      <c r="B56" t="s">
        <v>147</v>
      </c>
      <c r="C56" t="s">
        <v>7321</v>
      </c>
    </row>
    <row r="57" spans="1:3">
      <c r="A57" t="s">
        <v>7327</v>
      </c>
      <c r="B57" t="s">
        <v>147</v>
      </c>
      <c r="C57" t="s">
        <v>7321</v>
      </c>
    </row>
    <row r="58" spans="1:3">
      <c r="A58" t="s">
        <v>7328</v>
      </c>
      <c r="B58" t="s">
        <v>147</v>
      </c>
      <c r="C58" t="s">
        <v>7321</v>
      </c>
    </row>
    <row r="59" spans="1:3">
      <c r="A59" t="s">
        <v>7329</v>
      </c>
      <c r="B59" t="s">
        <v>236</v>
      </c>
      <c r="C59" t="s">
        <v>7298</v>
      </c>
    </row>
    <row r="60" spans="1:3">
      <c r="A60" t="s">
        <v>7330</v>
      </c>
      <c r="B60" t="s">
        <v>651</v>
      </c>
      <c r="C60" t="s">
        <v>7279</v>
      </c>
    </row>
    <row r="61" spans="1:3">
      <c r="A61" t="s">
        <v>7331</v>
      </c>
      <c r="B61" t="s">
        <v>147</v>
      </c>
      <c r="C61" t="s">
        <v>147</v>
      </c>
    </row>
    <row r="62" spans="1:3">
      <c r="A62" t="s">
        <v>7332</v>
      </c>
      <c r="B62" t="s">
        <v>147</v>
      </c>
      <c r="C62" t="s">
        <v>7298</v>
      </c>
    </row>
    <row r="63" spans="1:3">
      <c r="A63" t="s">
        <v>7333</v>
      </c>
      <c r="B63" t="s">
        <v>147</v>
      </c>
      <c r="C63" t="s">
        <v>7279</v>
      </c>
    </row>
    <row r="64" spans="1:3">
      <c r="A64" t="s">
        <v>7334</v>
      </c>
      <c r="B64" t="s">
        <v>147</v>
      </c>
      <c r="C64" t="s">
        <v>7293</v>
      </c>
    </row>
    <row r="65" spans="1:3">
      <c r="A65" t="s">
        <v>7335</v>
      </c>
      <c r="B65" t="s">
        <v>147</v>
      </c>
      <c r="C65" t="s">
        <v>147</v>
      </c>
    </row>
    <row r="66" spans="1:3">
      <c r="A66" t="s">
        <v>7336</v>
      </c>
      <c r="B66" t="s">
        <v>147</v>
      </c>
      <c r="C66" t="s">
        <v>7337</v>
      </c>
    </row>
    <row r="67" spans="1:3">
      <c r="A67" t="s">
        <v>7338</v>
      </c>
      <c r="B67" t="s">
        <v>147</v>
      </c>
      <c r="C67" t="s">
        <v>7262</v>
      </c>
    </row>
    <row r="68" spans="1:3">
      <c r="A68" t="s">
        <v>7339</v>
      </c>
      <c r="B68" t="s">
        <v>147</v>
      </c>
      <c r="C68" t="s">
        <v>147</v>
      </c>
    </row>
    <row r="69" spans="1:3">
      <c r="A69" t="s">
        <v>7340</v>
      </c>
      <c r="B69" t="s">
        <v>147</v>
      </c>
      <c r="C69" t="s">
        <v>147</v>
      </c>
    </row>
    <row r="70" spans="1:3">
      <c r="A70" t="s">
        <v>7341</v>
      </c>
      <c r="B70" t="s">
        <v>147</v>
      </c>
      <c r="C70" t="s">
        <v>147</v>
      </c>
    </row>
    <row r="71" spans="1:3">
      <c r="A71" t="s">
        <v>7342</v>
      </c>
      <c r="B71" t="s">
        <v>147</v>
      </c>
      <c r="C71" t="s">
        <v>147</v>
      </c>
    </row>
    <row r="72" spans="1:3">
      <c r="A72" t="s">
        <v>7343</v>
      </c>
      <c r="B72" t="s">
        <v>147</v>
      </c>
      <c r="C72" t="s">
        <v>147</v>
      </c>
    </row>
    <row r="73" spans="1:3">
      <c r="A73" t="s">
        <v>7344</v>
      </c>
      <c r="B73" t="s">
        <v>147</v>
      </c>
      <c r="C73" t="s">
        <v>147</v>
      </c>
    </row>
    <row r="74" spans="1:3">
      <c r="A74" t="s">
        <v>7345</v>
      </c>
      <c r="B74" t="s">
        <v>147</v>
      </c>
      <c r="C74" t="s">
        <v>147</v>
      </c>
    </row>
    <row r="75" spans="1:3">
      <c r="A75" t="s">
        <v>7346</v>
      </c>
      <c r="B75" t="s">
        <v>147</v>
      </c>
      <c r="C75" t="s">
        <v>7337</v>
      </c>
    </row>
    <row r="76" spans="1:3">
      <c r="A76" t="s">
        <v>7347</v>
      </c>
      <c r="B76" t="s">
        <v>147</v>
      </c>
      <c r="C76" t="s">
        <v>7348</v>
      </c>
    </row>
    <row r="77" spans="1:3">
      <c r="A77" t="s">
        <v>7349</v>
      </c>
      <c r="B77" t="s">
        <v>147</v>
      </c>
      <c r="C77" t="s">
        <v>7262</v>
      </c>
    </row>
    <row r="78" spans="1:3">
      <c r="A78" t="s">
        <v>7350</v>
      </c>
      <c r="B78" t="s">
        <v>147</v>
      </c>
      <c r="C78" t="s">
        <v>7321</v>
      </c>
    </row>
    <row r="79" spans="1:3">
      <c r="A79" t="s">
        <v>7351</v>
      </c>
      <c r="B79" t="s">
        <v>147</v>
      </c>
      <c r="C79" t="s">
        <v>7260</v>
      </c>
    </row>
    <row r="80" spans="1:3">
      <c r="A80" t="s">
        <v>7352</v>
      </c>
      <c r="B80" t="s">
        <v>147</v>
      </c>
      <c r="C80" t="s">
        <v>147</v>
      </c>
    </row>
    <row r="81" spans="1:3">
      <c r="A81" t="s">
        <v>7353</v>
      </c>
      <c r="B81" t="s">
        <v>147</v>
      </c>
      <c r="C81" t="s">
        <v>7260</v>
      </c>
    </row>
    <row r="82" spans="1:3">
      <c r="A82" t="s">
        <v>7354</v>
      </c>
      <c r="B82" t="s">
        <v>147</v>
      </c>
      <c r="C82" t="s">
        <v>7337</v>
      </c>
    </row>
    <row r="83" spans="1:3">
      <c r="A83" t="s">
        <v>7355</v>
      </c>
      <c r="B83" t="s">
        <v>147</v>
      </c>
      <c r="C83" t="s">
        <v>7337</v>
      </c>
    </row>
    <row r="84" spans="1:3">
      <c r="A84" t="s">
        <v>7356</v>
      </c>
      <c r="B84" t="s">
        <v>147</v>
      </c>
      <c r="C84" t="s">
        <v>7279</v>
      </c>
    </row>
    <row r="85" spans="1:3">
      <c r="A85" t="s">
        <v>7357</v>
      </c>
      <c r="B85" t="s">
        <v>147</v>
      </c>
      <c r="C85" t="s">
        <v>7279</v>
      </c>
    </row>
    <row r="86" spans="1:3">
      <c r="A86" t="s">
        <v>7358</v>
      </c>
      <c r="B86" t="s">
        <v>147</v>
      </c>
      <c r="C86" t="s">
        <v>7279</v>
      </c>
    </row>
    <row r="87" spans="1:3">
      <c r="A87" t="s">
        <v>7359</v>
      </c>
      <c r="B87" t="s">
        <v>147</v>
      </c>
      <c r="C87" t="s">
        <v>7321</v>
      </c>
    </row>
    <row r="88" spans="1:3">
      <c r="A88" t="s">
        <v>7360</v>
      </c>
      <c r="B88" t="s">
        <v>147</v>
      </c>
      <c r="C88" t="s">
        <v>7321</v>
      </c>
    </row>
    <row r="89" spans="1:3">
      <c r="A89" t="s">
        <v>7361</v>
      </c>
      <c r="B89" t="s">
        <v>147</v>
      </c>
      <c r="C89" t="s">
        <v>7262</v>
      </c>
    </row>
    <row r="90" spans="1:3">
      <c r="A90" t="s">
        <v>7362</v>
      </c>
      <c r="B90" t="s">
        <v>147</v>
      </c>
      <c r="C90" t="s">
        <v>7262</v>
      </c>
    </row>
    <row r="91" spans="1:3">
      <c r="A91" t="s">
        <v>7363</v>
      </c>
      <c r="B91" t="s">
        <v>147</v>
      </c>
      <c r="C91" t="s">
        <v>7262</v>
      </c>
    </row>
    <row r="92" spans="1:3">
      <c r="A92" t="s">
        <v>7364</v>
      </c>
      <c r="B92" t="s">
        <v>147</v>
      </c>
      <c r="C92" t="s">
        <v>7288</v>
      </c>
    </row>
    <row r="93" spans="1:3">
      <c r="A93" t="s">
        <v>7365</v>
      </c>
      <c r="B93" t="s">
        <v>147</v>
      </c>
      <c r="C93" t="s">
        <v>7288</v>
      </c>
    </row>
    <row r="94" spans="1:3">
      <c r="A94" t="s">
        <v>7366</v>
      </c>
      <c r="B94" t="s">
        <v>147</v>
      </c>
      <c r="C94" t="s">
        <v>7298</v>
      </c>
    </row>
    <row r="95" spans="1:3">
      <c r="A95" t="s">
        <v>7367</v>
      </c>
      <c r="B95" t="s">
        <v>147</v>
      </c>
      <c r="C95" t="s">
        <v>7298</v>
      </c>
    </row>
    <row r="96" spans="1:3">
      <c r="A96" t="s">
        <v>7368</v>
      </c>
      <c r="B96" t="s">
        <v>147</v>
      </c>
      <c r="C96" t="s">
        <v>7321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config</vt:lpstr>
      <vt:lpstr>data</vt:lpstr>
      <vt:lpstr>print</vt:lpstr>
      <vt:lpstr>source</vt:lpstr>
      <vt:lpstr>dict</vt:lpstr>
      <vt:lpstr>prepod</vt:lpstr>
      <vt:lpstr>help</vt:lpstr>
      <vt:lpstr>calendar</vt:lpstr>
      <vt:lpstr>аудитории</vt:lpstr>
      <vt:lpstr>ЗФ-24</vt:lpstr>
      <vt:lpstr>ПО-24</vt:lpstr>
      <vt:lpstr>Лист1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</dc:creator>
  <cp:keywords/>
  <dc:description/>
  <cp:lastModifiedBy>sam</cp:lastModifiedBy>
  <dcterms:created xsi:type="dcterms:W3CDTF">2024-05-31T09:36:16Z</dcterms:created>
  <dcterms:modified xsi:type="dcterms:W3CDTF">2024-08-15T01:08:08Z</dcterms:modified>
  <cp:category/>
  <cp:contentStatus/>
  <cp:version/>
</cp:coreProperties>
</file>