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s_Olaya\Proyecto_Formativo\Kyukeisho_New\Kyukeisho_New\6- VI_Trimestre\05- Matriz_Calidad_De_Software\"/>
    </mc:Choice>
  </mc:AlternateContent>
  <xr:revisionPtr revIDLastSave="0" documentId="13_ncr:1_{A4973DD3-9809-4871-A2C9-FA45939D1A90}" xr6:coauthVersionLast="45" xr6:coauthVersionMax="45" xr10:uidLastSave="{00000000-0000-0000-0000-000000000000}"/>
  <bookViews>
    <workbookView xWindow="-120" yWindow="-120" windowWidth="20730" windowHeight="11760" xr2:uid="{D58A99C2-3583-4B04-BA4C-07AC581D820A}"/>
  </bookViews>
  <sheets>
    <sheet name="Matriz Calidad De Softwar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1" l="1"/>
  <c r="L65" i="1"/>
  <c r="L56" i="1"/>
  <c r="L48" i="1"/>
  <c r="L41" i="1"/>
  <c r="L33" i="1"/>
  <c r="J20" i="1"/>
  <c r="J21" i="1"/>
  <c r="J22" i="1"/>
  <c r="J23" i="1"/>
  <c r="J24" i="1"/>
  <c r="J25" i="1"/>
  <c r="J26" i="1"/>
  <c r="J27" i="1"/>
  <c r="J28" i="1"/>
  <c r="J29" i="1"/>
  <c r="J30" i="1"/>
  <c r="K71" i="1"/>
  <c r="D31" i="1"/>
  <c r="L71" i="1" l="1"/>
  <c r="J66" i="1"/>
  <c r="J67" i="1"/>
  <c r="J68" i="1"/>
  <c r="J69" i="1"/>
  <c r="J65" i="1"/>
  <c r="I70" i="1" s="1"/>
  <c r="J57" i="1"/>
  <c r="J58" i="1"/>
  <c r="J59" i="1"/>
  <c r="J60" i="1"/>
  <c r="J61" i="1"/>
  <c r="J62" i="1"/>
  <c r="I63" i="1" s="1"/>
  <c r="J56" i="1"/>
  <c r="J48" i="1"/>
  <c r="J49" i="1"/>
  <c r="J50" i="1"/>
  <c r="J51" i="1"/>
  <c r="J52" i="1"/>
  <c r="J53" i="1"/>
  <c r="I54" i="1"/>
  <c r="J45" i="1"/>
  <c r="J42" i="1"/>
  <c r="J43" i="1"/>
  <c r="J44" i="1"/>
  <c r="J41" i="1"/>
  <c r="J34" i="1"/>
  <c r="J35" i="1"/>
  <c r="J36" i="1"/>
  <c r="J37" i="1"/>
  <c r="J38" i="1"/>
  <c r="J33" i="1"/>
  <c r="I46" i="1" l="1"/>
  <c r="I39" i="1"/>
  <c r="G70" i="1" l="1"/>
  <c r="F70" i="1"/>
  <c r="E70" i="1"/>
  <c r="D70" i="1"/>
  <c r="G63" i="1" l="1"/>
  <c r="F63" i="1"/>
  <c r="E63" i="1"/>
  <c r="D63" i="1"/>
  <c r="G54" i="1"/>
  <c r="F54" i="1"/>
  <c r="E54" i="1"/>
  <c r="D54" i="1"/>
  <c r="G46" i="1"/>
  <c r="F46" i="1"/>
  <c r="E46" i="1"/>
  <c r="D46" i="1"/>
  <c r="G39" i="1"/>
  <c r="F39" i="1"/>
  <c r="E39" i="1"/>
  <c r="D39" i="1"/>
  <c r="G31" i="1"/>
  <c r="F31" i="1"/>
  <c r="E31" i="1"/>
</calcChain>
</file>

<file path=xl/sharedStrings.xml><?xml version="1.0" encoding="utf-8"?>
<sst xmlns="http://schemas.openxmlformats.org/spreadsheetml/2006/main" count="88" uniqueCount="79">
  <si>
    <t>Puntos Criticos</t>
  </si>
  <si>
    <t>Fecha Del Informe</t>
  </si>
  <si>
    <t>Ficha De Caracterización</t>
  </si>
  <si>
    <t>Versión</t>
  </si>
  <si>
    <t>Denominación</t>
  </si>
  <si>
    <t>Análisis Y Desarrollo De Sistemas De Información</t>
  </si>
  <si>
    <t>Fecha Inicio Formación</t>
  </si>
  <si>
    <t>Fecha Fin</t>
  </si>
  <si>
    <t>Modalidad Formación</t>
  </si>
  <si>
    <t>Presencial</t>
  </si>
  <si>
    <t>Centro De Formación</t>
  </si>
  <si>
    <t>9210 - CENTRO DE ELECTRICIDAD, ELECTRÓNICA Y TELECOMUNICACIONES</t>
  </si>
  <si>
    <t>Integrantes</t>
  </si>
  <si>
    <t>Andres Olaya/ Angela Rozo/ Anderson Quiros/ Vladimir Buitrago/ Duvan Molina</t>
  </si>
  <si>
    <t>Trimestre</t>
  </si>
  <si>
    <t xml:space="preserve">VI </t>
  </si>
  <si>
    <t>ISO 27002</t>
  </si>
  <si>
    <t>Descripción</t>
  </si>
  <si>
    <t>Análisis</t>
  </si>
  <si>
    <t>Nombre Del Proyecto</t>
  </si>
  <si>
    <t>Objetivo General</t>
  </si>
  <si>
    <t>Objetivos Específicos</t>
  </si>
  <si>
    <t>Justificación Planteamineto Del Problema</t>
  </si>
  <si>
    <t xml:space="preserve">Alcance Del Proyecto </t>
  </si>
  <si>
    <t>Levantamiento De Información</t>
  </si>
  <si>
    <t>BPMN</t>
  </si>
  <si>
    <t>Historias De Usuario</t>
  </si>
  <si>
    <t>Requerimientos Funcionales</t>
  </si>
  <si>
    <t>Requerimientos No Funcionales</t>
  </si>
  <si>
    <t>Casos De Uso Extendido</t>
  </si>
  <si>
    <t>Diseño</t>
  </si>
  <si>
    <t>Mockups</t>
  </si>
  <si>
    <t>Diagrama Entidad Relación</t>
  </si>
  <si>
    <t>Diccionario De Datos</t>
  </si>
  <si>
    <t>Normalización</t>
  </si>
  <si>
    <t>Diagrama De Gantt</t>
  </si>
  <si>
    <t>Desarrollo</t>
  </si>
  <si>
    <t>Diagrama De Clases</t>
  </si>
  <si>
    <t>Identificación Del Inventario</t>
  </si>
  <si>
    <t>Sistema De Integración Continua</t>
  </si>
  <si>
    <t>Informe De Costos (Hardware - Software)</t>
  </si>
  <si>
    <t>Creación Base De Datos</t>
  </si>
  <si>
    <t>Prototipo No Funcional</t>
  </si>
  <si>
    <t>Evaluación</t>
  </si>
  <si>
    <t>Manual Técnico</t>
  </si>
  <si>
    <t>Realización De Pruebas</t>
  </si>
  <si>
    <t>Manual De Instalación</t>
  </si>
  <si>
    <t>Implementación Del Diagrama De Distribución</t>
  </si>
  <si>
    <t>Informe De Migración</t>
  </si>
  <si>
    <t>Plan De Respaldo</t>
  </si>
  <si>
    <t xml:space="preserve">Implementación   </t>
  </si>
  <si>
    <t>Manual De Usuario</t>
  </si>
  <si>
    <t>Informe Técnico</t>
  </si>
  <si>
    <t>Ficha Técnica</t>
  </si>
  <si>
    <t>Informe Proveedores</t>
  </si>
  <si>
    <t>Cuadro Comparativo Proveedores</t>
  </si>
  <si>
    <t>Plan De Capacitación</t>
  </si>
  <si>
    <t>Contrato De Software</t>
  </si>
  <si>
    <t>Ejecución</t>
  </si>
  <si>
    <t>Plan De Aplicación De Calidad</t>
  </si>
  <si>
    <t>Viernes 5 De Junio De 2020</t>
  </si>
  <si>
    <t>N°</t>
  </si>
  <si>
    <t>Porcentaje De Calidad</t>
  </si>
  <si>
    <t>Peso En El Proyecto</t>
  </si>
  <si>
    <t>Total Trimestre</t>
  </si>
  <si>
    <t>Calidad</t>
  </si>
  <si>
    <t>Fiabilidad</t>
  </si>
  <si>
    <t>Facilidad De Entendimiento</t>
  </si>
  <si>
    <t>Probabilidad De Modificación</t>
  </si>
  <si>
    <t>No Acto</t>
  </si>
  <si>
    <t>Depende DER</t>
  </si>
  <si>
    <t>Matriz Análisis De Riesgo</t>
  </si>
  <si>
    <t>Matriz De Calidad De Software</t>
  </si>
  <si>
    <t>Matriz De Calidad</t>
  </si>
  <si>
    <t>Porcentaje De Cumplimiento</t>
  </si>
  <si>
    <t>Cumplimiento Entregable</t>
  </si>
  <si>
    <t>Peso Fase</t>
  </si>
  <si>
    <t xml:space="preserve"> </t>
  </si>
  <si>
    <t>Pocentaje Por 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</si>
</sst>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/m/yyyy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8" xfId="0" applyFont="1" applyBorder="1" applyAlignment="1"/>
    <xf numFmtId="0" fontId="2" fillId="0" borderId="0" xfId="0" applyFont="1"/>
    <xf numFmtId="0" fontId="2" fillId="0" borderId="0" xfId="0" applyFont="1" applyBorder="1" applyAlignment="1"/>
    <xf numFmtId="0" fontId="2" fillId="0" borderId="1" xfId="0" applyFont="1" applyBorder="1"/>
    <xf numFmtId="0" fontId="4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7" xfId="0" applyFont="1" applyBorder="1" applyAlignment="1"/>
    <xf numFmtId="0" fontId="2" fillId="0" borderId="8" xfId="0" applyFont="1" applyBorder="1" applyAlignment="1">
      <alignment horizontal="left"/>
    </xf>
    <xf numFmtId="164" fontId="2" fillId="0" borderId="8" xfId="0" applyNumberFormat="1" applyFont="1" applyBorder="1" applyAlignment="1">
      <alignment horizontal="left"/>
    </xf>
    <xf numFmtId="0" fontId="3" fillId="2" borderId="33" xfId="1" applyFont="1" applyBorder="1" applyAlignment="1">
      <alignment horizontal="center"/>
    </xf>
    <xf numFmtId="165" fontId="2" fillId="4" borderId="34" xfId="2" applyNumberFormat="1" applyFont="1" applyFill="1" applyBorder="1"/>
    <xf numFmtId="165" fontId="2" fillId="4" borderId="27" xfId="2" applyNumberFormat="1" applyFont="1" applyFill="1" applyBorder="1"/>
    <xf numFmtId="165" fontId="2" fillId="4" borderId="26" xfId="2" applyNumberFormat="1" applyFont="1" applyFill="1" applyBorder="1"/>
    <xf numFmtId="0" fontId="2" fillId="0" borderId="0" xfId="0" applyFont="1" applyBorder="1"/>
    <xf numFmtId="165" fontId="2" fillId="4" borderId="35" xfId="2" applyNumberFormat="1" applyFont="1" applyFill="1" applyBorder="1"/>
    <xf numFmtId="0" fontId="3" fillId="2" borderId="31" xfId="1" applyFont="1" applyBorder="1" applyAlignment="1"/>
    <xf numFmtId="0" fontId="3" fillId="2" borderId="31" xfId="1" applyFont="1" applyBorder="1" applyAlignment="1">
      <alignment horizontal="center"/>
    </xf>
    <xf numFmtId="165" fontId="2" fillId="4" borderId="26" xfId="3" applyNumberFormat="1" applyFont="1" applyBorder="1"/>
    <xf numFmtId="165" fontId="2" fillId="4" borderId="28" xfId="2" applyNumberFormat="1" applyFont="1" applyFill="1" applyBorder="1"/>
    <xf numFmtId="0" fontId="2" fillId="2" borderId="31" xfId="1" applyFont="1" applyBorder="1"/>
    <xf numFmtId="0" fontId="2" fillId="0" borderId="0" xfId="0" applyFont="1" applyAlignment="1">
      <alignment wrapText="1"/>
    </xf>
    <xf numFmtId="0" fontId="2" fillId="0" borderId="18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65" fontId="2" fillId="4" borderId="29" xfId="2" applyNumberFormat="1" applyFont="1" applyFill="1" applyBorder="1"/>
    <xf numFmtId="165" fontId="2" fillId="4" borderId="36" xfId="2" applyNumberFormat="1" applyFont="1" applyFill="1" applyBorder="1"/>
    <xf numFmtId="165" fontId="2" fillId="4" borderId="29" xfId="2" applyNumberFormat="1" applyFont="1" applyFill="1" applyBorder="1" applyAlignment="1">
      <alignment vertical="center"/>
    </xf>
    <xf numFmtId="0" fontId="5" fillId="0" borderId="0" xfId="0" applyFont="1" applyBorder="1" applyAlignment="1"/>
    <xf numFmtId="165" fontId="2" fillId="4" borderId="35" xfId="3" applyNumberFormat="1" applyFont="1" applyBorder="1"/>
    <xf numFmtId="165" fontId="2" fillId="4" borderId="38" xfId="2" applyNumberFormat="1" applyFont="1" applyFill="1" applyBorder="1" applyAlignment="1">
      <alignment vertical="center"/>
    </xf>
    <xf numFmtId="165" fontId="2" fillId="4" borderId="22" xfId="2" applyNumberFormat="1" applyFont="1" applyFill="1" applyBorder="1" applyAlignment="1">
      <alignment vertical="center"/>
    </xf>
    <xf numFmtId="165" fontId="2" fillId="4" borderId="27" xfId="2" applyNumberFormat="1" applyFont="1" applyFill="1" applyBorder="1" applyAlignment="1">
      <alignment vertical="center"/>
    </xf>
    <xf numFmtId="165" fontId="2" fillId="4" borderId="27" xfId="2" applyNumberFormat="1" applyFont="1" applyFill="1" applyBorder="1" applyAlignment="1">
      <alignment horizontal="right"/>
    </xf>
    <xf numFmtId="165" fontId="2" fillId="4" borderId="26" xfId="3" applyNumberFormat="1" applyFont="1" applyBorder="1" applyAlignment="1">
      <alignment horizontal="right"/>
    </xf>
    <xf numFmtId="165" fontId="2" fillId="4" borderId="35" xfId="3" applyNumberFormat="1" applyFont="1" applyBorder="1" applyAlignment="1">
      <alignment horizontal="right"/>
    </xf>
    <xf numFmtId="165" fontId="2" fillId="4" borderId="34" xfId="3" applyNumberFormat="1" applyFont="1" applyBorder="1" applyAlignment="1">
      <alignment horizontal="right"/>
    </xf>
    <xf numFmtId="165" fontId="2" fillId="4" borderId="36" xfId="3" applyNumberFormat="1" applyFont="1" applyBorder="1" applyAlignment="1">
      <alignment horizontal="right"/>
    </xf>
    <xf numFmtId="0" fontId="2" fillId="0" borderId="39" xfId="0" applyFont="1" applyBorder="1" applyAlignment="1">
      <alignment horizontal="center"/>
    </xf>
    <xf numFmtId="0" fontId="2" fillId="0" borderId="40" xfId="0" applyFont="1" applyBorder="1"/>
    <xf numFmtId="0" fontId="2" fillId="0" borderId="40" xfId="0" applyFont="1" applyBorder="1" applyAlignment="1">
      <alignment vertical="center" wrapText="1"/>
    </xf>
    <xf numFmtId="165" fontId="2" fillId="4" borderId="22" xfId="2" applyNumberFormat="1" applyFont="1" applyFill="1" applyBorder="1"/>
    <xf numFmtId="0" fontId="2" fillId="5" borderId="33" xfId="3" applyFont="1" applyFill="1" applyBorder="1"/>
    <xf numFmtId="165" fontId="2" fillId="5" borderId="33" xfId="2" applyNumberFormat="1" applyFont="1" applyFill="1" applyBorder="1"/>
    <xf numFmtId="0" fontId="2" fillId="5" borderId="37" xfId="3" applyFont="1" applyFill="1" applyBorder="1"/>
    <xf numFmtId="165" fontId="2" fillId="5" borderId="37" xfId="2" applyNumberFormat="1" applyFont="1" applyFill="1" applyBorder="1" applyAlignment="1">
      <alignment vertical="center"/>
    </xf>
    <xf numFmtId="10" fontId="2" fillId="5" borderId="37" xfId="3" applyNumberFormat="1" applyFont="1" applyFill="1" applyBorder="1" applyAlignment="1">
      <alignment horizontal="center" vertical="center"/>
    </xf>
    <xf numFmtId="165" fontId="2" fillId="5" borderId="37" xfId="2" applyNumberFormat="1" applyFont="1" applyFill="1" applyBorder="1"/>
    <xf numFmtId="0" fontId="2" fillId="0" borderId="41" xfId="0" applyFont="1" applyBorder="1" applyAlignment="1">
      <alignment wrapText="1"/>
    </xf>
    <xf numFmtId="0" fontId="2" fillId="0" borderId="40" xfId="0" applyFont="1" applyBorder="1" applyAlignment="1">
      <alignment wrapText="1"/>
    </xf>
    <xf numFmtId="0" fontId="8" fillId="3" borderId="0" xfId="0" applyFont="1" applyFill="1" applyAlignment="1">
      <alignment wrapText="1"/>
    </xf>
    <xf numFmtId="0" fontId="2" fillId="0" borderId="0" xfId="0" applyFont="1" applyBorder="1" applyAlignment="1">
      <alignment wrapText="1"/>
    </xf>
    <xf numFmtId="165" fontId="2" fillId="4" borderId="24" xfId="2" applyNumberFormat="1" applyFont="1" applyFill="1" applyBorder="1"/>
    <xf numFmtId="165" fontId="2" fillId="0" borderId="22" xfId="2" applyNumberFormat="1" applyFont="1" applyFill="1" applyBorder="1"/>
    <xf numFmtId="165" fontId="2" fillId="0" borderId="27" xfId="2" applyNumberFormat="1" applyFont="1" applyFill="1" applyBorder="1"/>
    <xf numFmtId="0" fontId="3" fillId="2" borderId="37" xfId="1" applyFont="1" applyBorder="1" applyAlignment="1"/>
    <xf numFmtId="165" fontId="2" fillId="4" borderId="44" xfId="2" applyNumberFormat="1" applyFont="1" applyFill="1" applyBorder="1"/>
    <xf numFmtId="165" fontId="2" fillId="4" borderId="23" xfId="2" applyNumberFormat="1" applyFont="1" applyFill="1" applyBorder="1"/>
    <xf numFmtId="165" fontId="2" fillId="0" borderId="29" xfId="2" applyNumberFormat="1" applyFont="1" applyFill="1" applyBorder="1"/>
    <xf numFmtId="165" fontId="2" fillId="0" borderId="28" xfId="2" applyNumberFormat="1" applyFont="1" applyFill="1" applyBorder="1"/>
    <xf numFmtId="0" fontId="2" fillId="2" borderId="30" xfId="1" applyFont="1" applyBorder="1" applyAlignment="1"/>
    <xf numFmtId="0" fontId="2" fillId="2" borderId="31" xfId="1" applyFont="1" applyBorder="1" applyAlignment="1"/>
    <xf numFmtId="0" fontId="2" fillId="2" borderId="32" xfId="1" applyFont="1" applyBorder="1" applyAlignment="1"/>
    <xf numFmtId="165" fontId="2" fillId="4" borderId="25" xfId="2" applyNumberFormat="1" applyFont="1" applyFill="1" applyBorder="1"/>
    <xf numFmtId="165" fontId="2" fillId="5" borderId="43" xfId="2" applyNumberFormat="1" applyFont="1" applyFill="1" applyBorder="1" applyAlignment="1">
      <alignment vertical="center"/>
    </xf>
    <xf numFmtId="165" fontId="2" fillId="6" borderId="30" xfId="2" applyNumberFormat="1" applyFont="1" applyFill="1" applyBorder="1" applyAlignment="1">
      <alignment horizontal="center" vertical="center"/>
    </xf>
    <xf numFmtId="165" fontId="2" fillId="6" borderId="32" xfId="2" applyNumberFormat="1" applyFont="1" applyFill="1" applyBorder="1" applyAlignment="1">
      <alignment horizontal="center" vertical="center"/>
    </xf>
    <xf numFmtId="165" fontId="2" fillId="6" borderId="30" xfId="2" applyNumberFormat="1" applyFont="1" applyFill="1" applyBorder="1" applyAlignment="1">
      <alignment horizontal="center"/>
    </xf>
    <xf numFmtId="165" fontId="2" fillId="6" borderId="32" xfId="2" applyNumberFormat="1" applyFont="1" applyFill="1" applyBorder="1" applyAlignment="1">
      <alignment horizontal="center"/>
    </xf>
    <xf numFmtId="0" fontId="2" fillId="2" borderId="31" xfId="1" applyFont="1" applyBorder="1" applyAlignment="1">
      <alignment horizontal="center"/>
    </xf>
    <xf numFmtId="0" fontId="2" fillId="2" borderId="32" xfId="1" applyFont="1" applyBorder="1" applyAlignment="1">
      <alignment horizontal="center"/>
    </xf>
    <xf numFmtId="165" fontId="2" fillId="6" borderId="39" xfId="2" applyNumberFormat="1" applyFont="1" applyFill="1" applyBorder="1" applyAlignment="1">
      <alignment horizontal="center" vertical="center"/>
    </xf>
    <xf numFmtId="165" fontId="2" fillId="6" borderId="41" xfId="2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5" fillId="0" borderId="5" xfId="0" applyFont="1" applyBorder="1" applyAlignment="1"/>
    <xf numFmtId="0" fontId="2" fillId="0" borderId="6" xfId="0" applyFont="1" applyBorder="1" applyAlignment="1">
      <alignment horizontal="center"/>
    </xf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9" xfId="0" applyFont="1" applyBorder="1" applyAlignment="1"/>
    <xf numFmtId="0" fontId="2" fillId="0" borderId="0" xfId="0" applyFont="1" applyAlignment="1"/>
    <xf numFmtId="0" fontId="5" fillId="0" borderId="10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4" xfId="0" applyFont="1" applyBorder="1" applyAlignment="1"/>
    <xf numFmtId="0" fontId="6" fillId="0" borderId="15" xfId="0" applyFont="1" applyBorder="1" applyAlignment="1">
      <alignment horizontal="left" vertical="top"/>
    </xf>
    <xf numFmtId="0" fontId="5" fillId="0" borderId="16" xfId="0" applyFont="1" applyBorder="1" applyAlignment="1"/>
    <xf numFmtId="0" fontId="5" fillId="0" borderId="17" xfId="0" applyFont="1" applyBorder="1" applyAlignment="1"/>
    <xf numFmtId="0" fontId="7" fillId="0" borderId="15" xfId="0" applyFont="1" applyBorder="1" applyAlignment="1">
      <alignment horizontal="left"/>
    </xf>
    <xf numFmtId="0" fontId="8" fillId="3" borderId="0" xfId="0" applyFont="1" applyFill="1" applyAlignment="1">
      <alignment horizontal="center"/>
    </xf>
    <xf numFmtId="0" fontId="2" fillId="0" borderId="19" xfId="0" applyFont="1" applyBorder="1" applyAlignment="1">
      <alignment horizontal="left"/>
    </xf>
    <xf numFmtId="0" fontId="5" fillId="0" borderId="20" xfId="0" applyFont="1" applyBorder="1" applyAlignment="1"/>
    <xf numFmtId="0" fontId="5" fillId="0" borderId="21" xfId="0" applyFont="1" applyBorder="1" applyAlignment="1"/>
    <xf numFmtId="0" fontId="3" fillId="2" borderId="31" xfId="1" applyFont="1" applyBorder="1" applyAlignment="1">
      <alignment horizontal="center"/>
    </xf>
    <xf numFmtId="0" fontId="3" fillId="2" borderId="32" xfId="1" applyFont="1" applyBorder="1" applyAlignment="1">
      <alignment horizontal="center"/>
    </xf>
    <xf numFmtId="165" fontId="2" fillId="0" borderId="0" xfId="0" applyNumberFormat="1" applyFont="1"/>
    <xf numFmtId="0" fontId="2" fillId="3" borderId="0" xfId="0" applyFont="1" applyFill="1"/>
    <xf numFmtId="0" fontId="8" fillId="3" borderId="0" xfId="0" applyFont="1" applyFill="1" applyAlignment="1">
      <alignment vertical="center" wrapText="1"/>
    </xf>
    <xf numFmtId="165" fontId="2" fillId="0" borderId="24" xfId="0" applyNumberFormat="1" applyFont="1" applyFill="1" applyBorder="1"/>
    <xf numFmtId="165" fontId="2" fillId="0" borderId="44" xfId="0" applyNumberFormat="1" applyFont="1" applyFill="1" applyBorder="1"/>
    <xf numFmtId="0" fontId="2" fillId="0" borderId="43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165" fontId="2" fillId="0" borderId="24" xfId="0" applyNumberFormat="1" applyFont="1" applyBorder="1"/>
    <xf numFmtId="165" fontId="2" fillId="0" borderId="44" xfId="0" applyNumberFormat="1" applyFont="1" applyBorder="1"/>
    <xf numFmtId="0" fontId="3" fillId="2" borderId="45" xfId="1" applyFont="1" applyBorder="1" applyAlignment="1">
      <alignment horizontal="center"/>
    </xf>
    <xf numFmtId="0" fontId="2" fillId="5" borderId="37" xfId="2" applyNumberFormat="1" applyFont="1" applyFill="1" applyBorder="1"/>
    <xf numFmtId="9" fontId="2" fillId="0" borderId="0" xfId="2" applyFont="1"/>
    <xf numFmtId="0" fontId="3" fillId="2" borderId="0" xfId="1" applyFont="1" applyBorder="1" applyAlignment="1"/>
    <xf numFmtId="0" fontId="2" fillId="3" borderId="4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2" fillId="3" borderId="48" xfId="0" applyFont="1" applyFill="1" applyBorder="1" applyAlignment="1">
      <alignment horizontal="center"/>
    </xf>
    <xf numFmtId="9" fontId="2" fillId="0" borderId="25" xfId="2" applyNumberFormat="1" applyFont="1" applyBorder="1" applyAlignment="1">
      <alignment horizontal="right" vertical="center"/>
    </xf>
    <xf numFmtId="9" fontId="2" fillId="0" borderId="23" xfId="2" applyNumberFormat="1" applyFont="1" applyBorder="1" applyAlignment="1">
      <alignment horizontal="right" vertical="center"/>
    </xf>
    <xf numFmtId="0" fontId="2" fillId="6" borderId="30" xfId="2" applyNumberFormat="1" applyFont="1" applyFill="1" applyBorder="1" applyAlignment="1">
      <alignment horizontal="center"/>
    </xf>
    <xf numFmtId="0" fontId="2" fillId="6" borderId="32" xfId="2" applyNumberFormat="1" applyFont="1" applyFill="1" applyBorder="1" applyAlignment="1">
      <alignment horizontal="center"/>
    </xf>
    <xf numFmtId="0" fontId="2" fillId="0" borderId="24" xfId="2" applyNumberFormat="1" applyFont="1" applyBorder="1" applyAlignment="1">
      <alignment horizontal="right" vertical="center"/>
    </xf>
    <xf numFmtId="0" fontId="2" fillId="0" borderId="43" xfId="0" applyNumberFormat="1" applyFont="1" applyBorder="1" applyAlignment="1">
      <alignment horizontal="center" vertical="center"/>
    </xf>
    <xf numFmtId="0" fontId="2" fillId="0" borderId="46" xfId="0" applyNumberFormat="1" applyFont="1" applyBorder="1" applyAlignment="1">
      <alignment horizontal="center" vertical="center"/>
    </xf>
    <xf numFmtId="0" fontId="2" fillId="0" borderId="47" xfId="0" applyNumberFormat="1" applyFont="1" applyBorder="1" applyAlignment="1">
      <alignment horizontal="center" vertical="center"/>
    </xf>
    <xf numFmtId="0" fontId="2" fillId="0" borderId="43" xfId="2" applyNumberFormat="1" applyFont="1" applyBorder="1" applyAlignment="1">
      <alignment horizontal="center" vertical="center"/>
    </xf>
    <xf numFmtId="0" fontId="2" fillId="0" borderId="46" xfId="2" applyNumberFormat="1" applyFont="1" applyBorder="1" applyAlignment="1">
      <alignment horizontal="center" vertical="center"/>
    </xf>
    <xf numFmtId="0" fontId="2" fillId="0" borderId="47" xfId="2" applyNumberFormat="1" applyFont="1" applyBorder="1" applyAlignment="1">
      <alignment horizontal="center" vertical="center"/>
    </xf>
    <xf numFmtId="0" fontId="2" fillId="5" borderId="37" xfId="2" applyNumberFormat="1" applyFont="1" applyFill="1" applyBorder="1" applyAlignment="1">
      <alignment vertical="center"/>
    </xf>
    <xf numFmtId="0" fontId="2" fillId="5" borderId="39" xfId="2" applyNumberFormat="1" applyFont="1" applyFill="1" applyBorder="1" applyAlignment="1">
      <alignment vertical="center"/>
    </xf>
    <xf numFmtId="0" fontId="2" fillId="5" borderId="45" xfId="2" applyNumberFormat="1" applyFont="1" applyFill="1" applyBorder="1"/>
    <xf numFmtId="0" fontId="2" fillId="0" borderId="37" xfId="2" applyNumberFormat="1" applyFont="1" applyBorder="1" applyAlignment="1">
      <alignment horizontal="center"/>
    </xf>
    <xf numFmtId="0" fontId="2" fillId="0" borderId="37" xfId="0" applyNumberFormat="1" applyFont="1" applyBorder="1"/>
    <xf numFmtId="0" fontId="2" fillId="0" borderId="43" xfId="4" applyNumberFormat="1" applyFont="1" applyBorder="1" applyAlignment="1">
      <alignment horizontal="center" vertical="center"/>
    </xf>
    <xf numFmtId="0" fontId="2" fillId="0" borderId="46" xfId="4" applyNumberFormat="1" applyFont="1" applyBorder="1" applyAlignment="1">
      <alignment horizontal="center" vertical="center"/>
    </xf>
    <xf numFmtId="0" fontId="2" fillId="0" borderId="47" xfId="4" applyNumberFormat="1" applyFont="1" applyBorder="1" applyAlignment="1">
      <alignment horizontal="center" vertical="center"/>
    </xf>
    <xf numFmtId="0" fontId="2" fillId="4" borderId="34" xfId="3" applyFont="1" applyBorder="1"/>
    <xf numFmtId="0" fontId="2" fillId="4" borderId="49" xfId="3" applyFont="1" applyBorder="1"/>
    <xf numFmtId="0" fontId="2" fillId="4" borderId="35" xfId="3" applyFont="1" applyBorder="1"/>
    <xf numFmtId="0" fontId="2" fillId="4" borderId="26" xfId="3" applyFont="1" applyBorder="1"/>
    <xf numFmtId="0" fontId="2" fillId="4" borderId="50" xfId="3" applyFont="1" applyBorder="1"/>
    <xf numFmtId="0" fontId="2" fillId="4" borderId="51" xfId="3" applyFont="1" applyBorder="1"/>
    <xf numFmtId="0" fontId="2" fillId="2" borderId="39" xfId="1" applyFont="1" applyBorder="1" applyAlignment="1">
      <alignment wrapText="1"/>
    </xf>
    <xf numFmtId="0" fontId="3" fillId="2" borderId="39" xfId="1" applyFont="1" applyBorder="1" applyAlignment="1"/>
    <xf numFmtId="0" fontId="3" fillId="2" borderId="42" xfId="1" applyFont="1" applyBorder="1" applyAlignment="1">
      <alignment horizontal="center" vertical="center"/>
    </xf>
    <xf numFmtId="0" fontId="3" fillId="5" borderId="52" xfId="3" applyFont="1" applyFill="1" applyBorder="1" applyAlignment="1">
      <alignment horizontal="center" vertical="center" wrapText="1"/>
    </xf>
    <xf numFmtId="0" fontId="3" fillId="5" borderId="47" xfId="3" applyFont="1" applyFill="1" applyBorder="1" applyAlignment="1">
      <alignment horizontal="center" vertical="center" wrapText="1"/>
    </xf>
    <xf numFmtId="0" fontId="2" fillId="4" borderId="43" xfId="3" applyFont="1" applyBorder="1" applyAlignment="1">
      <alignment horizontal="center" vertical="center" wrapText="1"/>
    </xf>
    <xf numFmtId="0" fontId="2" fillId="4" borderId="46" xfId="3" applyFont="1" applyBorder="1" applyAlignment="1">
      <alignment horizontal="center" vertical="center" wrapText="1"/>
    </xf>
    <xf numFmtId="0" fontId="2" fillId="4" borderId="47" xfId="3" applyFont="1" applyBorder="1" applyAlignment="1">
      <alignment horizontal="center" vertical="center" wrapText="1"/>
    </xf>
    <xf numFmtId="0" fontId="3" fillId="4" borderId="53" xfId="3" applyFont="1" applyBorder="1" applyAlignment="1">
      <alignment horizontal="center" vertical="center" wrapText="1"/>
    </xf>
    <xf numFmtId="0" fontId="3" fillId="4" borderId="54" xfId="3" applyFont="1" applyBorder="1" applyAlignment="1">
      <alignment horizontal="center" vertical="center" wrapText="1"/>
    </xf>
    <xf numFmtId="0" fontId="3" fillId="4" borderId="55" xfId="3" applyFont="1" applyBorder="1" applyAlignment="1">
      <alignment horizontal="center" vertical="center" wrapText="1"/>
    </xf>
    <xf numFmtId="0" fontId="3" fillId="4" borderId="43" xfId="3" applyFont="1" applyBorder="1" applyAlignment="1">
      <alignment horizontal="center" vertical="center" wrapText="1"/>
    </xf>
    <xf numFmtId="0" fontId="3" fillId="4" borderId="46" xfId="3" applyFont="1" applyBorder="1" applyAlignment="1">
      <alignment horizontal="center" vertical="center" wrapText="1"/>
    </xf>
    <xf numFmtId="0" fontId="3" fillId="4" borderId="47" xfId="3" applyFont="1" applyBorder="1" applyAlignment="1">
      <alignment horizontal="center" vertical="center" wrapText="1"/>
    </xf>
  </cellXfs>
  <cellStyles count="5">
    <cellStyle name="40% - Énfasis3" xfId="3" builtinId="39"/>
    <cellStyle name="60% - Énfasis1" xfId="1" builtinId="32"/>
    <cellStyle name="Millares" xfId="4" builtinId="3"/>
    <cellStyle name="Normal" xfId="0" builtinId="0"/>
    <cellStyle name="Porcentaje" xfId="2" builtinId="5"/>
  </cellStyles>
  <dxfs count="13"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2</xdr:row>
      <xdr:rowOff>9525</xdr:rowOff>
    </xdr:from>
    <xdr:ext cx="1695450" cy="1514475"/>
    <xdr:pic>
      <xdr:nvPicPr>
        <xdr:cNvPr id="2" name="image1.png">
          <a:extLst>
            <a:ext uri="{FF2B5EF4-FFF2-40B4-BE49-F238E27FC236}">
              <a16:creationId xmlns:a16="http://schemas.microsoft.com/office/drawing/2014/main" id="{E06B98A1-78F6-4200-984A-8854D21F9AF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72200" y="571500"/>
          <a:ext cx="1695450" cy="1514475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57D4CC-3DD2-4D81-86A9-18DDFAD09B90}" name="Tabla4" displayName="Tabla4" ref="B18:L19" totalsRowShown="0" headerRowDxfId="12" dataDxfId="11" dataCellStyle="60% - Énfasis1">
  <tableColumns count="11">
    <tableColumn id="1" xr3:uid="{98B8256F-E26F-4205-A6A8-333E7EAE0F41}" name="N°" dataDxfId="10" dataCellStyle="60% - Énfasis1"/>
    <tableColumn id="3" xr3:uid="{A0BE3634-DE46-413B-90E6-4196954DEAAA}" name="Descripción" dataDxfId="9" dataCellStyle="60% - Énfasis1"/>
    <tableColumn id="4" xr3:uid="{63F9F091-914E-4C1D-B3AD-57466FD91CA4}" name="Peso En El Proyecto" dataDxfId="1" dataCellStyle="60% - Énfasis1"/>
    <tableColumn id="5" xr3:uid="{B0F9A695-0332-403A-B9D5-CB97EBA3F077}" name="Fiabilidad" dataDxfId="2" dataCellStyle="60% - Énfasis1"/>
    <tableColumn id="6" xr3:uid="{F8C3C4A4-9D62-4CA8-89B4-104417FF70AC}" name="Facilidad De Entendimiento" dataDxfId="3" dataCellStyle="60% - Énfasis1"/>
    <tableColumn id="2" xr3:uid="{33E5E045-DC9B-49BB-BE97-54FEB20DF2ED}" name="Probabilidad De Modificación" dataDxfId="4" dataCellStyle="60% - Énfasis1"/>
    <tableColumn id="7" xr3:uid="{9311DDE0-F38A-48A0-A210-585C483D4C54}" name="Calidad" dataDxfId="5" dataCellStyle="60% - Énfasis1"/>
    <tableColumn id="9" xr3:uid="{73FC66C9-4756-4C2C-A212-4A3AE69350A6}" name="Cumplimiento Entregable" dataDxfId="8" dataCellStyle="60% - Énfasis1"/>
    <tableColumn id="8" xr3:uid="{FC406A40-64E2-4699-89C6-6293E114A363}" name="Porcentaje De Cumplimiento" dataDxfId="6" dataCellStyle="60% - Énfasis1"/>
    <tableColumn id="10" xr3:uid="{31E184EA-A517-4E3B-894A-67C0DB44E6A6}" name="Pocentaje Por Fase" dataDxfId="7" dataCellStyle="60% - Énfasis1"/>
    <tableColumn id="11" xr3:uid="{31269059-FB15-4322-8D0A-3E4A875C60EF}" name="Peso Fase" dataDxfId="0" dataCellStyle="60% - Énfasis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F898-5058-4D1B-9637-B21A5C3439BD}">
  <dimension ref="A1:M1048570"/>
  <sheetViews>
    <sheetView tabSelected="1" topLeftCell="D33" workbookViewId="0">
      <selection activeCell="H39" sqref="H39"/>
    </sheetView>
  </sheetViews>
  <sheetFormatPr baseColWidth="10" defaultRowHeight="15" x14ac:dyDescent="0.25"/>
  <cols>
    <col min="1" max="1" width="11.42578125" style="2"/>
    <col min="2" max="2" width="18.28515625" style="2" customWidth="1"/>
    <col min="3" max="3" width="44.85546875" style="2" customWidth="1"/>
    <col min="4" max="4" width="22.5703125" style="2" customWidth="1"/>
    <col min="5" max="5" width="13.7109375" style="2" customWidth="1"/>
    <col min="6" max="7" width="16" style="2" customWidth="1"/>
    <col min="8" max="9" width="15" style="2" customWidth="1"/>
    <col min="10" max="10" width="16.7109375" style="2" customWidth="1"/>
    <col min="11" max="16384" width="11.42578125" style="2"/>
  </cols>
  <sheetData>
    <row r="1" spans="1:7" ht="15.75" thickBot="1" x14ac:dyDescent="0.3"/>
    <row r="2" spans="1:7" ht="26.25" thickBot="1" x14ac:dyDescent="0.3">
      <c r="D2" s="4"/>
      <c r="E2" s="5" t="s">
        <v>73</v>
      </c>
      <c r="F2" s="6"/>
      <c r="G2" s="14"/>
    </row>
    <row r="3" spans="1:7" x14ac:dyDescent="0.25">
      <c r="B3" s="72"/>
      <c r="C3" s="73"/>
      <c r="D3" s="74"/>
      <c r="E3" s="75"/>
      <c r="F3" s="76"/>
      <c r="G3" s="27"/>
    </row>
    <row r="4" spans="1:7" x14ac:dyDescent="0.25">
      <c r="B4" s="7" t="s">
        <v>1</v>
      </c>
      <c r="C4" s="1" t="s">
        <v>60</v>
      </c>
      <c r="D4" s="77"/>
      <c r="E4" s="78"/>
      <c r="F4" s="79"/>
      <c r="G4" s="27"/>
    </row>
    <row r="5" spans="1:7" x14ac:dyDescent="0.25">
      <c r="B5" s="7" t="s">
        <v>2</v>
      </c>
      <c r="C5" s="8">
        <v>1803170</v>
      </c>
      <c r="D5" s="77"/>
      <c r="E5" s="78"/>
      <c r="F5" s="79"/>
      <c r="G5" s="27"/>
    </row>
    <row r="6" spans="1:7" x14ac:dyDescent="0.25">
      <c r="B6" s="23" t="s">
        <v>3</v>
      </c>
      <c r="C6" s="8">
        <v>1</v>
      </c>
      <c r="D6" s="77"/>
      <c r="E6" s="78"/>
      <c r="F6" s="79"/>
      <c r="G6" s="27"/>
    </row>
    <row r="7" spans="1:7" x14ac:dyDescent="0.25">
      <c r="B7" s="7" t="s">
        <v>4</v>
      </c>
      <c r="C7" s="1" t="s">
        <v>5</v>
      </c>
      <c r="D7" s="77"/>
      <c r="E7" s="78"/>
      <c r="F7" s="79"/>
      <c r="G7" s="27"/>
    </row>
    <row r="8" spans="1:7" x14ac:dyDescent="0.25">
      <c r="B8" s="7" t="s">
        <v>6</v>
      </c>
      <c r="C8" s="9">
        <v>43500</v>
      </c>
      <c r="D8" s="77"/>
      <c r="E8" s="78"/>
      <c r="F8" s="79"/>
      <c r="G8" s="27"/>
    </row>
    <row r="9" spans="1:7" x14ac:dyDescent="0.25">
      <c r="B9" s="23" t="s">
        <v>7</v>
      </c>
      <c r="C9" s="9">
        <v>44000</v>
      </c>
      <c r="D9" s="77"/>
      <c r="E9" s="78"/>
      <c r="F9" s="79"/>
      <c r="G9" s="27"/>
    </row>
    <row r="10" spans="1:7" x14ac:dyDescent="0.25">
      <c r="B10" s="7" t="s">
        <v>8</v>
      </c>
      <c r="C10" s="1" t="s">
        <v>9</v>
      </c>
      <c r="D10" s="80"/>
      <c r="E10" s="81"/>
      <c r="F10" s="82"/>
      <c r="G10" s="27"/>
    </row>
    <row r="11" spans="1:7" x14ac:dyDescent="0.25">
      <c r="B11" s="7" t="s">
        <v>10</v>
      </c>
      <c r="C11" s="83" t="s">
        <v>11</v>
      </c>
      <c r="D11" s="84"/>
      <c r="E11" s="84"/>
      <c r="F11" s="85"/>
      <c r="G11" s="27"/>
    </row>
    <row r="12" spans="1:7" x14ac:dyDescent="0.25">
      <c r="B12" s="7" t="s">
        <v>12</v>
      </c>
      <c r="C12" s="86" t="s">
        <v>13</v>
      </c>
      <c r="D12" s="84"/>
      <c r="E12" s="84"/>
      <c r="F12" s="85"/>
      <c r="G12" s="27"/>
    </row>
    <row r="13" spans="1:7" ht="15.75" thickBot="1" x14ac:dyDescent="0.3">
      <c r="B13" s="22" t="s">
        <v>14</v>
      </c>
      <c r="C13" s="88" t="s">
        <v>15</v>
      </c>
      <c r="D13" s="89"/>
      <c r="E13" s="89"/>
      <c r="F13" s="90"/>
      <c r="G13" s="27"/>
    </row>
    <row r="15" spans="1:7" x14ac:dyDescent="0.25">
      <c r="A15" s="14"/>
      <c r="B15" s="3"/>
      <c r="C15" s="3"/>
    </row>
    <row r="17" spans="2:13" ht="15.75" thickBot="1" x14ac:dyDescent="0.3">
      <c r="D17" s="87" t="s">
        <v>62</v>
      </c>
      <c r="E17" s="87"/>
      <c r="F17" s="87"/>
      <c r="G17" s="87"/>
      <c r="H17" s="87"/>
      <c r="I17" s="87"/>
      <c r="J17" s="87"/>
      <c r="K17" s="94"/>
      <c r="L17" s="94"/>
    </row>
    <row r="18" spans="2:13" ht="30" thickBot="1" x14ac:dyDescent="0.3">
      <c r="B18" s="37" t="s">
        <v>61</v>
      </c>
      <c r="C18" s="38" t="s">
        <v>17</v>
      </c>
      <c r="D18" s="38" t="s">
        <v>63</v>
      </c>
      <c r="E18" s="48" t="s">
        <v>66</v>
      </c>
      <c r="F18" s="39" t="s">
        <v>67</v>
      </c>
      <c r="G18" s="39" t="s">
        <v>68</v>
      </c>
      <c r="H18" s="47" t="s">
        <v>65</v>
      </c>
      <c r="I18" s="50" t="s">
        <v>75</v>
      </c>
      <c r="J18" s="49" t="s">
        <v>74</v>
      </c>
      <c r="K18" s="95" t="s">
        <v>78</v>
      </c>
      <c r="L18" s="95" t="s">
        <v>76</v>
      </c>
    </row>
    <row r="19" spans="2:13" ht="15.75" thickBot="1" x14ac:dyDescent="0.3">
      <c r="B19" s="138"/>
      <c r="C19" s="103" t="s">
        <v>18</v>
      </c>
      <c r="D19" s="54"/>
      <c r="E19" s="54"/>
      <c r="F19" s="54"/>
      <c r="G19" s="54"/>
      <c r="H19" s="54"/>
      <c r="I19" s="54"/>
      <c r="J19" s="54"/>
      <c r="K19" s="106"/>
      <c r="L19" s="54"/>
    </row>
    <row r="20" spans="2:13" x14ac:dyDescent="0.25">
      <c r="B20" s="147">
        <v>1</v>
      </c>
      <c r="C20" s="134" t="s">
        <v>19</v>
      </c>
      <c r="D20" s="12">
        <v>0.05</v>
      </c>
      <c r="E20" s="11">
        <v>0.05</v>
      </c>
      <c r="F20" s="11">
        <v>0.01</v>
      </c>
      <c r="G20" s="11">
        <v>0.01</v>
      </c>
      <c r="H20" s="51">
        <v>0.05</v>
      </c>
      <c r="I20" s="53">
        <v>1</v>
      </c>
      <c r="J20" s="115">
        <f>D20*I20</f>
        <v>0.05</v>
      </c>
      <c r="K20" s="116">
        <v>15</v>
      </c>
      <c r="L20" s="127">
        <f>H31*K20/100</f>
        <v>14.7</v>
      </c>
    </row>
    <row r="21" spans="2:13" x14ac:dyDescent="0.25">
      <c r="B21" s="148"/>
      <c r="C21" s="131" t="s">
        <v>20</v>
      </c>
      <c r="D21" s="12">
        <v>0.1</v>
      </c>
      <c r="E21" s="11">
        <v>0.05</v>
      </c>
      <c r="F21" s="11">
        <v>0.1</v>
      </c>
      <c r="G21" s="11">
        <v>0.05</v>
      </c>
      <c r="H21" s="51">
        <v>0.05</v>
      </c>
      <c r="I21" s="53">
        <v>1</v>
      </c>
      <c r="J21" s="111">
        <f t="shared" ref="J21:J30" si="0">D21*I21</f>
        <v>0.1</v>
      </c>
      <c r="K21" s="117"/>
      <c r="L21" s="128"/>
    </row>
    <row r="22" spans="2:13" x14ac:dyDescent="0.25">
      <c r="B22" s="148"/>
      <c r="C22" s="131" t="s">
        <v>21</v>
      </c>
      <c r="D22" s="12">
        <v>0.1</v>
      </c>
      <c r="E22" s="11">
        <v>0.1</v>
      </c>
      <c r="F22" s="11">
        <v>0.1</v>
      </c>
      <c r="G22" s="11">
        <v>0.05</v>
      </c>
      <c r="H22" s="51">
        <v>0.05</v>
      </c>
      <c r="I22" s="53">
        <v>1</v>
      </c>
      <c r="J22" s="111">
        <f t="shared" si="0"/>
        <v>0.1</v>
      </c>
      <c r="K22" s="117"/>
      <c r="L22" s="128"/>
    </row>
    <row r="23" spans="2:13" x14ac:dyDescent="0.25">
      <c r="B23" s="148"/>
      <c r="C23" s="131" t="s">
        <v>22</v>
      </c>
      <c r="D23" s="12">
        <v>0.02</v>
      </c>
      <c r="E23" s="11">
        <v>0.05</v>
      </c>
      <c r="F23" s="11">
        <v>0.01</v>
      </c>
      <c r="G23" s="11">
        <v>0.05</v>
      </c>
      <c r="H23" s="51">
        <v>0.02</v>
      </c>
      <c r="I23" s="53">
        <v>1</v>
      </c>
      <c r="J23" s="111">
        <f t="shared" si="0"/>
        <v>0.02</v>
      </c>
      <c r="K23" s="117"/>
      <c r="L23" s="128"/>
    </row>
    <row r="24" spans="2:13" ht="15.75" thickBot="1" x14ac:dyDescent="0.3">
      <c r="B24" s="149"/>
      <c r="C24" s="131" t="s">
        <v>23</v>
      </c>
      <c r="D24" s="12">
        <v>0.02</v>
      </c>
      <c r="E24" s="11">
        <v>0.05</v>
      </c>
      <c r="F24" s="11">
        <v>0.01</v>
      </c>
      <c r="G24" s="11">
        <v>0.33</v>
      </c>
      <c r="H24" s="51">
        <v>0.02</v>
      </c>
      <c r="I24" s="53">
        <v>1</v>
      </c>
      <c r="J24" s="111">
        <f t="shared" si="0"/>
        <v>0.02</v>
      </c>
      <c r="K24" s="117"/>
      <c r="L24" s="128"/>
    </row>
    <row r="25" spans="2:13" x14ac:dyDescent="0.25">
      <c r="B25" s="147">
        <v>2</v>
      </c>
      <c r="C25" s="131" t="s">
        <v>24</v>
      </c>
      <c r="D25" s="12">
        <v>0.1</v>
      </c>
      <c r="E25" s="12">
        <v>0.1</v>
      </c>
      <c r="F25" s="11">
        <v>0.05</v>
      </c>
      <c r="G25" s="11">
        <v>0.01</v>
      </c>
      <c r="H25" s="51">
        <v>0.2</v>
      </c>
      <c r="I25" s="53">
        <v>1</v>
      </c>
      <c r="J25" s="111">
        <f t="shared" si="0"/>
        <v>0.1</v>
      </c>
      <c r="K25" s="117"/>
      <c r="L25" s="128"/>
    </row>
    <row r="26" spans="2:13" x14ac:dyDescent="0.25">
      <c r="B26" s="148"/>
      <c r="C26" s="131" t="s">
        <v>25</v>
      </c>
      <c r="D26" s="12">
        <v>0.1</v>
      </c>
      <c r="E26" s="12">
        <v>0.1</v>
      </c>
      <c r="F26" s="11">
        <v>0.1</v>
      </c>
      <c r="G26" s="11">
        <v>0.05</v>
      </c>
      <c r="H26" s="51">
        <v>0.05</v>
      </c>
      <c r="I26" s="53">
        <v>1</v>
      </c>
      <c r="J26" s="111">
        <f t="shared" si="0"/>
        <v>0.1</v>
      </c>
      <c r="K26" s="117"/>
      <c r="L26" s="128"/>
    </row>
    <row r="27" spans="2:13" x14ac:dyDescent="0.25">
      <c r="B27" s="148"/>
      <c r="C27" s="131" t="s">
        <v>26</v>
      </c>
      <c r="D27" s="12">
        <v>0.2</v>
      </c>
      <c r="E27" s="12">
        <v>0.15</v>
      </c>
      <c r="F27" s="11">
        <v>0.15</v>
      </c>
      <c r="G27" s="11">
        <v>0.05</v>
      </c>
      <c r="H27" s="51">
        <v>0.1</v>
      </c>
      <c r="I27" s="53">
        <v>1</v>
      </c>
      <c r="J27" s="111">
        <f t="shared" si="0"/>
        <v>0.2</v>
      </c>
      <c r="K27" s="117"/>
      <c r="L27" s="128"/>
      <c r="M27" s="105"/>
    </row>
    <row r="28" spans="2:13" x14ac:dyDescent="0.25">
      <c r="B28" s="148"/>
      <c r="C28" s="131" t="s">
        <v>27</v>
      </c>
      <c r="D28" s="12">
        <v>0.06</v>
      </c>
      <c r="E28" s="12">
        <v>0.15</v>
      </c>
      <c r="F28" s="11">
        <v>0.2</v>
      </c>
      <c r="G28" s="11">
        <v>0.05</v>
      </c>
      <c r="H28" s="51">
        <v>0.26</v>
      </c>
      <c r="I28" s="53">
        <v>1</v>
      </c>
      <c r="J28" s="111">
        <f t="shared" si="0"/>
        <v>0.06</v>
      </c>
      <c r="K28" s="117"/>
      <c r="L28" s="128"/>
    </row>
    <row r="29" spans="2:13" x14ac:dyDescent="0.25">
      <c r="B29" s="148"/>
      <c r="C29" s="131" t="s">
        <v>28</v>
      </c>
      <c r="D29" s="12">
        <v>0.1</v>
      </c>
      <c r="E29" s="12">
        <v>0.1</v>
      </c>
      <c r="F29" s="11">
        <v>0.1</v>
      </c>
      <c r="G29" s="11">
        <v>0.05</v>
      </c>
      <c r="H29" s="51">
        <v>0.1</v>
      </c>
      <c r="I29" s="53">
        <v>1</v>
      </c>
      <c r="J29" s="111">
        <f t="shared" si="0"/>
        <v>0.1</v>
      </c>
      <c r="K29" s="117"/>
      <c r="L29" s="128"/>
    </row>
    <row r="30" spans="2:13" ht="15.75" thickBot="1" x14ac:dyDescent="0.3">
      <c r="B30" s="149"/>
      <c r="C30" s="131" t="s">
        <v>29</v>
      </c>
      <c r="D30" s="12">
        <v>0.11</v>
      </c>
      <c r="E30" s="12">
        <v>0.05</v>
      </c>
      <c r="F30" s="11">
        <v>0.12</v>
      </c>
      <c r="G30" s="11">
        <v>0.2</v>
      </c>
      <c r="H30" s="51">
        <v>0.05</v>
      </c>
      <c r="I30" s="57">
        <v>0.98</v>
      </c>
      <c r="J30" s="112">
        <f t="shared" si="0"/>
        <v>0.10779999999999999</v>
      </c>
      <c r="K30" s="118"/>
      <c r="L30" s="129"/>
    </row>
    <row r="31" spans="2:13" ht="15.75" thickBot="1" x14ac:dyDescent="0.3">
      <c r="B31" s="140" t="s">
        <v>64</v>
      </c>
      <c r="C31" s="43"/>
      <c r="D31" s="45">
        <f>SUM(D20:D30)</f>
        <v>0.96</v>
      </c>
      <c r="E31" s="45">
        <f>SUM(E20:E30)</f>
        <v>0.95000000000000007</v>
      </c>
      <c r="F31" s="46">
        <f>SUM(F20:F30)</f>
        <v>0.95</v>
      </c>
      <c r="G31" s="46">
        <f>SUM(G20:G30)</f>
        <v>0.90000000000000013</v>
      </c>
      <c r="H31" s="104">
        <v>98</v>
      </c>
      <c r="I31" s="113">
        <v>96</v>
      </c>
      <c r="J31" s="114"/>
      <c r="K31" s="109" t="s">
        <v>77</v>
      </c>
      <c r="L31" s="107"/>
    </row>
    <row r="32" spans="2:13" ht="15.75" thickBot="1" x14ac:dyDescent="0.3">
      <c r="B32" s="137"/>
      <c r="C32" s="17" t="s">
        <v>30</v>
      </c>
      <c r="D32" s="16"/>
      <c r="E32" s="16"/>
      <c r="F32" s="91"/>
      <c r="G32" s="91"/>
      <c r="H32" s="91"/>
      <c r="I32" s="91"/>
      <c r="J32" s="92"/>
      <c r="K32" s="110"/>
      <c r="L32" s="108"/>
    </row>
    <row r="33" spans="2:12" x14ac:dyDescent="0.25">
      <c r="B33" s="144">
        <v>3</v>
      </c>
      <c r="C33" s="134" t="s">
        <v>31</v>
      </c>
      <c r="D33" s="12">
        <v>0.05</v>
      </c>
      <c r="E33" s="32" t="s">
        <v>69</v>
      </c>
      <c r="F33" s="35" t="s">
        <v>69</v>
      </c>
      <c r="G33" s="36" t="s">
        <v>69</v>
      </c>
      <c r="H33" s="55">
        <v>0.1</v>
      </c>
      <c r="I33" s="53">
        <v>1</v>
      </c>
      <c r="J33" s="101">
        <f>D33*I33</f>
        <v>0.05</v>
      </c>
      <c r="K33" s="116">
        <v>15</v>
      </c>
      <c r="L33" s="98">
        <f>H39*K33/100</f>
        <v>14.7</v>
      </c>
    </row>
    <row r="34" spans="2:12" x14ac:dyDescent="0.25">
      <c r="B34" s="145"/>
      <c r="C34" s="131" t="s">
        <v>32</v>
      </c>
      <c r="D34" s="12">
        <v>0.25</v>
      </c>
      <c r="E34" s="12">
        <v>0.35</v>
      </c>
      <c r="F34" s="18">
        <v>0.25</v>
      </c>
      <c r="G34" s="28">
        <v>0.45</v>
      </c>
      <c r="H34" s="56">
        <v>0.25</v>
      </c>
      <c r="I34" s="52">
        <v>0.98</v>
      </c>
      <c r="J34" s="101">
        <f t="shared" ref="J34:J38" si="1">D34*I34</f>
        <v>0.245</v>
      </c>
      <c r="K34" s="117"/>
      <c r="L34" s="99"/>
    </row>
    <row r="35" spans="2:12" x14ac:dyDescent="0.25">
      <c r="B35" s="145"/>
      <c r="C35" s="131" t="s">
        <v>37</v>
      </c>
      <c r="D35" s="12">
        <v>0.2</v>
      </c>
      <c r="E35" s="12">
        <v>0.2</v>
      </c>
      <c r="F35" s="18">
        <v>0.3</v>
      </c>
      <c r="G35" s="28">
        <v>0.2</v>
      </c>
      <c r="H35" s="56">
        <v>0.3</v>
      </c>
      <c r="I35" s="52">
        <v>0.98</v>
      </c>
      <c r="J35" s="101">
        <f t="shared" si="1"/>
        <v>0.19600000000000001</v>
      </c>
      <c r="K35" s="117"/>
      <c r="L35" s="99"/>
    </row>
    <row r="36" spans="2:12" x14ac:dyDescent="0.25">
      <c r="B36" s="145"/>
      <c r="C36" s="131" t="s">
        <v>33</v>
      </c>
      <c r="D36" s="12">
        <v>0.01</v>
      </c>
      <c r="E36" s="32" t="s">
        <v>69</v>
      </c>
      <c r="F36" s="33" t="s">
        <v>69</v>
      </c>
      <c r="G36" s="34" t="s">
        <v>70</v>
      </c>
      <c r="H36" s="56">
        <v>0.01</v>
      </c>
      <c r="I36" s="52">
        <v>0.98</v>
      </c>
      <c r="J36" s="101">
        <f t="shared" si="1"/>
        <v>9.7999999999999997E-3</v>
      </c>
      <c r="K36" s="117"/>
      <c r="L36" s="99"/>
    </row>
    <row r="37" spans="2:12" x14ac:dyDescent="0.25">
      <c r="B37" s="145"/>
      <c r="C37" s="131" t="s">
        <v>34</v>
      </c>
      <c r="D37" s="12">
        <v>0.14000000000000001</v>
      </c>
      <c r="E37" s="12">
        <v>0.1</v>
      </c>
      <c r="F37" s="18">
        <v>0.2</v>
      </c>
      <c r="G37" s="28">
        <v>0.1</v>
      </c>
      <c r="H37" s="56">
        <v>0.2</v>
      </c>
      <c r="I37" s="52">
        <v>1</v>
      </c>
      <c r="J37" s="101">
        <f t="shared" si="1"/>
        <v>0.14000000000000001</v>
      </c>
      <c r="K37" s="117"/>
      <c r="L37" s="99"/>
    </row>
    <row r="38" spans="2:12" ht="15.75" thickBot="1" x14ac:dyDescent="0.3">
      <c r="B38" s="146"/>
      <c r="C38" s="135" t="s">
        <v>35</v>
      </c>
      <c r="D38" s="26">
        <v>0.33</v>
      </c>
      <c r="E38" s="26">
        <v>0.3</v>
      </c>
      <c r="F38" s="28">
        <v>0.2</v>
      </c>
      <c r="G38" s="28">
        <v>0.2</v>
      </c>
      <c r="H38" s="56">
        <v>0.09</v>
      </c>
      <c r="I38" s="58">
        <v>0.95</v>
      </c>
      <c r="J38" s="102">
        <f t="shared" si="1"/>
        <v>0.3135</v>
      </c>
      <c r="K38" s="118"/>
      <c r="L38" s="100"/>
    </row>
    <row r="39" spans="2:12" ht="15.75" thickBot="1" x14ac:dyDescent="0.3">
      <c r="B39" s="140" t="s">
        <v>64</v>
      </c>
      <c r="C39" s="43"/>
      <c r="D39" s="44">
        <f>SUM(D33:D38)</f>
        <v>0.98</v>
      </c>
      <c r="E39" s="44">
        <f>SUM(E33:E38)</f>
        <v>0.95</v>
      </c>
      <c r="F39" s="44">
        <f>SUM(F33:F38)</f>
        <v>0.95</v>
      </c>
      <c r="G39" s="44">
        <f>SUM(G33:G38)</f>
        <v>0.95</v>
      </c>
      <c r="H39" s="122">
        <v>98</v>
      </c>
      <c r="I39" s="66">
        <f>SUM(J33:J38)</f>
        <v>0.95430000000000004</v>
      </c>
      <c r="J39" s="67"/>
      <c r="K39" s="94"/>
      <c r="L39" s="107"/>
    </row>
    <row r="40" spans="2:12" ht="15.75" thickBot="1" x14ac:dyDescent="0.3">
      <c r="B40" s="136"/>
      <c r="C40" s="17" t="s">
        <v>36</v>
      </c>
      <c r="D40" s="20"/>
      <c r="E40" s="20"/>
      <c r="F40" s="68"/>
      <c r="G40" s="68"/>
      <c r="H40" s="68"/>
      <c r="I40" s="68"/>
      <c r="J40" s="69"/>
      <c r="K40" s="94"/>
      <c r="L40" s="108"/>
    </row>
    <row r="41" spans="2:12" x14ac:dyDescent="0.25">
      <c r="B41" s="144">
        <v>4</v>
      </c>
      <c r="C41" s="134" t="s">
        <v>38</v>
      </c>
      <c r="D41" s="31">
        <v>0.2</v>
      </c>
      <c r="E41" s="31">
        <v>0.1</v>
      </c>
      <c r="F41" s="25">
        <v>0.05</v>
      </c>
      <c r="G41" s="25">
        <v>0.1</v>
      </c>
      <c r="H41" s="55">
        <v>0.1</v>
      </c>
      <c r="I41" s="53">
        <v>0.98</v>
      </c>
      <c r="J41" s="96">
        <f>D41*I41</f>
        <v>0.19600000000000001</v>
      </c>
      <c r="K41" s="119">
        <v>30</v>
      </c>
      <c r="L41" s="98">
        <f>H46*K41/100</f>
        <v>28.5</v>
      </c>
    </row>
    <row r="42" spans="2:12" x14ac:dyDescent="0.25">
      <c r="B42" s="145"/>
      <c r="C42" s="131" t="s">
        <v>39</v>
      </c>
      <c r="D42" s="30">
        <v>0.15</v>
      </c>
      <c r="E42" s="30">
        <v>0.2</v>
      </c>
      <c r="F42" s="15">
        <v>0.05</v>
      </c>
      <c r="G42" s="15">
        <v>0.28999999999999998</v>
      </c>
      <c r="H42" s="56">
        <v>0.2</v>
      </c>
      <c r="I42" s="52">
        <v>1</v>
      </c>
      <c r="J42" s="96">
        <f t="shared" ref="J42:J45" si="2">D42*I42</f>
        <v>0.15</v>
      </c>
      <c r="K42" s="120"/>
      <c r="L42" s="99"/>
    </row>
    <row r="43" spans="2:12" x14ac:dyDescent="0.25">
      <c r="B43" s="145"/>
      <c r="C43" s="131" t="s">
        <v>40</v>
      </c>
      <c r="D43" s="30">
        <v>0.15</v>
      </c>
      <c r="E43" s="31">
        <v>0.1</v>
      </c>
      <c r="F43" s="15">
        <v>0.2</v>
      </c>
      <c r="G43" s="15">
        <v>0.2</v>
      </c>
      <c r="H43" s="56">
        <v>0.1</v>
      </c>
      <c r="I43" s="52">
        <v>0.98</v>
      </c>
      <c r="J43" s="96">
        <f t="shared" si="2"/>
        <v>0.14699999999999999</v>
      </c>
      <c r="K43" s="120"/>
      <c r="L43" s="99"/>
    </row>
    <row r="44" spans="2:12" x14ac:dyDescent="0.25">
      <c r="B44" s="145"/>
      <c r="C44" s="131" t="s">
        <v>41</v>
      </c>
      <c r="D44" s="30">
        <v>0.4</v>
      </c>
      <c r="E44" s="30">
        <v>0.35</v>
      </c>
      <c r="F44" s="15">
        <v>0.1</v>
      </c>
      <c r="G44" s="15">
        <v>0.35</v>
      </c>
      <c r="H44" s="56">
        <v>0.45</v>
      </c>
      <c r="I44" s="52">
        <v>1</v>
      </c>
      <c r="J44" s="96">
        <f t="shared" si="2"/>
        <v>0.4</v>
      </c>
      <c r="K44" s="120"/>
      <c r="L44" s="99"/>
    </row>
    <row r="45" spans="2:12" ht="15.75" thickBot="1" x14ac:dyDescent="0.3">
      <c r="B45" s="146"/>
      <c r="C45" s="135" t="s">
        <v>42</v>
      </c>
      <c r="D45" s="26">
        <v>0.1</v>
      </c>
      <c r="E45" s="26">
        <v>0.2</v>
      </c>
      <c r="F45" s="15">
        <v>0.55000000000000004</v>
      </c>
      <c r="G45" s="15">
        <v>0.01</v>
      </c>
      <c r="H45" s="56">
        <v>0.1</v>
      </c>
      <c r="I45" s="58">
        <v>1</v>
      </c>
      <c r="J45" s="97">
        <f t="shared" si="2"/>
        <v>0.1</v>
      </c>
      <c r="K45" s="121"/>
      <c r="L45" s="100"/>
    </row>
    <row r="46" spans="2:12" ht="15.75" thickBot="1" x14ac:dyDescent="0.3">
      <c r="B46" s="140" t="s">
        <v>64</v>
      </c>
      <c r="C46" s="43"/>
      <c r="D46" s="44">
        <f>SUM(D41:D45)</f>
        <v>1</v>
      </c>
      <c r="E46" s="63">
        <f>SUM(E41:E45)</f>
        <v>0.95</v>
      </c>
      <c r="F46" s="63">
        <f>SUM(F41:F45)</f>
        <v>0.95000000000000007</v>
      </c>
      <c r="G46" s="63">
        <f>SUM(G41:G45)</f>
        <v>0.95000000000000007</v>
      </c>
      <c r="H46" s="123">
        <v>95</v>
      </c>
      <c r="I46" s="70">
        <f>SUM(J41:J45)</f>
        <v>0.99299999999999999</v>
      </c>
      <c r="J46" s="71"/>
      <c r="K46" s="94"/>
      <c r="L46" s="107"/>
    </row>
    <row r="47" spans="2:12" ht="15.75" thickBot="1" x14ac:dyDescent="0.3">
      <c r="B47" s="136"/>
      <c r="C47" s="17" t="s">
        <v>43</v>
      </c>
      <c r="D47" s="68"/>
      <c r="E47" s="68"/>
      <c r="F47" s="68"/>
      <c r="G47" s="68"/>
      <c r="H47" s="68"/>
      <c r="I47" s="68"/>
      <c r="J47" s="69"/>
      <c r="K47" s="94"/>
      <c r="L47" s="108"/>
    </row>
    <row r="48" spans="2:12" x14ac:dyDescent="0.25">
      <c r="B48" s="144">
        <v>5</v>
      </c>
      <c r="C48" s="130" t="s">
        <v>44</v>
      </c>
      <c r="D48" s="29">
        <v>0.2</v>
      </c>
      <c r="E48" s="31">
        <v>0.2</v>
      </c>
      <c r="F48" s="24">
        <v>0.2</v>
      </c>
      <c r="G48" s="24">
        <v>0.18</v>
      </c>
      <c r="H48" s="55">
        <v>0.1</v>
      </c>
      <c r="I48" s="53">
        <v>0.99</v>
      </c>
      <c r="J48" s="101">
        <f>D48*I48</f>
        <v>0.19800000000000001</v>
      </c>
      <c r="K48" s="116">
        <v>15</v>
      </c>
      <c r="L48" s="98">
        <f>H54*K48/100</f>
        <v>14.25</v>
      </c>
    </row>
    <row r="49" spans="2:12" x14ac:dyDescent="0.25">
      <c r="B49" s="145"/>
      <c r="C49" s="131" t="s">
        <v>45</v>
      </c>
      <c r="D49" s="30">
        <v>0.1</v>
      </c>
      <c r="E49" s="31">
        <v>0.08</v>
      </c>
      <c r="F49" s="19">
        <v>0.05</v>
      </c>
      <c r="G49" s="19">
        <v>0.2</v>
      </c>
      <c r="H49" s="56">
        <v>0.1</v>
      </c>
      <c r="I49" s="52">
        <v>0.99</v>
      </c>
      <c r="J49" s="101">
        <f t="shared" ref="J49:J52" si="3">D49*I49</f>
        <v>9.9000000000000005E-2</v>
      </c>
      <c r="K49" s="117"/>
      <c r="L49" s="99"/>
    </row>
    <row r="50" spans="2:12" x14ac:dyDescent="0.25">
      <c r="B50" s="145"/>
      <c r="C50" s="131" t="s">
        <v>46</v>
      </c>
      <c r="D50" s="30">
        <v>0.15</v>
      </c>
      <c r="E50" s="31">
        <v>0.2</v>
      </c>
      <c r="F50" s="19">
        <v>0.2</v>
      </c>
      <c r="G50" s="19">
        <v>0.1</v>
      </c>
      <c r="H50" s="56">
        <v>0.1</v>
      </c>
      <c r="I50" s="52">
        <v>1</v>
      </c>
      <c r="J50" s="101">
        <f t="shared" si="3"/>
        <v>0.15</v>
      </c>
      <c r="K50" s="117"/>
      <c r="L50" s="99"/>
    </row>
    <row r="51" spans="2:12" x14ac:dyDescent="0.25">
      <c r="B51" s="145"/>
      <c r="C51" s="131" t="s">
        <v>47</v>
      </c>
      <c r="D51" s="30">
        <v>0.5</v>
      </c>
      <c r="E51" s="30">
        <v>0.45</v>
      </c>
      <c r="F51" s="19">
        <v>0.05</v>
      </c>
      <c r="G51" s="19">
        <v>0.45</v>
      </c>
      <c r="H51" s="56">
        <v>0.45</v>
      </c>
      <c r="I51" s="52">
        <v>0.98</v>
      </c>
      <c r="J51" s="101">
        <f t="shared" si="3"/>
        <v>0.49</v>
      </c>
      <c r="K51" s="117"/>
      <c r="L51" s="99"/>
    </row>
    <row r="52" spans="2:12" x14ac:dyDescent="0.25">
      <c r="B52" s="145"/>
      <c r="C52" s="131" t="s">
        <v>48</v>
      </c>
      <c r="D52" s="31">
        <v>0.01</v>
      </c>
      <c r="E52" s="31">
        <v>0.01</v>
      </c>
      <c r="F52" s="19">
        <v>0.35</v>
      </c>
      <c r="G52" s="19">
        <v>0.01</v>
      </c>
      <c r="H52" s="56">
        <v>0.1</v>
      </c>
      <c r="I52" s="52">
        <v>1</v>
      </c>
      <c r="J52" s="101">
        <f t="shared" si="3"/>
        <v>0.01</v>
      </c>
      <c r="K52" s="117"/>
      <c r="L52" s="99"/>
    </row>
    <row r="53" spans="2:12" ht="15.75" thickBot="1" x14ac:dyDescent="0.3">
      <c r="B53" s="146"/>
      <c r="C53" s="132" t="s">
        <v>49</v>
      </c>
      <c r="D53" s="26">
        <v>0.01</v>
      </c>
      <c r="E53" s="26">
        <v>0.01</v>
      </c>
      <c r="F53" s="19">
        <v>0.1</v>
      </c>
      <c r="G53" s="19">
        <v>0.01</v>
      </c>
      <c r="H53" s="56">
        <v>0.1</v>
      </c>
      <c r="I53" s="58">
        <v>1</v>
      </c>
      <c r="J53" s="101">
        <f>D53*I53</f>
        <v>0.01</v>
      </c>
      <c r="K53" s="118"/>
      <c r="L53" s="100"/>
    </row>
    <row r="54" spans="2:12" ht="15.75" thickBot="1" x14ac:dyDescent="0.3">
      <c r="B54" s="140" t="s">
        <v>64</v>
      </c>
      <c r="C54" s="43"/>
      <c r="D54" s="44">
        <f>SUM(D48:D53)</f>
        <v>0.97000000000000008</v>
      </c>
      <c r="E54" s="44">
        <f>SUM(E48:E53)</f>
        <v>0.95000000000000007</v>
      </c>
      <c r="F54" s="44">
        <f>SUM(F48:F53)</f>
        <v>0.95</v>
      </c>
      <c r="G54" s="44">
        <f>SUM(G48:G53)</f>
        <v>0.95</v>
      </c>
      <c r="H54" s="123">
        <v>95</v>
      </c>
      <c r="I54" s="64">
        <f>SUM(J48:J53)</f>
        <v>0.95700000000000007</v>
      </c>
      <c r="J54" s="65"/>
      <c r="K54" s="94"/>
      <c r="L54" s="107"/>
    </row>
    <row r="55" spans="2:12" ht="15.75" thickBot="1" x14ac:dyDescent="0.3">
      <c r="B55" s="136"/>
      <c r="C55" s="10" t="s">
        <v>50</v>
      </c>
      <c r="D55" s="20"/>
      <c r="E55" s="20"/>
      <c r="F55" s="20"/>
      <c r="G55" s="68"/>
      <c r="H55" s="68"/>
      <c r="I55" s="68"/>
      <c r="J55" s="69"/>
      <c r="K55" s="94"/>
      <c r="L55" s="108"/>
    </row>
    <row r="56" spans="2:12" x14ac:dyDescent="0.25">
      <c r="B56" s="144">
        <v>6</v>
      </c>
      <c r="C56" s="130" t="s">
        <v>51</v>
      </c>
      <c r="D56" s="29">
        <v>0.1</v>
      </c>
      <c r="E56" s="29">
        <v>0.1</v>
      </c>
      <c r="F56" s="12">
        <v>0.1</v>
      </c>
      <c r="G56" s="24">
        <v>0.1</v>
      </c>
      <c r="H56" s="55">
        <v>0.15</v>
      </c>
      <c r="I56" s="53">
        <v>0.99</v>
      </c>
      <c r="J56" s="101">
        <f>D56*I56</f>
        <v>9.9000000000000005E-2</v>
      </c>
      <c r="K56" s="116">
        <v>15</v>
      </c>
      <c r="L56" s="98">
        <f>H63*K56/100</f>
        <v>14.25</v>
      </c>
    </row>
    <row r="57" spans="2:12" x14ac:dyDescent="0.25">
      <c r="B57" s="145"/>
      <c r="C57" s="131" t="s">
        <v>52</v>
      </c>
      <c r="D57" s="30">
        <v>0.2</v>
      </c>
      <c r="E57" s="30">
        <v>0.1</v>
      </c>
      <c r="F57" s="19">
        <v>0.1</v>
      </c>
      <c r="G57" s="19">
        <v>0.1</v>
      </c>
      <c r="H57" s="56">
        <v>0.15</v>
      </c>
      <c r="I57" s="52">
        <v>1</v>
      </c>
      <c r="J57" s="101">
        <f t="shared" ref="J57:J62" si="4">D57*I57</f>
        <v>0.2</v>
      </c>
      <c r="K57" s="117"/>
      <c r="L57" s="99"/>
    </row>
    <row r="58" spans="2:12" x14ac:dyDescent="0.25">
      <c r="B58" s="145"/>
      <c r="C58" s="131" t="s">
        <v>53</v>
      </c>
      <c r="D58" s="30">
        <v>0.2</v>
      </c>
      <c r="E58" s="30">
        <v>0.2</v>
      </c>
      <c r="F58" s="19">
        <v>0.1</v>
      </c>
      <c r="G58" s="19">
        <v>0.1</v>
      </c>
      <c r="H58" s="56">
        <v>0.15</v>
      </c>
      <c r="I58" s="52">
        <v>1</v>
      </c>
      <c r="J58" s="101">
        <f t="shared" si="4"/>
        <v>0.2</v>
      </c>
      <c r="K58" s="117"/>
      <c r="L58" s="99"/>
    </row>
    <row r="59" spans="2:12" x14ac:dyDescent="0.25">
      <c r="B59" s="145"/>
      <c r="C59" s="131" t="s">
        <v>54</v>
      </c>
      <c r="D59" s="30">
        <v>0.1</v>
      </c>
      <c r="E59" s="30">
        <v>0.15</v>
      </c>
      <c r="F59" s="19">
        <v>0.05</v>
      </c>
      <c r="G59" s="19">
        <v>0.05</v>
      </c>
      <c r="H59" s="56">
        <v>0.1</v>
      </c>
      <c r="I59" s="52">
        <v>1</v>
      </c>
      <c r="J59" s="101">
        <f t="shared" si="4"/>
        <v>0.1</v>
      </c>
      <c r="K59" s="117"/>
      <c r="L59" s="99"/>
    </row>
    <row r="60" spans="2:12" x14ac:dyDescent="0.25">
      <c r="B60" s="145"/>
      <c r="C60" s="131" t="s">
        <v>55</v>
      </c>
      <c r="D60" s="30">
        <v>0.1</v>
      </c>
      <c r="E60" s="30">
        <v>0.2</v>
      </c>
      <c r="F60" s="19">
        <v>0.1</v>
      </c>
      <c r="G60" s="19">
        <v>0.1</v>
      </c>
      <c r="H60" s="56">
        <v>0.15</v>
      </c>
      <c r="I60" s="52">
        <v>1</v>
      </c>
      <c r="J60" s="101">
        <f t="shared" si="4"/>
        <v>0.1</v>
      </c>
      <c r="K60" s="117"/>
      <c r="L60" s="99"/>
    </row>
    <row r="61" spans="2:12" x14ac:dyDescent="0.25">
      <c r="B61" s="145"/>
      <c r="C61" s="131" t="s">
        <v>56</v>
      </c>
      <c r="D61" s="30">
        <v>0.1</v>
      </c>
      <c r="E61" s="30">
        <v>0.1</v>
      </c>
      <c r="F61" s="19">
        <v>0.4</v>
      </c>
      <c r="G61" s="19">
        <v>0.1</v>
      </c>
      <c r="H61" s="56">
        <v>0.15</v>
      </c>
      <c r="I61" s="52">
        <v>1</v>
      </c>
      <c r="J61" s="101">
        <f t="shared" si="4"/>
        <v>0.1</v>
      </c>
      <c r="K61" s="117"/>
      <c r="L61" s="99"/>
    </row>
    <row r="62" spans="2:12" ht="15.75" thickBot="1" x14ac:dyDescent="0.3">
      <c r="B62" s="146"/>
      <c r="C62" s="132" t="s">
        <v>57</v>
      </c>
      <c r="D62" s="26">
        <v>0.2</v>
      </c>
      <c r="E62" s="26">
        <v>0.1</v>
      </c>
      <c r="F62" s="19">
        <v>0.1</v>
      </c>
      <c r="G62" s="19">
        <v>0.4</v>
      </c>
      <c r="H62" s="56">
        <v>0.1</v>
      </c>
      <c r="I62" s="58">
        <v>0.98</v>
      </c>
      <c r="J62" s="101">
        <f t="shared" si="4"/>
        <v>0.19600000000000001</v>
      </c>
      <c r="K62" s="118"/>
      <c r="L62" s="100"/>
    </row>
    <row r="63" spans="2:12" ht="15.75" thickBot="1" x14ac:dyDescent="0.3">
      <c r="B63" s="140" t="s">
        <v>64</v>
      </c>
      <c r="C63" s="43"/>
      <c r="D63" s="44">
        <f>SUM(D56:D62)</f>
        <v>1</v>
      </c>
      <c r="E63" s="44">
        <f>SUM(E56:E62)</f>
        <v>0.95</v>
      </c>
      <c r="F63" s="44">
        <f>SUM(F56:F62)</f>
        <v>0.95000000000000007</v>
      </c>
      <c r="G63" s="44">
        <f>SUM(G56:G62)</f>
        <v>0.95000000000000007</v>
      </c>
      <c r="H63" s="123">
        <v>95</v>
      </c>
      <c r="I63" s="64">
        <f>SUM(J56:J62)</f>
        <v>0.99500000000000011</v>
      </c>
      <c r="J63" s="65"/>
      <c r="K63" s="94"/>
      <c r="L63" s="107"/>
    </row>
    <row r="64" spans="2:12" ht="15.75" thickBot="1" x14ac:dyDescent="0.3">
      <c r="B64" s="136"/>
      <c r="C64" s="17" t="s">
        <v>58</v>
      </c>
      <c r="D64" s="20"/>
      <c r="E64" s="20"/>
      <c r="F64" s="20"/>
      <c r="G64" s="20"/>
      <c r="H64" s="59"/>
      <c r="I64" s="60"/>
      <c r="J64" s="61"/>
      <c r="K64" s="94"/>
      <c r="L64" s="108"/>
    </row>
    <row r="65" spans="2:12" x14ac:dyDescent="0.25">
      <c r="B65" s="141">
        <v>7</v>
      </c>
      <c r="C65" s="130" t="s">
        <v>59</v>
      </c>
      <c r="D65" s="13">
        <v>0.2</v>
      </c>
      <c r="E65" s="13">
        <v>0.15</v>
      </c>
      <c r="F65" s="12">
        <v>0.15</v>
      </c>
      <c r="G65" s="12">
        <v>0.15</v>
      </c>
      <c r="H65" s="51">
        <v>0.15</v>
      </c>
      <c r="I65" s="53">
        <v>0.99</v>
      </c>
      <c r="J65" s="101">
        <f>D65*I65</f>
        <v>0.19800000000000001</v>
      </c>
      <c r="K65" s="116">
        <v>10</v>
      </c>
      <c r="L65" s="98">
        <f>H70*K65/100</f>
        <v>9.5</v>
      </c>
    </row>
    <row r="66" spans="2:12" x14ac:dyDescent="0.25">
      <c r="B66" s="142"/>
      <c r="C66" s="131" t="s">
        <v>0</v>
      </c>
      <c r="D66" s="40">
        <v>0.2</v>
      </c>
      <c r="E66" s="13">
        <v>0.2</v>
      </c>
      <c r="F66" s="13">
        <v>0.2</v>
      </c>
      <c r="G66" s="13">
        <v>0.2</v>
      </c>
      <c r="H66" s="62">
        <v>0.2</v>
      </c>
      <c r="I66" s="52">
        <v>0.99</v>
      </c>
      <c r="J66" s="101">
        <f t="shared" ref="J66:J69" si="5">D66*I66</f>
        <v>0.19800000000000001</v>
      </c>
      <c r="K66" s="117"/>
      <c r="L66" s="99"/>
    </row>
    <row r="67" spans="2:12" x14ac:dyDescent="0.25">
      <c r="B67" s="142"/>
      <c r="C67" s="132" t="s">
        <v>16</v>
      </c>
      <c r="D67" s="40">
        <v>0.2</v>
      </c>
      <c r="E67" s="40">
        <v>0.2</v>
      </c>
      <c r="F67" s="15">
        <v>0.2</v>
      </c>
      <c r="G67" s="15">
        <v>0.2</v>
      </c>
      <c r="H67" s="56">
        <v>0.2</v>
      </c>
      <c r="I67" s="52">
        <v>0.99</v>
      </c>
      <c r="J67" s="101">
        <f t="shared" si="5"/>
        <v>0.19800000000000001</v>
      </c>
      <c r="K67" s="117"/>
      <c r="L67" s="99"/>
    </row>
    <row r="68" spans="2:12" x14ac:dyDescent="0.25">
      <c r="B68" s="142"/>
      <c r="C68" s="133" t="s">
        <v>71</v>
      </c>
      <c r="D68" s="40">
        <v>0.2</v>
      </c>
      <c r="E68" s="40">
        <v>0.2</v>
      </c>
      <c r="F68" s="15">
        <v>0.2</v>
      </c>
      <c r="G68" s="15">
        <v>0.2</v>
      </c>
      <c r="H68" s="56">
        <v>0.2</v>
      </c>
      <c r="I68" s="52">
        <v>0.99</v>
      </c>
      <c r="J68" s="101">
        <f t="shared" si="5"/>
        <v>0.19800000000000001</v>
      </c>
      <c r="K68" s="117"/>
      <c r="L68" s="99"/>
    </row>
    <row r="69" spans="2:12" ht="15.75" thickBot="1" x14ac:dyDescent="0.3">
      <c r="B69" s="143"/>
      <c r="C69" s="132" t="s">
        <v>72</v>
      </c>
      <c r="D69" s="19">
        <v>0.2</v>
      </c>
      <c r="E69" s="19">
        <v>0.2</v>
      </c>
      <c r="F69" s="15">
        <v>0.2</v>
      </c>
      <c r="G69" s="15">
        <v>0.2</v>
      </c>
      <c r="H69" s="56">
        <v>0.2</v>
      </c>
      <c r="I69" s="58">
        <v>0.99</v>
      </c>
      <c r="J69" s="101">
        <f t="shared" si="5"/>
        <v>0.19800000000000001</v>
      </c>
      <c r="K69" s="118"/>
      <c r="L69" s="100"/>
    </row>
    <row r="70" spans="2:12" ht="15.75" thickBot="1" x14ac:dyDescent="0.3">
      <c r="B70" s="139" t="s">
        <v>64</v>
      </c>
      <c r="C70" s="41"/>
      <c r="D70" s="42">
        <f>SUM(D65:D69)</f>
        <v>1</v>
      </c>
      <c r="E70" s="42">
        <f>SUM(E65:E69)</f>
        <v>0.95</v>
      </c>
      <c r="F70" s="42">
        <f>SUM(F65:F69)</f>
        <v>0.95</v>
      </c>
      <c r="G70" s="42">
        <f>SUM(G65:G69)</f>
        <v>0.95</v>
      </c>
      <c r="H70" s="124">
        <v>95</v>
      </c>
      <c r="I70" s="66">
        <f>SUM(J65:J69)</f>
        <v>0.99</v>
      </c>
      <c r="J70" s="67"/>
      <c r="K70" s="94"/>
      <c r="L70" s="94"/>
    </row>
    <row r="71" spans="2:12" ht="15.75" thickBot="1" x14ac:dyDescent="0.3">
      <c r="B71" s="21"/>
      <c r="I71" s="93"/>
      <c r="K71" s="125">
        <f>SUM(K20,K33,K41,K48,K56,K65)</f>
        <v>100</v>
      </c>
      <c r="L71" s="126">
        <f>SUM(L20,L33,L41,L48,L56,L65)</f>
        <v>95.9</v>
      </c>
    </row>
    <row r="72" spans="2:12" x14ac:dyDescent="0.25">
      <c r="B72" s="21"/>
    </row>
    <row r="73" spans="2:12" x14ac:dyDescent="0.25">
      <c r="B73" s="21"/>
    </row>
    <row r="74" spans="2:12" x14ac:dyDescent="0.25">
      <c r="B74" s="21"/>
    </row>
    <row r="75" spans="2:12" x14ac:dyDescent="0.25">
      <c r="B75" s="21"/>
    </row>
    <row r="76" spans="2:12" x14ac:dyDescent="0.25">
      <c r="B76" s="21"/>
    </row>
    <row r="77" spans="2:12" x14ac:dyDescent="0.25">
      <c r="B77" s="21"/>
    </row>
    <row r="78" spans="2:12" x14ac:dyDescent="0.25">
      <c r="B78" s="21"/>
    </row>
    <row r="79" spans="2:12" x14ac:dyDescent="0.25">
      <c r="B79" s="21"/>
    </row>
    <row r="80" spans="2:12" x14ac:dyDescent="0.25">
      <c r="B80" s="21"/>
    </row>
    <row r="81" spans="2:2" x14ac:dyDescent="0.25">
      <c r="B81" s="21"/>
    </row>
    <row r="82" spans="2:2" x14ac:dyDescent="0.25">
      <c r="B82" s="21"/>
    </row>
    <row r="83" spans="2:2" x14ac:dyDescent="0.25">
      <c r="B83" s="21"/>
    </row>
    <row r="84" spans="2:2" x14ac:dyDescent="0.25">
      <c r="B84" s="21"/>
    </row>
    <row r="85" spans="2:2" x14ac:dyDescent="0.25">
      <c r="B85" s="21"/>
    </row>
    <row r="86" spans="2:2" x14ac:dyDescent="0.25">
      <c r="B86" s="21"/>
    </row>
    <row r="87" spans="2:2" x14ac:dyDescent="0.25">
      <c r="B87" s="21"/>
    </row>
    <row r="88" spans="2:2" x14ac:dyDescent="0.25">
      <c r="B88" s="21"/>
    </row>
    <row r="89" spans="2:2" x14ac:dyDescent="0.25">
      <c r="B89" s="21"/>
    </row>
    <row r="90" spans="2:2" x14ac:dyDescent="0.25">
      <c r="B90" s="21"/>
    </row>
    <row r="91" spans="2:2" x14ac:dyDescent="0.25">
      <c r="B91" s="21"/>
    </row>
    <row r="92" spans="2:2" x14ac:dyDescent="0.25">
      <c r="B92" s="21"/>
    </row>
    <row r="93" spans="2:2" x14ac:dyDescent="0.25">
      <c r="B93" s="21"/>
    </row>
    <row r="94" spans="2:2" x14ac:dyDescent="0.25">
      <c r="B94" s="21"/>
    </row>
    <row r="95" spans="2:2" x14ac:dyDescent="0.25">
      <c r="B95" s="21"/>
    </row>
    <row r="96" spans="2:2" x14ac:dyDescent="0.25">
      <c r="B96" s="21"/>
    </row>
    <row r="97" spans="2:2" x14ac:dyDescent="0.25">
      <c r="B97" s="21"/>
    </row>
    <row r="98" spans="2:2" x14ac:dyDescent="0.25">
      <c r="B98" s="21"/>
    </row>
    <row r="99" spans="2:2" x14ac:dyDescent="0.25">
      <c r="B99" s="21"/>
    </row>
    <row r="100" spans="2:2" x14ac:dyDescent="0.25">
      <c r="B100" s="21"/>
    </row>
    <row r="101" spans="2:2" x14ac:dyDescent="0.25">
      <c r="B101" s="21"/>
    </row>
    <row r="102" spans="2:2" x14ac:dyDescent="0.25">
      <c r="B102" s="21"/>
    </row>
    <row r="103" spans="2:2" x14ac:dyDescent="0.25">
      <c r="B103" s="21"/>
    </row>
    <row r="104" spans="2:2" x14ac:dyDescent="0.25">
      <c r="B104" s="21"/>
    </row>
    <row r="105" spans="2:2" x14ac:dyDescent="0.25">
      <c r="B105" s="21"/>
    </row>
    <row r="106" spans="2:2" x14ac:dyDescent="0.25">
      <c r="B106" s="21"/>
    </row>
    <row r="107" spans="2:2" x14ac:dyDescent="0.25">
      <c r="B107" s="21"/>
    </row>
    <row r="108" spans="2:2" x14ac:dyDescent="0.25">
      <c r="B108" s="21"/>
    </row>
    <row r="109" spans="2:2" x14ac:dyDescent="0.25">
      <c r="B109" s="21"/>
    </row>
    <row r="110" spans="2:2" x14ac:dyDescent="0.25">
      <c r="B110" s="21"/>
    </row>
    <row r="111" spans="2:2" x14ac:dyDescent="0.25">
      <c r="B111" s="21"/>
    </row>
    <row r="112" spans="2:2" x14ac:dyDescent="0.25">
      <c r="B112" s="21"/>
    </row>
    <row r="113" spans="2:2" x14ac:dyDescent="0.25">
      <c r="B113" s="21"/>
    </row>
    <row r="114" spans="2:2" x14ac:dyDescent="0.25">
      <c r="B114" s="21"/>
    </row>
    <row r="115" spans="2:2" x14ac:dyDescent="0.25">
      <c r="B115" s="21"/>
    </row>
    <row r="116" spans="2:2" x14ac:dyDescent="0.25">
      <c r="B116" s="21"/>
    </row>
    <row r="117" spans="2:2" x14ac:dyDescent="0.25">
      <c r="B117" s="21"/>
    </row>
    <row r="118" spans="2:2" x14ac:dyDescent="0.25">
      <c r="B118" s="21"/>
    </row>
    <row r="119" spans="2:2" x14ac:dyDescent="0.25">
      <c r="B119" s="21"/>
    </row>
    <row r="120" spans="2:2" x14ac:dyDescent="0.25">
      <c r="B120" s="21"/>
    </row>
    <row r="121" spans="2:2" x14ac:dyDescent="0.25">
      <c r="B121" s="21"/>
    </row>
    <row r="122" spans="2:2" x14ac:dyDescent="0.25">
      <c r="B122" s="21"/>
    </row>
    <row r="123" spans="2:2" x14ac:dyDescent="0.25">
      <c r="B123" s="21"/>
    </row>
    <row r="124" spans="2:2" x14ac:dyDescent="0.25">
      <c r="B124" s="21"/>
    </row>
    <row r="125" spans="2:2" x14ac:dyDescent="0.25">
      <c r="B125" s="21"/>
    </row>
    <row r="126" spans="2:2" x14ac:dyDescent="0.25">
      <c r="B126" s="21"/>
    </row>
    <row r="127" spans="2:2" x14ac:dyDescent="0.25">
      <c r="B127" s="21"/>
    </row>
    <row r="128" spans="2:2" x14ac:dyDescent="0.25">
      <c r="B128" s="21"/>
    </row>
    <row r="129" spans="2:2" x14ac:dyDescent="0.25">
      <c r="B129" s="21"/>
    </row>
    <row r="130" spans="2:2" x14ac:dyDescent="0.25">
      <c r="B130" s="21"/>
    </row>
    <row r="131" spans="2:2" x14ac:dyDescent="0.25">
      <c r="B131" s="21"/>
    </row>
    <row r="132" spans="2:2" x14ac:dyDescent="0.25">
      <c r="B132" s="21"/>
    </row>
    <row r="133" spans="2:2" x14ac:dyDescent="0.25">
      <c r="B133" s="21"/>
    </row>
    <row r="134" spans="2:2" x14ac:dyDescent="0.25">
      <c r="B134" s="21"/>
    </row>
    <row r="135" spans="2:2" x14ac:dyDescent="0.25">
      <c r="B135" s="21"/>
    </row>
    <row r="136" spans="2:2" x14ac:dyDescent="0.25">
      <c r="B136" s="21"/>
    </row>
    <row r="137" spans="2:2" x14ac:dyDescent="0.25">
      <c r="B137" s="21"/>
    </row>
    <row r="138" spans="2:2" x14ac:dyDescent="0.25">
      <c r="B138" s="21"/>
    </row>
    <row r="139" spans="2:2" x14ac:dyDescent="0.25">
      <c r="B139" s="21"/>
    </row>
    <row r="140" spans="2:2" x14ac:dyDescent="0.25">
      <c r="B140" s="21"/>
    </row>
    <row r="141" spans="2:2" x14ac:dyDescent="0.25">
      <c r="B141" s="21"/>
    </row>
    <row r="142" spans="2:2" x14ac:dyDescent="0.25">
      <c r="B142" s="21"/>
    </row>
    <row r="143" spans="2:2" x14ac:dyDescent="0.25">
      <c r="B143" s="21"/>
    </row>
    <row r="144" spans="2:2" x14ac:dyDescent="0.25">
      <c r="B144" s="21"/>
    </row>
    <row r="145" spans="2:2" x14ac:dyDescent="0.25">
      <c r="B145" s="21"/>
    </row>
    <row r="146" spans="2:2" x14ac:dyDescent="0.25">
      <c r="B146" s="21"/>
    </row>
    <row r="147" spans="2:2" x14ac:dyDescent="0.25">
      <c r="B147" s="21"/>
    </row>
    <row r="148" spans="2:2" x14ac:dyDescent="0.25">
      <c r="B148" s="21"/>
    </row>
    <row r="149" spans="2:2" x14ac:dyDescent="0.25">
      <c r="B149" s="21"/>
    </row>
    <row r="150" spans="2:2" x14ac:dyDescent="0.25">
      <c r="B150" s="21"/>
    </row>
    <row r="151" spans="2:2" x14ac:dyDescent="0.25">
      <c r="B151" s="21"/>
    </row>
    <row r="152" spans="2:2" x14ac:dyDescent="0.25">
      <c r="B152" s="21"/>
    </row>
    <row r="1048570" spans="4:4" x14ac:dyDescent="0.25">
      <c r="D1048570" s="12"/>
    </row>
  </sheetData>
  <mergeCells count="42">
    <mergeCell ref="K41:K45"/>
    <mergeCell ref="K48:K53"/>
    <mergeCell ref="K56:K62"/>
    <mergeCell ref="K65:K69"/>
    <mergeCell ref="L20:L30"/>
    <mergeCell ref="L31:L32"/>
    <mergeCell ref="K31:K32"/>
    <mergeCell ref="L33:L38"/>
    <mergeCell ref="L39:L40"/>
    <mergeCell ref="L41:L45"/>
    <mergeCell ref="L46:L47"/>
    <mergeCell ref="L48:L53"/>
    <mergeCell ref="L54:L55"/>
    <mergeCell ref="L56:L62"/>
    <mergeCell ref="L63:L64"/>
    <mergeCell ref="L65:L69"/>
    <mergeCell ref="I31:J31"/>
    <mergeCell ref="F32:J32"/>
    <mergeCell ref="I39:J39"/>
    <mergeCell ref="K20:K30"/>
    <mergeCell ref="K33:K38"/>
    <mergeCell ref="B56:B62"/>
    <mergeCell ref="B65:B69"/>
    <mergeCell ref="C13:F13"/>
    <mergeCell ref="B25:B30"/>
    <mergeCell ref="B33:B38"/>
    <mergeCell ref="B41:B45"/>
    <mergeCell ref="B48:B53"/>
    <mergeCell ref="B3:C3"/>
    <mergeCell ref="D3:F10"/>
    <mergeCell ref="C11:F11"/>
    <mergeCell ref="C12:F12"/>
    <mergeCell ref="B20:B24"/>
    <mergeCell ref="D17:J17"/>
    <mergeCell ref="I54:J54"/>
    <mergeCell ref="I63:J63"/>
    <mergeCell ref="I70:J70"/>
    <mergeCell ref="G55:J55"/>
    <mergeCell ref="F40:J40"/>
    <mergeCell ref="G47:J47"/>
    <mergeCell ref="I46:J46"/>
    <mergeCell ref="D47:F47"/>
  </mergeCells>
  <conditionalFormatting sqref="D20:D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I3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I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I4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I5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I6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:I6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J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J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:J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:J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5:J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Calidad De 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Olaya</dc:creator>
  <cp:lastModifiedBy>Andres Felipe Olaya</cp:lastModifiedBy>
  <dcterms:created xsi:type="dcterms:W3CDTF">2020-06-01T14:05:21Z</dcterms:created>
  <dcterms:modified xsi:type="dcterms:W3CDTF">2020-06-16T15:16:07Z</dcterms:modified>
</cp:coreProperties>
</file>