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anie\OneDrive\Sena\Proyecto entregables\Logbook\1- Análisis\9- Cálculo de recursos\"/>
    </mc:Choice>
  </mc:AlternateContent>
  <xr:revisionPtr revIDLastSave="113" documentId="11_0A65A9C04B7F90010E2008284F611D46FF5AF062" xr6:coauthVersionLast="41" xr6:coauthVersionMax="41" xr10:uidLastSave="{918A18D4-EA4C-40A1-9B4B-2EC2F6DD4EA9}"/>
  <bookViews>
    <workbookView xWindow="-120" yWindow="-120" windowWidth="20730" windowHeight="11160" activeTab="3" xr2:uid="{00000000-000D-0000-FFFF-FFFF00000000}"/>
  </bookViews>
  <sheets>
    <sheet name="Empleado_1" sheetId="1" r:id="rId1"/>
    <sheet name="Empleado_2" sheetId="8" r:id="rId2"/>
    <sheet name="Empleado_3" sheetId="7" r:id="rId3"/>
    <sheet name="Empleado_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8" l="1"/>
  <c r="D13" i="8"/>
  <c r="D12" i="8"/>
  <c r="D11" i="8"/>
  <c r="D10" i="8"/>
  <c r="D9" i="8"/>
  <c r="D7" i="8"/>
  <c r="D6" i="8"/>
  <c r="D5" i="8"/>
  <c r="D12" i="7"/>
  <c r="D11" i="7"/>
  <c r="D10" i="7"/>
  <c r="D9" i="7"/>
  <c r="D7" i="7"/>
  <c r="D6" i="7"/>
  <c r="D14" i="7" s="1"/>
  <c r="D5" i="7"/>
  <c r="D12" i="6"/>
  <c r="D11" i="6"/>
  <c r="D10" i="6"/>
  <c r="D9" i="6"/>
  <c r="D7" i="6"/>
  <c r="D6" i="6"/>
  <c r="D14" i="6" s="1"/>
  <c r="D5" i="6"/>
  <c r="D12" i="1"/>
  <c r="D11" i="1"/>
  <c r="D9" i="1"/>
  <c r="D10" i="1"/>
  <c r="D15" i="8" l="1"/>
  <c r="D13" i="7"/>
  <c r="D15" i="7" s="1"/>
  <c r="D13" i="6"/>
  <c r="D15" i="6" s="1"/>
  <c r="D7" i="1"/>
  <c r="D6" i="1"/>
  <c r="D14" i="1" s="1"/>
  <c r="D5" i="1"/>
  <c r="D13" i="1" l="1"/>
  <c r="D15" i="1" s="1"/>
</calcChain>
</file>

<file path=xl/sharedStrings.xml><?xml version="1.0" encoding="utf-8"?>
<sst xmlns="http://schemas.openxmlformats.org/spreadsheetml/2006/main" count="76" uniqueCount="17">
  <si>
    <t xml:space="preserve">Ítems </t>
  </si>
  <si>
    <t xml:space="preserve">Porcentaje </t>
  </si>
  <si>
    <t xml:space="preserve">Valor </t>
  </si>
  <si>
    <t>Salario</t>
  </si>
  <si>
    <t>N/A</t>
  </si>
  <si>
    <t xml:space="preserve">Cesantía </t>
  </si>
  <si>
    <t xml:space="preserve">Interés Cesantías </t>
  </si>
  <si>
    <t xml:space="preserve">Salud </t>
  </si>
  <si>
    <t>Auxilio de transporte</t>
  </si>
  <si>
    <t xml:space="preserve">Vacaciones </t>
  </si>
  <si>
    <t>Prima</t>
  </si>
  <si>
    <t>Pensión(AFP)</t>
  </si>
  <si>
    <t>Caja de compensación</t>
  </si>
  <si>
    <t>SENA</t>
  </si>
  <si>
    <t>ICBF</t>
  </si>
  <si>
    <t>TOTAL</t>
  </si>
  <si>
    <t>Consolidado de pago mensual por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</si>
</sst>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240A]* #,##0.00_-;\-[$$-240A]* #,##0.00_-;_-[$$-240A]* &quot;-&quot;??_-;_-@_-"/>
    <numFmt numFmtId="165" formatCode="_-[$$-240A]* #,##0_-;\-[$$-240A]* #,##0_-;_-[$$-240A]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5" xfId="0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5" borderId="8" xfId="0" applyNumberFormat="1" applyFon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6" borderId="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32"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FFFFFF"/>
        </patternFill>
      </fill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FFFFFF"/>
        </patternFill>
      </fill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FFFFFF"/>
        </patternFill>
      </fill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PAGO MENSUAL POR EMPLEADO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Empleado_1!$B$4:$B$15</c:f>
              <c:strCache>
                <c:ptCount val="12"/>
                <c:pt idx="0">
                  <c:v>Salario</c:v>
                </c:pt>
                <c:pt idx="1">
                  <c:v>Cesantía </c:v>
                </c:pt>
                <c:pt idx="2">
                  <c:v>Interés Cesantías </c:v>
                </c:pt>
                <c:pt idx="3">
                  <c:v>Salud </c:v>
                </c:pt>
                <c:pt idx="4">
                  <c:v>Auxilio de transporte</c:v>
                </c:pt>
                <c:pt idx="5">
                  <c:v>Vacaciones </c:v>
                </c:pt>
                <c:pt idx="6">
                  <c:v>Prima</c:v>
                </c:pt>
                <c:pt idx="7">
                  <c:v>Pensión(AFP)</c:v>
                </c:pt>
                <c:pt idx="8">
                  <c:v>Caja de compensación</c:v>
                </c:pt>
                <c:pt idx="9">
                  <c:v>SENA</c:v>
                </c:pt>
                <c:pt idx="10">
                  <c:v>ICBF</c:v>
                </c:pt>
                <c:pt idx="11">
                  <c:v>TOTAL</c:v>
                </c:pt>
              </c:strCache>
            </c:strRef>
          </c:cat>
          <c:val>
            <c:numRef>
              <c:f>Empleado_1!$C$4:$C$15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9.2999999999999999E-2</c:v>
                </c:pt>
                <c:pt idx="2" formatCode="0%">
                  <c:v>0.01</c:v>
                </c:pt>
                <c:pt idx="3" formatCode="0.0%">
                  <c:v>0.125</c:v>
                </c:pt>
                <c:pt idx="4">
                  <c:v>0</c:v>
                </c:pt>
                <c:pt idx="5" formatCode="0.0%">
                  <c:v>4.2000000000000003E-2</c:v>
                </c:pt>
                <c:pt idx="6" formatCode="0.0%">
                  <c:v>9.2999999999999999E-2</c:v>
                </c:pt>
                <c:pt idx="7" formatCode="0%">
                  <c:v>0.16</c:v>
                </c:pt>
                <c:pt idx="8" formatCode="0%">
                  <c:v>0.04</c:v>
                </c:pt>
                <c:pt idx="9" formatCode="0%">
                  <c:v>0.02</c:v>
                </c:pt>
                <c:pt idx="10" formatCode="0%">
                  <c:v>0.03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D-4C59-A528-2B0944C6F65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Empleado_1!$B$4:$B$15</c:f>
              <c:strCache>
                <c:ptCount val="12"/>
                <c:pt idx="0">
                  <c:v>Salario</c:v>
                </c:pt>
                <c:pt idx="1">
                  <c:v>Cesantía </c:v>
                </c:pt>
                <c:pt idx="2">
                  <c:v>Interés Cesantías </c:v>
                </c:pt>
                <c:pt idx="3">
                  <c:v>Salud </c:v>
                </c:pt>
                <c:pt idx="4">
                  <c:v>Auxilio de transporte</c:v>
                </c:pt>
                <c:pt idx="5">
                  <c:v>Vacaciones </c:v>
                </c:pt>
                <c:pt idx="6">
                  <c:v>Prima</c:v>
                </c:pt>
                <c:pt idx="7">
                  <c:v>Pensión(AFP)</c:v>
                </c:pt>
                <c:pt idx="8">
                  <c:v>Caja de compensación</c:v>
                </c:pt>
                <c:pt idx="9">
                  <c:v>SENA</c:v>
                </c:pt>
                <c:pt idx="10">
                  <c:v>ICBF</c:v>
                </c:pt>
                <c:pt idx="11">
                  <c:v>TOTAL</c:v>
                </c:pt>
              </c:strCache>
            </c:strRef>
          </c:cat>
          <c:val>
            <c:numRef>
              <c:f>Empleado_1!$D$4:$D$15</c:f>
              <c:numCache>
                <c:formatCode>_-[$$-240A]* #,##0.00_-;\-[$$-240A]* #,##0.00_-;_-[$$-240A]* "-"??_-;_-@_-</c:formatCode>
                <c:ptCount val="12"/>
                <c:pt idx="0" formatCode="_-[$$-240A]* #,##0_-;\-[$$-240A]* #,##0_-;_-[$$-240A]* &quot;-&quot;??_-;_-@_-">
                  <c:v>1000000</c:v>
                </c:pt>
                <c:pt idx="1">
                  <c:v>93000</c:v>
                </c:pt>
                <c:pt idx="2">
                  <c:v>10000</c:v>
                </c:pt>
                <c:pt idx="3">
                  <c:v>125000</c:v>
                </c:pt>
                <c:pt idx="4">
                  <c:v>97132</c:v>
                </c:pt>
                <c:pt idx="5">
                  <c:v>42000</c:v>
                </c:pt>
                <c:pt idx="6">
                  <c:v>93000</c:v>
                </c:pt>
                <c:pt idx="7">
                  <c:v>160000</c:v>
                </c:pt>
                <c:pt idx="8">
                  <c:v>40000</c:v>
                </c:pt>
                <c:pt idx="9">
                  <c:v>1860</c:v>
                </c:pt>
                <c:pt idx="10">
                  <c:v>300</c:v>
                </c:pt>
                <c:pt idx="11">
                  <c:v>1662292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D-4C59-A528-2B0944C6F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1128624"/>
        <c:axId val="331125016"/>
      </c:barChart>
      <c:catAx>
        <c:axId val="33112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125016"/>
        <c:crosses val="autoZero"/>
        <c:auto val="1"/>
        <c:lblAlgn val="ctr"/>
        <c:lblOffset val="100"/>
        <c:noMultiLvlLbl val="0"/>
      </c:catAx>
      <c:valAx>
        <c:axId val="3311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11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PAGO</a:t>
            </a:r>
            <a:r>
              <a:rPr lang="es-CO" baseline="0"/>
              <a:t> MENSUAL POR EMPLEADO</a:t>
            </a:r>
            <a:endParaRPr lang="es-CO"/>
          </a:p>
        </c:rich>
      </c:tx>
      <c:layout>
        <c:manualLayout>
          <c:xMode val="edge"/>
          <c:yMode val="edge"/>
          <c:x val="0.37814409049526987"/>
          <c:y val="2.04813075008676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Empleado_2!$B$4:$B$15</c:f>
              <c:strCache>
                <c:ptCount val="12"/>
                <c:pt idx="0">
                  <c:v>Salario</c:v>
                </c:pt>
                <c:pt idx="1">
                  <c:v>Cesantía </c:v>
                </c:pt>
                <c:pt idx="2">
                  <c:v>Interés Cesantías </c:v>
                </c:pt>
                <c:pt idx="3">
                  <c:v>Salud </c:v>
                </c:pt>
                <c:pt idx="4">
                  <c:v>Auxilio de transporte</c:v>
                </c:pt>
                <c:pt idx="5">
                  <c:v>Vacaciones </c:v>
                </c:pt>
                <c:pt idx="6">
                  <c:v>Prima</c:v>
                </c:pt>
                <c:pt idx="7">
                  <c:v>Pensión(AFP)</c:v>
                </c:pt>
                <c:pt idx="8">
                  <c:v>Caja de compensación</c:v>
                </c:pt>
                <c:pt idx="9">
                  <c:v>SENA</c:v>
                </c:pt>
                <c:pt idx="10">
                  <c:v>ICBF</c:v>
                </c:pt>
                <c:pt idx="11">
                  <c:v>TOTAL</c:v>
                </c:pt>
              </c:strCache>
            </c:strRef>
          </c:cat>
          <c:val>
            <c:numRef>
              <c:f>Empleado_2!$C$4:$C$15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9.2999999999999999E-2</c:v>
                </c:pt>
                <c:pt idx="2" formatCode="0%">
                  <c:v>0.01</c:v>
                </c:pt>
                <c:pt idx="3" formatCode="0.0%">
                  <c:v>0.125</c:v>
                </c:pt>
                <c:pt idx="4">
                  <c:v>0</c:v>
                </c:pt>
                <c:pt idx="5" formatCode="0.0%">
                  <c:v>4.2000000000000003E-2</c:v>
                </c:pt>
                <c:pt idx="6" formatCode="0.0%">
                  <c:v>9.2999999999999999E-2</c:v>
                </c:pt>
                <c:pt idx="7" formatCode="0%">
                  <c:v>0.16</c:v>
                </c:pt>
                <c:pt idx="8" formatCode="0%">
                  <c:v>0.04</c:v>
                </c:pt>
                <c:pt idx="9" formatCode="0%">
                  <c:v>0.02</c:v>
                </c:pt>
                <c:pt idx="10" formatCode="0%">
                  <c:v>0.03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4-4D69-B5E1-A4206C0A929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Empleado_2!$B$4:$B$15</c:f>
              <c:strCache>
                <c:ptCount val="12"/>
                <c:pt idx="0">
                  <c:v>Salario</c:v>
                </c:pt>
                <c:pt idx="1">
                  <c:v>Cesantía </c:v>
                </c:pt>
                <c:pt idx="2">
                  <c:v>Interés Cesantías </c:v>
                </c:pt>
                <c:pt idx="3">
                  <c:v>Salud </c:v>
                </c:pt>
                <c:pt idx="4">
                  <c:v>Auxilio de transporte</c:v>
                </c:pt>
                <c:pt idx="5">
                  <c:v>Vacaciones </c:v>
                </c:pt>
                <c:pt idx="6">
                  <c:v>Prima</c:v>
                </c:pt>
                <c:pt idx="7">
                  <c:v>Pensión(AFP)</c:v>
                </c:pt>
                <c:pt idx="8">
                  <c:v>Caja de compensación</c:v>
                </c:pt>
                <c:pt idx="9">
                  <c:v>SENA</c:v>
                </c:pt>
                <c:pt idx="10">
                  <c:v>ICBF</c:v>
                </c:pt>
                <c:pt idx="11">
                  <c:v>TOTAL</c:v>
                </c:pt>
              </c:strCache>
            </c:strRef>
          </c:cat>
          <c:val>
            <c:numRef>
              <c:f>Empleado_2!$D$4:$D$15</c:f>
              <c:numCache>
                <c:formatCode>_-[$$-240A]* #,##0.00_-;\-[$$-240A]* #,##0.00_-;_-[$$-240A]* "-"??_-;_-@_-</c:formatCode>
                <c:ptCount val="12"/>
                <c:pt idx="0" formatCode="_-[$$-240A]* #,##0_-;\-[$$-240A]* #,##0_-;_-[$$-240A]* &quot;-&quot;??_-;_-@_-">
                  <c:v>1200000</c:v>
                </c:pt>
                <c:pt idx="1">
                  <c:v>111600</c:v>
                </c:pt>
                <c:pt idx="2">
                  <c:v>12000</c:v>
                </c:pt>
                <c:pt idx="3">
                  <c:v>150000</c:v>
                </c:pt>
                <c:pt idx="4">
                  <c:v>97132</c:v>
                </c:pt>
                <c:pt idx="5">
                  <c:v>50400</c:v>
                </c:pt>
                <c:pt idx="6">
                  <c:v>111600</c:v>
                </c:pt>
                <c:pt idx="7">
                  <c:v>192000</c:v>
                </c:pt>
                <c:pt idx="8">
                  <c:v>48000</c:v>
                </c:pt>
                <c:pt idx="9">
                  <c:v>2232</c:v>
                </c:pt>
                <c:pt idx="10">
                  <c:v>360</c:v>
                </c:pt>
                <c:pt idx="11">
                  <c:v>1975324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4-4D69-B5E1-A4206C0A9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1049160"/>
        <c:axId val="471054080"/>
        <c:axId val="0"/>
      </c:bar3DChart>
      <c:catAx>
        <c:axId val="47104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1054080"/>
        <c:crosses val="autoZero"/>
        <c:auto val="1"/>
        <c:lblAlgn val="ctr"/>
        <c:lblOffset val="100"/>
        <c:noMultiLvlLbl val="0"/>
      </c:catAx>
      <c:valAx>
        <c:axId val="4710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104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PAGO MENSUAL POR EMPLEADO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Empleado_3!$B$4:$B$15</c:f>
              <c:strCache>
                <c:ptCount val="12"/>
                <c:pt idx="0">
                  <c:v>Salario</c:v>
                </c:pt>
                <c:pt idx="1">
                  <c:v>Cesantía </c:v>
                </c:pt>
                <c:pt idx="2">
                  <c:v>Interés Cesantías </c:v>
                </c:pt>
                <c:pt idx="3">
                  <c:v>Salud </c:v>
                </c:pt>
                <c:pt idx="4">
                  <c:v>Auxilio de transporte</c:v>
                </c:pt>
                <c:pt idx="5">
                  <c:v>Vacaciones </c:v>
                </c:pt>
                <c:pt idx="6">
                  <c:v>Prima</c:v>
                </c:pt>
                <c:pt idx="7">
                  <c:v>Pensión(AFP)</c:v>
                </c:pt>
                <c:pt idx="8">
                  <c:v>Caja de compensación</c:v>
                </c:pt>
                <c:pt idx="9">
                  <c:v>SENA</c:v>
                </c:pt>
                <c:pt idx="10">
                  <c:v>ICBF</c:v>
                </c:pt>
                <c:pt idx="11">
                  <c:v>TOTAL</c:v>
                </c:pt>
              </c:strCache>
            </c:strRef>
          </c:cat>
          <c:val>
            <c:numRef>
              <c:f>Empleado_3!$C$4:$C$15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9.2999999999999999E-2</c:v>
                </c:pt>
                <c:pt idx="2" formatCode="0%">
                  <c:v>0.01</c:v>
                </c:pt>
                <c:pt idx="3" formatCode="0.0%">
                  <c:v>0.125</c:v>
                </c:pt>
                <c:pt idx="4">
                  <c:v>0</c:v>
                </c:pt>
                <c:pt idx="5" formatCode="0.0%">
                  <c:v>4.2000000000000003E-2</c:v>
                </c:pt>
                <c:pt idx="6" formatCode="0.0%">
                  <c:v>9.2999999999999999E-2</c:v>
                </c:pt>
                <c:pt idx="7" formatCode="0%">
                  <c:v>0.16</c:v>
                </c:pt>
                <c:pt idx="8" formatCode="0%">
                  <c:v>0.04</c:v>
                </c:pt>
                <c:pt idx="9" formatCode="0%">
                  <c:v>0.02</c:v>
                </c:pt>
                <c:pt idx="10" formatCode="0%">
                  <c:v>0.03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5-4030-B2FF-B1E5E3F2ECB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Empleado_3!$B$4:$B$15</c:f>
              <c:strCache>
                <c:ptCount val="12"/>
                <c:pt idx="0">
                  <c:v>Salario</c:v>
                </c:pt>
                <c:pt idx="1">
                  <c:v>Cesantía </c:v>
                </c:pt>
                <c:pt idx="2">
                  <c:v>Interés Cesantías </c:v>
                </c:pt>
                <c:pt idx="3">
                  <c:v>Salud </c:v>
                </c:pt>
                <c:pt idx="4">
                  <c:v>Auxilio de transporte</c:v>
                </c:pt>
                <c:pt idx="5">
                  <c:v>Vacaciones </c:v>
                </c:pt>
                <c:pt idx="6">
                  <c:v>Prima</c:v>
                </c:pt>
                <c:pt idx="7">
                  <c:v>Pensión(AFP)</c:v>
                </c:pt>
                <c:pt idx="8">
                  <c:v>Caja de compensación</c:v>
                </c:pt>
                <c:pt idx="9">
                  <c:v>SENA</c:v>
                </c:pt>
                <c:pt idx="10">
                  <c:v>ICBF</c:v>
                </c:pt>
                <c:pt idx="11">
                  <c:v>TOTAL</c:v>
                </c:pt>
              </c:strCache>
            </c:strRef>
          </c:cat>
          <c:val>
            <c:numRef>
              <c:f>Empleado_3!$D$4:$D$15</c:f>
              <c:numCache>
                <c:formatCode>_-[$$-240A]* #,##0.00_-;\-[$$-240A]* #,##0.00_-;_-[$$-240A]* "-"??_-;_-@_-</c:formatCode>
                <c:ptCount val="12"/>
                <c:pt idx="0" formatCode="_-[$$-240A]* #,##0_-;\-[$$-240A]* #,##0_-;_-[$$-240A]* &quot;-&quot;??_-;_-@_-">
                  <c:v>1000000</c:v>
                </c:pt>
                <c:pt idx="1">
                  <c:v>93000</c:v>
                </c:pt>
                <c:pt idx="2">
                  <c:v>10000</c:v>
                </c:pt>
                <c:pt idx="3">
                  <c:v>125000</c:v>
                </c:pt>
                <c:pt idx="4">
                  <c:v>97132</c:v>
                </c:pt>
                <c:pt idx="5">
                  <c:v>42000</c:v>
                </c:pt>
                <c:pt idx="6">
                  <c:v>93000</c:v>
                </c:pt>
                <c:pt idx="7">
                  <c:v>160000</c:v>
                </c:pt>
                <c:pt idx="8">
                  <c:v>40000</c:v>
                </c:pt>
                <c:pt idx="9">
                  <c:v>1860</c:v>
                </c:pt>
                <c:pt idx="10">
                  <c:v>300</c:v>
                </c:pt>
                <c:pt idx="11">
                  <c:v>1662292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5-4030-B2FF-B1E5E3F2E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7737432"/>
        <c:axId val="587736120"/>
        <c:axId val="0"/>
      </c:bar3DChart>
      <c:catAx>
        <c:axId val="58773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7736120"/>
        <c:crosses val="autoZero"/>
        <c:auto val="1"/>
        <c:lblAlgn val="ctr"/>
        <c:lblOffset val="100"/>
        <c:noMultiLvlLbl val="0"/>
      </c:catAx>
      <c:valAx>
        <c:axId val="58773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773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PAGO MENSUAL POR EMPLEADO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Empleado_4!$B$4:$B$15</c:f>
              <c:strCache>
                <c:ptCount val="12"/>
                <c:pt idx="0">
                  <c:v>Salario</c:v>
                </c:pt>
                <c:pt idx="1">
                  <c:v>Cesantía </c:v>
                </c:pt>
                <c:pt idx="2">
                  <c:v>Interés Cesantías </c:v>
                </c:pt>
                <c:pt idx="3">
                  <c:v>Salud </c:v>
                </c:pt>
                <c:pt idx="4">
                  <c:v>Auxilio de transporte</c:v>
                </c:pt>
                <c:pt idx="5">
                  <c:v>Vacaciones </c:v>
                </c:pt>
                <c:pt idx="6">
                  <c:v>Prima</c:v>
                </c:pt>
                <c:pt idx="7">
                  <c:v>Pensión(AFP)</c:v>
                </c:pt>
                <c:pt idx="8">
                  <c:v>Caja de compensación</c:v>
                </c:pt>
                <c:pt idx="9">
                  <c:v>SENA</c:v>
                </c:pt>
                <c:pt idx="10">
                  <c:v>ICBF</c:v>
                </c:pt>
                <c:pt idx="11">
                  <c:v>TOTAL</c:v>
                </c:pt>
              </c:strCache>
            </c:strRef>
          </c:cat>
          <c:val>
            <c:numRef>
              <c:f>Empleado_4!$C$4:$C$15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9.2999999999999999E-2</c:v>
                </c:pt>
                <c:pt idx="2" formatCode="0%">
                  <c:v>0.01</c:v>
                </c:pt>
                <c:pt idx="3" formatCode="0.0%">
                  <c:v>0.125</c:v>
                </c:pt>
                <c:pt idx="4">
                  <c:v>0</c:v>
                </c:pt>
                <c:pt idx="5" formatCode="0.0%">
                  <c:v>4.2000000000000003E-2</c:v>
                </c:pt>
                <c:pt idx="6" formatCode="0.0%">
                  <c:v>9.2999999999999999E-2</c:v>
                </c:pt>
                <c:pt idx="7" formatCode="0%">
                  <c:v>0.16</c:v>
                </c:pt>
                <c:pt idx="8" formatCode="0%">
                  <c:v>0.04</c:v>
                </c:pt>
                <c:pt idx="9" formatCode="0%">
                  <c:v>0.02</c:v>
                </c:pt>
                <c:pt idx="10" formatCode="0%">
                  <c:v>0.03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E-4435-BAB3-515CFD6107D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Empleado_4!$B$4:$B$15</c:f>
              <c:strCache>
                <c:ptCount val="12"/>
                <c:pt idx="0">
                  <c:v>Salario</c:v>
                </c:pt>
                <c:pt idx="1">
                  <c:v>Cesantía </c:v>
                </c:pt>
                <c:pt idx="2">
                  <c:v>Interés Cesantías </c:v>
                </c:pt>
                <c:pt idx="3">
                  <c:v>Salud </c:v>
                </c:pt>
                <c:pt idx="4">
                  <c:v>Auxilio de transporte</c:v>
                </c:pt>
                <c:pt idx="5">
                  <c:v>Vacaciones </c:v>
                </c:pt>
                <c:pt idx="6">
                  <c:v>Prima</c:v>
                </c:pt>
                <c:pt idx="7">
                  <c:v>Pensión(AFP)</c:v>
                </c:pt>
                <c:pt idx="8">
                  <c:v>Caja de compensación</c:v>
                </c:pt>
                <c:pt idx="9">
                  <c:v>SENA</c:v>
                </c:pt>
                <c:pt idx="10">
                  <c:v>ICBF</c:v>
                </c:pt>
                <c:pt idx="11">
                  <c:v>TOTAL</c:v>
                </c:pt>
              </c:strCache>
            </c:strRef>
          </c:cat>
          <c:val>
            <c:numRef>
              <c:f>Empleado_4!$D$4:$D$15</c:f>
              <c:numCache>
                <c:formatCode>_-[$$-240A]* #,##0.00_-;\-[$$-240A]* #,##0.00_-;_-[$$-240A]* "-"??_-;_-@_-</c:formatCode>
                <c:ptCount val="12"/>
                <c:pt idx="0" formatCode="_-[$$-240A]* #,##0_-;\-[$$-240A]* #,##0_-;_-[$$-240A]* &quot;-&quot;??_-;_-@_-">
                  <c:v>1300000</c:v>
                </c:pt>
                <c:pt idx="1">
                  <c:v>120900</c:v>
                </c:pt>
                <c:pt idx="2">
                  <c:v>13000</c:v>
                </c:pt>
                <c:pt idx="3">
                  <c:v>162500</c:v>
                </c:pt>
                <c:pt idx="4">
                  <c:v>97132</c:v>
                </c:pt>
                <c:pt idx="5">
                  <c:v>54600</c:v>
                </c:pt>
                <c:pt idx="6">
                  <c:v>120900</c:v>
                </c:pt>
                <c:pt idx="7">
                  <c:v>208000</c:v>
                </c:pt>
                <c:pt idx="8">
                  <c:v>52000</c:v>
                </c:pt>
                <c:pt idx="9">
                  <c:v>2418</c:v>
                </c:pt>
                <c:pt idx="10">
                  <c:v>390</c:v>
                </c:pt>
                <c:pt idx="11">
                  <c:v>2131840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E-4435-BAB3-515CFD610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9919464"/>
        <c:axId val="469920448"/>
        <c:axId val="0"/>
      </c:bar3DChart>
      <c:catAx>
        <c:axId val="46991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9920448"/>
        <c:crosses val="autoZero"/>
        <c:auto val="1"/>
        <c:lblAlgn val="ctr"/>
        <c:lblOffset val="100"/>
        <c:noMultiLvlLbl val="0"/>
      </c:catAx>
      <c:valAx>
        <c:axId val="4699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991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47625</xdr:rowOff>
    </xdr:from>
    <xdr:to>
      <xdr:col>18</xdr:col>
      <xdr:colOff>238125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BEF406-8EBA-415F-A3C5-0C15D1284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4762</xdr:rowOff>
    </xdr:from>
    <xdr:to>
      <xdr:col>17</xdr:col>
      <xdr:colOff>133350</xdr:colOff>
      <xdr:row>16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DAEE9FC-EA29-4DF8-A9CB-2AEFDF1F5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23811</xdr:rowOff>
    </xdr:from>
    <xdr:to>
      <xdr:col>16</xdr:col>
      <xdr:colOff>342900</xdr:colOff>
      <xdr:row>16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4D200C-7072-4361-819F-0F4A3EC9D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185736</xdr:rowOff>
    </xdr:from>
    <xdr:to>
      <xdr:col>17</xdr:col>
      <xdr:colOff>28575</xdr:colOff>
      <xdr:row>17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885F01-208B-45AB-8292-E522B89D9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3:D15" totalsRowShown="0" headerRowDxfId="31" dataDxfId="29" headerRowBorderDxfId="30" tableBorderDxfId="28" totalsRowBorderDxfId="27">
  <tableColumns count="3">
    <tableColumn id="1" xr3:uid="{00000000-0010-0000-0000-000001000000}" name="Ítems " dataDxfId="26"/>
    <tableColumn id="2" xr3:uid="{00000000-0010-0000-0000-000002000000}" name="Porcentaje " dataDxfId="25"/>
    <tableColumn id="3" xr3:uid="{00000000-0010-0000-0000-000003000000}" name="Valor " dataDxfId="24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73B6B8-0A9F-495D-8AC4-F94D6F8DDE25}" name="Tabla28" displayName="Tabla28" ref="B3:D15" totalsRowShown="0" headerRowDxfId="23" dataDxfId="21" headerRowBorderDxfId="22" tableBorderDxfId="20" totalsRowBorderDxfId="19">
  <autoFilter ref="B3:D15" xr:uid="{00000000-0009-0000-0100-000002000000}"/>
  <tableColumns count="3">
    <tableColumn id="1" xr3:uid="{8774CDDD-2583-4648-99CA-D2A213B961E7}" name="Ítems " dataDxfId="18"/>
    <tableColumn id="2" xr3:uid="{BDA23827-455A-443E-9022-491ECFC0B4F1}" name="Porcentaje " dataDxfId="17"/>
    <tableColumn id="3" xr3:uid="{7619775C-8CF2-4A69-BF73-48544C2E759A}" name="Valor " dataDxfId="16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BB9BB0-4611-40D0-8ABC-2878E4AE6FB1}" name="Tabla27" displayName="Tabla27" ref="B3:D15" totalsRowShown="0" headerRowDxfId="15" dataDxfId="13" headerRowBorderDxfId="14" tableBorderDxfId="12" totalsRowBorderDxfId="11">
  <autoFilter ref="B3:D15" xr:uid="{00000000-0009-0000-0100-000002000000}"/>
  <tableColumns count="3">
    <tableColumn id="1" xr3:uid="{8837583D-462E-41A9-B839-D7A2B82D2A2C}" name="Ítems " dataDxfId="10"/>
    <tableColumn id="2" xr3:uid="{80B57670-47E6-4B50-A090-F5105291415F}" name="Porcentaje " dataDxfId="9"/>
    <tableColumn id="3" xr3:uid="{275E5EB1-1DAA-485F-ACEC-A824572161B2}" name="Valor " dataDxfId="8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6A4FCF-2079-46F6-8D2B-862C1FD2AD35}" name="Tabla26" displayName="Tabla26" ref="B3:D15" totalsRowShown="0" headerRowDxfId="7" dataDxfId="5" headerRowBorderDxfId="6" tableBorderDxfId="4" totalsRowBorderDxfId="3">
  <autoFilter ref="B3:D15" xr:uid="{00000000-0009-0000-0100-000002000000}"/>
  <tableColumns count="3">
    <tableColumn id="1" xr3:uid="{CFCFFCD9-9FA4-40F2-A0D6-0D65A512E726}" name="Ítems " dataDxfId="2"/>
    <tableColumn id="2" xr3:uid="{8C5D9BEA-1A42-481A-AD9C-9CA4C68E2950}" name="Porcentaje " dataDxfId="1"/>
    <tableColumn id="3" xr3:uid="{8DCBE9AC-FEBA-4D4C-8CBE-E5D855647731}" name="Valor 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zoomScaleNormal="100" workbookViewId="0">
      <selection activeCell="D20" sqref="D20"/>
    </sheetView>
  </sheetViews>
  <sheetFormatPr baseColWidth="10" defaultRowHeight="15" x14ac:dyDescent="0.2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2.42578125" customWidth="1"/>
    <col min="7" max="7" width="3.42578125" customWidth="1"/>
    <col min="8" max="9" width="6.7109375" customWidth="1"/>
    <col min="10" max="10" width="22.570312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9" customWidth="1"/>
    <col min="18" max="18" width="4" customWidth="1"/>
  </cols>
  <sheetData>
    <row r="1" spans="1:5" x14ac:dyDescent="0.25">
      <c r="A1" s="19"/>
      <c r="B1" s="19"/>
      <c r="C1" s="19"/>
      <c r="D1" s="19"/>
      <c r="E1" s="19"/>
    </row>
    <row r="2" spans="1:5" ht="22.5" customHeight="1" x14ac:dyDescent="0.25">
      <c r="A2" s="19"/>
      <c r="B2" s="16" t="s">
        <v>16</v>
      </c>
      <c r="C2" s="17"/>
      <c r="D2" s="18"/>
      <c r="E2" s="19"/>
    </row>
    <row r="3" spans="1:5" x14ac:dyDescent="0.25">
      <c r="A3" s="19"/>
      <c r="B3" s="13" t="s">
        <v>0</v>
      </c>
      <c r="C3" s="14" t="s">
        <v>1</v>
      </c>
      <c r="D3" s="15" t="s">
        <v>2</v>
      </c>
      <c r="E3" s="19"/>
    </row>
    <row r="4" spans="1:5" x14ac:dyDescent="0.25">
      <c r="A4" s="19"/>
      <c r="B4" s="12" t="s">
        <v>3</v>
      </c>
      <c r="C4" s="10" t="s">
        <v>4</v>
      </c>
      <c r="D4" s="11">
        <v>1000000</v>
      </c>
      <c r="E4" s="19"/>
    </row>
    <row r="5" spans="1:5" x14ac:dyDescent="0.25">
      <c r="A5" s="19"/>
      <c r="B5" s="1" t="s">
        <v>5</v>
      </c>
      <c r="C5" s="8">
        <v>9.2999999999999999E-2</v>
      </c>
      <c r="D5" s="7">
        <f>D4*Tabla2[[#This Row],[Porcentaje ]]</f>
        <v>93000</v>
      </c>
      <c r="E5" s="19"/>
    </row>
    <row r="6" spans="1:5" x14ac:dyDescent="0.25">
      <c r="A6" s="19"/>
      <c r="B6" s="1" t="s">
        <v>6</v>
      </c>
      <c r="C6" s="3">
        <v>0.01</v>
      </c>
      <c r="D6" s="7">
        <f>D4*Tabla2[[#This Row],[Porcentaje ]]</f>
        <v>10000</v>
      </c>
      <c r="E6" s="19"/>
    </row>
    <row r="7" spans="1:5" x14ac:dyDescent="0.25">
      <c r="A7" s="19"/>
      <c r="B7" s="1" t="s">
        <v>7</v>
      </c>
      <c r="C7" s="9">
        <v>0.125</v>
      </c>
      <c r="D7" s="7">
        <f>D4*Tabla2[[#This Row],[Porcentaje ]]</f>
        <v>125000</v>
      </c>
      <c r="E7" s="19"/>
    </row>
    <row r="8" spans="1:5" x14ac:dyDescent="0.25">
      <c r="A8" s="19"/>
      <c r="B8" s="1" t="s">
        <v>8</v>
      </c>
      <c r="C8" s="8" t="s">
        <v>4</v>
      </c>
      <c r="D8" s="7">
        <v>97132</v>
      </c>
      <c r="E8" s="19"/>
    </row>
    <row r="9" spans="1:5" x14ac:dyDescent="0.25">
      <c r="A9" s="19"/>
      <c r="B9" s="1" t="s">
        <v>9</v>
      </c>
      <c r="C9" s="9">
        <v>4.2000000000000003E-2</v>
      </c>
      <c r="D9" s="7">
        <f>(D4*C9)</f>
        <v>42000</v>
      </c>
      <c r="E9" s="19"/>
    </row>
    <row r="10" spans="1:5" x14ac:dyDescent="0.25">
      <c r="A10" s="19"/>
      <c r="B10" s="1" t="s">
        <v>10</v>
      </c>
      <c r="C10" s="9">
        <v>9.2999999999999999E-2</v>
      </c>
      <c r="D10" s="7">
        <f>(D4*C10)</f>
        <v>93000</v>
      </c>
      <c r="E10" s="19"/>
    </row>
    <row r="11" spans="1:5" x14ac:dyDescent="0.25">
      <c r="A11" s="19"/>
      <c r="B11" s="1" t="s">
        <v>11</v>
      </c>
      <c r="C11" s="3">
        <v>0.16</v>
      </c>
      <c r="D11" s="7">
        <f>(D4*Tabla2[[#This Row],[Porcentaje ]])</f>
        <v>160000</v>
      </c>
      <c r="E11" s="19"/>
    </row>
    <row r="12" spans="1:5" x14ac:dyDescent="0.25">
      <c r="A12" s="19"/>
      <c r="B12" s="1" t="s">
        <v>12</v>
      </c>
      <c r="C12" s="3">
        <v>0.04</v>
      </c>
      <c r="D12" s="7">
        <f>(D4*Tabla2[[#This Row],[Porcentaje ]])</f>
        <v>40000</v>
      </c>
      <c r="E12" s="19"/>
    </row>
    <row r="13" spans="1:5" x14ac:dyDescent="0.25">
      <c r="A13" s="19"/>
      <c r="B13" s="1" t="s">
        <v>13</v>
      </c>
      <c r="C13" s="3">
        <v>0.02</v>
      </c>
      <c r="D13" s="7">
        <f>(D5*Tabla2[[#This Row],[Porcentaje ]])</f>
        <v>1860</v>
      </c>
      <c r="E13" s="19"/>
    </row>
    <row r="14" spans="1:5" x14ac:dyDescent="0.25">
      <c r="A14" s="19"/>
      <c r="B14" s="1" t="s">
        <v>14</v>
      </c>
      <c r="C14" s="3">
        <v>0.03</v>
      </c>
      <c r="D14" s="7">
        <f>(D6*Tabla2[[#This Row],[Porcentaje ]])</f>
        <v>300</v>
      </c>
      <c r="E14" s="19"/>
    </row>
    <row r="15" spans="1:5" x14ac:dyDescent="0.25">
      <c r="A15" s="19"/>
      <c r="B15" s="2" t="s">
        <v>15</v>
      </c>
      <c r="C15" s="2" t="s">
        <v>4</v>
      </c>
      <c r="D15" s="7">
        <f>SUM(D4:D14)</f>
        <v>1662292</v>
      </c>
      <c r="E15" s="19"/>
    </row>
    <row r="16" spans="1:5" x14ac:dyDescent="0.25">
      <c r="A16" s="19"/>
      <c r="B16" s="19"/>
      <c r="C16" s="19"/>
      <c r="D16" s="19"/>
      <c r="E16" s="19"/>
    </row>
    <row r="19" spans="2:3" x14ac:dyDescent="0.25">
      <c r="B19" s="4"/>
      <c r="C19" s="6"/>
    </row>
    <row r="20" spans="2:3" x14ac:dyDescent="0.25">
      <c r="B20" s="5"/>
      <c r="C20" s="6"/>
    </row>
    <row r="21" spans="2:3" x14ac:dyDescent="0.25">
      <c r="B21" s="4"/>
      <c r="C21" s="6"/>
    </row>
    <row r="22" spans="2:3" x14ac:dyDescent="0.25">
      <c r="B22" s="5"/>
      <c r="C22" s="6"/>
    </row>
    <row r="23" spans="2:3" x14ac:dyDescent="0.25">
      <c r="B23" s="4"/>
      <c r="C23" s="6"/>
    </row>
    <row r="24" spans="2:3" x14ac:dyDescent="0.25">
      <c r="B24" s="5"/>
      <c r="C24" s="6"/>
    </row>
    <row r="25" spans="2:3" x14ac:dyDescent="0.25">
      <c r="B25" s="4"/>
      <c r="C25" s="6"/>
    </row>
    <row r="26" spans="2:3" x14ac:dyDescent="0.25">
      <c r="B26" s="5"/>
      <c r="C26" s="6"/>
    </row>
    <row r="27" spans="2:3" x14ac:dyDescent="0.25">
      <c r="B27" s="4"/>
      <c r="C27" s="6"/>
    </row>
    <row r="28" spans="2:3" x14ac:dyDescent="0.25">
      <c r="B28" s="5"/>
      <c r="C28" s="6"/>
    </row>
    <row r="29" spans="2:3" x14ac:dyDescent="0.25">
      <c r="B29" s="4"/>
      <c r="C29" s="6"/>
    </row>
    <row r="30" spans="2:3" x14ac:dyDescent="0.25">
      <c r="B30" s="5"/>
      <c r="C30" s="6"/>
    </row>
    <row r="31" spans="2:3" x14ac:dyDescent="0.25">
      <c r="B31" s="4"/>
      <c r="C31" s="6"/>
    </row>
    <row r="32" spans="2:3" x14ac:dyDescent="0.25">
      <c r="B32" s="5"/>
      <c r="C32" s="6"/>
    </row>
    <row r="33" spans="2:3" x14ac:dyDescent="0.25">
      <c r="B33" s="4"/>
      <c r="C33" s="6"/>
    </row>
    <row r="34" spans="2:3" x14ac:dyDescent="0.25">
      <c r="B34" s="5"/>
      <c r="C34" s="6"/>
    </row>
    <row r="35" spans="2:3" x14ac:dyDescent="0.25">
      <c r="B35" s="4"/>
      <c r="C35" s="6"/>
    </row>
    <row r="36" spans="2:3" x14ac:dyDescent="0.25">
      <c r="B36" s="5"/>
      <c r="C36" s="6"/>
    </row>
    <row r="37" spans="2:3" x14ac:dyDescent="0.25">
      <c r="B37" s="4"/>
      <c r="C37" s="6"/>
    </row>
    <row r="38" spans="2:3" x14ac:dyDescent="0.25">
      <c r="B38" s="5"/>
      <c r="C38" s="6"/>
    </row>
    <row r="39" spans="2:3" x14ac:dyDescent="0.25">
      <c r="B39" s="4"/>
      <c r="C39" s="6"/>
    </row>
    <row r="40" spans="2:3" x14ac:dyDescent="0.25">
      <c r="B40" s="5"/>
      <c r="C40" s="6"/>
    </row>
    <row r="41" spans="2:3" x14ac:dyDescent="0.25">
      <c r="B41" s="4"/>
      <c r="C41" s="6"/>
    </row>
    <row r="42" spans="2:3" x14ac:dyDescent="0.25">
      <c r="B42" s="5"/>
      <c r="C42" s="6"/>
    </row>
    <row r="43" spans="2:3" x14ac:dyDescent="0.25">
      <c r="B43" s="4"/>
      <c r="C43" s="6"/>
    </row>
  </sheetData>
  <mergeCells count="5">
    <mergeCell ref="B2:D2"/>
    <mergeCell ref="A1:E1"/>
    <mergeCell ref="E2:E15"/>
    <mergeCell ref="A16:E16"/>
    <mergeCell ref="A2:A15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8B42-5F5F-4DD6-8760-34BD01AEEB17}">
  <dimension ref="A1:E43"/>
  <sheetViews>
    <sheetView zoomScaleNormal="100" workbookViewId="0">
      <selection activeCell="I19" sqref="I19"/>
    </sheetView>
  </sheetViews>
  <sheetFormatPr baseColWidth="10" defaultRowHeight="15" x14ac:dyDescent="0.2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2.42578125" customWidth="1"/>
    <col min="7" max="7" width="3.42578125" customWidth="1"/>
    <col min="8" max="9" width="6.7109375" customWidth="1"/>
    <col min="10" max="10" width="22.570312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9" customWidth="1"/>
    <col min="18" max="18" width="4" customWidth="1"/>
  </cols>
  <sheetData>
    <row r="1" spans="1:5" x14ac:dyDescent="0.25">
      <c r="A1" s="19"/>
      <c r="B1" s="19"/>
      <c r="C1" s="19"/>
      <c r="D1" s="19"/>
      <c r="E1" s="19"/>
    </row>
    <row r="2" spans="1:5" ht="22.5" customHeight="1" x14ac:dyDescent="0.25">
      <c r="A2" s="19"/>
      <c r="B2" s="16" t="s">
        <v>16</v>
      </c>
      <c r="C2" s="17"/>
      <c r="D2" s="18"/>
      <c r="E2" s="19"/>
    </row>
    <row r="3" spans="1:5" x14ac:dyDescent="0.25">
      <c r="A3" s="19"/>
      <c r="B3" s="13" t="s">
        <v>0</v>
      </c>
      <c r="C3" s="14" t="s">
        <v>1</v>
      </c>
      <c r="D3" s="15" t="s">
        <v>2</v>
      </c>
      <c r="E3" s="19"/>
    </row>
    <row r="4" spans="1:5" x14ac:dyDescent="0.25">
      <c r="A4" s="19"/>
      <c r="B4" s="12" t="s">
        <v>3</v>
      </c>
      <c r="C4" s="10" t="s">
        <v>4</v>
      </c>
      <c r="D4" s="11">
        <v>1200000</v>
      </c>
      <c r="E4" s="19"/>
    </row>
    <row r="5" spans="1:5" x14ac:dyDescent="0.25">
      <c r="A5" s="19"/>
      <c r="B5" s="1" t="s">
        <v>5</v>
      </c>
      <c r="C5" s="8">
        <v>9.2999999999999999E-2</v>
      </c>
      <c r="D5" s="7">
        <f>D4*Tabla28[[#This Row],[Porcentaje ]]</f>
        <v>111600</v>
      </c>
      <c r="E5" s="19"/>
    </row>
    <row r="6" spans="1:5" x14ac:dyDescent="0.25">
      <c r="A6" s="19"/>
      <c r="B6" s="1" t="s">
        <v>6</v>
      </c>
      <c r="C6" s="3">
        <v>0.01</v>
      </c>
      <c r="D6" s="7">
        <f>D4*Tabla28[[#This Row],[Porcentaje ]]</f>
        <v>12000</v>
      </c>
      <c r="E6" s="19"/>
    </row>
    <row r="7" spans="1:5" x14ac:dyDescent="0.25">
      <c r="A7" s="19"/>
      <c r="B7" s="1" t="s">
        <v>7</v>
      </c>
      <c r="C7" s="9">
        <v>0.125</v>
      </c>
      <c r="D7" s="7">
        <f>D4*Tabla28[[#This Row],[Porcentaje ]]</f>
        <v>150000</v>
      </c>
      <c r="E7" s="19"/>
    </row>
    <row r="8" spans="1:5" x14ac:dyDescent="0.25">
      <c r="A8" s="19"/>
      <c r="B8" s="1" t="s">
        <v>8</v>
      </c>
      <c r="C8" s="8" t="s">
        <v>4</v>
      </c>
      <c r="D8" s="7">
        <v>97132</v>
      </c>
      <c r="E8" s="19"/>
    </row>
    <row r="9" spans="1:5" x14ac:dyDescent="0.25">
      <c r="A9" s="19"/>
      <c r="B9" s="1" t="s">
        <v>9</v>
      </c>
      <c r="C9" s="9">
        <v>4.2000000000000003E-2</v>
      </c>
      <c r="D9" s="7">
        <f>(D4*C9)</f>
        <v>50400</v>
      </c>
      <c r="E9" s="19"/>
    </row>
    <row r="10" spans="1:5" x14ac:dyDescent="0.25">
      <c r="A10" s="19"/>
      <c r="B10" s="1" t="s">
        <v>10</v>
      </c>
      <c r="C10" s="9">
        <v>9.2999999999999999E-2</v>
      </c>
      <c r="D10" s="7">
        <f>(D4*C10)</f>
        <v>111600</v>
      </c>
      <c r="E10" s="19"/>
    </row>
    <row r="11" spans="1:5" x14ac:dyDescent="0.25">
      <c r="A11" s="19"/>
      <c r="B11" s="1" t="s">
        <v>11</v>
      </c>
      <c r="C11" s="3">
        <v>0.16</v>
      </c>
      <c r="D11" s="7">
        <f>(D4*Tabla28[[#This Row],[Porcentaje ]])</f>
        <v>192000</v>
      </c>
      <c r="E11" s="19"/>
    </row>
    <row r="12" spans="1:5" x14ac:dyDescent="0.25">
      <c r="A12" s="19"/>
      <c r="B12" s="1" t="s">
        <v>12</v>
      </c>
      <c r="C12" s="3">
        <v>0.04</v>
      </c>
      <c r="D12" s="7">
        <f>(D4*Tabla28[[#This Row],[Porcentaje ]])</f>
        <v>48000</v>
      </c>
      <c r="E12" s="19"/>
    </row>
    <row r="13" spans="1:5" x14ac:dyDescent="0.25">
      <c r="A13" s="19"/>
      <c r="B13" s="1" t="s">
        <v>13</v>
      </c>
      <c r="C13" s="3">
        <v>0.02</v>
      </c>
      <c r="D13" s="7">
        <f>(D5*Tabla28[[#This Row],[Porcentaje ]])</f>
        <v>2232</v>
      </c>
      <c r="E13" s="19"/>
    </row>
    <row r="14" spans="1:5" x14ac:dyDescent="0.25">
      <c r="A14" s="19"/>
      <c r="B14" s="1" t="s">
        <v>14</v>
      </c>
      <c r="C14" s="3">
        <v>0.03</v>
      </c>
      <c r="D14" s="7">
        <f>(D6*Tabla28[[#This Row],[Porcentaje ]])</f>
        <v>360</v>
      </c>
      <c r="E14" s="19"/>
    </row>
    <row r="15" spans="1:5" x14ac:dyDescent="0.25">
      <c r="A15" s="19"/>
      <c r="B15" s="2" t="s">
        <v>15</v>
      </c>
      <c r="C15" s="2" t="s">
        <v>4</v>
      </c>
      <c r="D15" s="7">
        <f>SUM(D4:D14)</f>
        <v>1975324</v>
      </c>
      <c r="E15" s="19"/>
    </row>
    <row r="16" spans="1:5" x14ac:dyDescent="0.25">
      <c r="A16" s="19"/>
      <c r="B16" s="19"/>
      <c r="C16" s="19"/>
      <c r="D16" s="19"/>
      <c r="E16" s="19"/>
    </row>
    <row r="19" spans="2:3" x14ac:dyDescent="0.25">
      <c r="B19" s="4"/>
      <c r="C19" s="6"/>
    </row>
    <row r="20" spans="2:3" x14ac:dyDescent="0.25">
      <c r="B20" s="5"/>
      <c r="C20" s="6"/>
    </row>
    <row r="21" spans="2:3" x14ac:dyDescent="0.25">
      <c r="B21" s="4"/>
      <c r="C21" s="6"/>
    </row>
    <row r="22" spans="2:3" x14ac:dyDescent="0.25">
      <c r="B22" s="5"/>
      <c r="C22" s="6"/>
    </row>
    <row r="23" spans="2:3" x14ac:dyDescent="0.25">
      <c r="B23" s="4"/>
      <c r="C23" s="6"/>
    </row>
    <row r="24" spans="2:3" x14ac:dyDescent="0.25">
      <c r="B24" s="5"/>
      <c r="C24" s="6"/>
    </row>
    <row r="25" spans="2:3" x14ac:dyDescent="0.25">
      <c r="B25" s="4"/>
      <c r="C25" s="6"/>
    </row>
    <row r="26" spans="2:3" x14ac:dyDescent="0.25">
      <c r="B26" s="5"/>
      <c r="C26" s="6"/>
    </row>
    <row r="27" spans="2:3" x14ac:dyDescent="0.25">
      <c r="B27" s="4"/>
      <c r="C27" s="6"/>
    </row>
    <row r="28" spans="2:3" x14ac:dyDescent="0.25">
      <c r="B28" s="5"/>
      <c r="C28" s="6"/>
    </row>
    <row r="29" spans="2:3" x14ac:dyDescent="0.25">
      <c r="B29" s="4"/>
      <c r="C29" s="6"/>
    </row>
    <row r="30" spans="2:3" x14ac:dyDescent="0.25">
      <c r="B30" s="5"/>
      <c r="C30" s="6"/>
    </row>
    <row r="31" spans="2:3" x14ac:dyDescent="0.25">
      <c r="B31" s="4"/>
      <c r="C31" s="6"/>
    </row>
    <row r="32" spans="2:3" x14ac:dyDescent="0.25">
      <c r="B32" s="5"/>
      <c r="C32" s="6"/>
    </row>
    <row r="33" spans="2:3" x14ac:dyDescent="0.25">
      <c r="B33" s="4"/>
      <c r="C33" s="6"/>
    </row>
    <row r="34" spans="2:3" x14ac:dyDescent="0.25">
      <c r="B34" s="5"/>
      <c r="C34" s="6"/>
    </row>
    <row r="35" spans="2:3" x14ac:dyDescent="0.25">
      <c r="B35" s="4"/>
      <c r="C35" s="6"/>
    </row>
    <row r="36" spans="2:3" x14ac:dyDescent="0.25">
      <c r="B36" s="5"/>
      <c r="C36" s="6"/>
    </row>
    <row r="37" spans="2:3" x14ac:dyDescent="0.25">
      <c r="B37" s="4"/>
      <c r="C37" s="6"/>
    </row>
    <row r="38" spans="2:3" x14ac:dyDescent="0.25">
      <c r="B38" s="5"/>
      <c r="C38" s="6"/>
    </row>
    <row r="39" spans="2:3" x14ac:dyDescent="0.25">
      <c r="B39" s="4"/>
      <c r="C39" s="6"/>
    </row>
    <row r="40" spans="2:3" x14ac:dyDescent="0.25">
      <c r="B40" s="5"/>
      <c r="C40" s="6"/>
    </row>
    <row r="41" spans="2:3" x14ac:dyDescent="0.25">
      <c r="B41" s="4"/>
      <c r="C41" s="6"/>
    </row>
    <row r="42" spans="2:3" x14ac:dyDescent="0.25">
      <c r="B42" s="5"/>
      <c r="C42" s="6"/>
    </row>
    <row r="43" spans="2:3" x14ac:dyDescent="0.25">
      <c r="B43" s="4"/>
      <c r="C43" s="6"/>
    </row>
  </sheetData>
  <mergeCells count="5">
    <mergeCell ref="A1:E1"/>
    <mergeCell ref="A2:A15"/>
    <mergeCell ref="B2:D2"/>
    <mergeCell ref="E2:E15"/>
    <mergeCell ref="A16:E16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CB24-797A-4A07-9D3A-AFB7B20B2D97}">
  <dimension ref="A1:E43"/>
  <sheetViews>
    <sheetView zoomScaleNormal="100" workbookViewId="0">
      <selection activeCell="D14" sqref="D14"/>
    </sheetView>
  </sheetViews>
  <sheetFormatPr baseColWidth="10" defaultRowHeight="15" x14ac:dyDescent="0.2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2.42578125" customWidth="1"/>
    <col min="7" max="7" width="3.42578125" customWidth="1"/>
    <col min="8" max="9" width="6.7109375" customWidth="1"/>
    <col min="10" max="10" width="22.570312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9" customWidth="1"/>
    <col min="18" max="18" width="4" customWidth="1"/>
  </cols>
  <sheetData>
    <row r="1" spans="1:5" x14ac:dyDescent="0.25">
      <c r="A1" s="19"/>
      <c r="B1" s="19"/>
      <c r="C1" s="19"/>
      <c r="D1" s="19"/>
      <c r="E1" s="19"/>
    </row>
    <row r="2" spans="1:5" ht="22.5" customHeight="1" x14ac:dyDescent="0.25">
      <c r="A2" s="19"/>
      <c r="B2" s="16" t="s">
        <v>16</v>
      </c>
      <c r="C2" s="17"/>
      <c r="D2" s="18"/>
      <c r="E2" s="19"/>
    </row>
    <row r="3" spans="1:5" x14ac:dyDescent="0.25">
      <c r="A3" s="19"/>
      <c r="B3" s="13" t="s">
        <v>0</v>
      </c>
      <c r="C3" s="14" t="s">
        <v>1</v>
      </c>
      <c r="D3" s="15" t="s">
        <v>2</v>
      </c>
      <c r="E3" s="19"/>
    </row>
    <row r="4" spans="1:5" x14ac:dyDescent="0.25">
      <c r="A4" s="19"/>
      <c r="B4" s="12" t="s">
        <v>3</v>
      </c>
      <c r="C4" s="10" t="s">
        <v>4</v>
      </c>
      <c r="D4" s="11">
        <v>1000000</v>
      </c>
      <c r="E4" s="19"/>
    </row>
    <row r="5" spans="1:5" x14ac:dyDescent="0.25">
      <c r="A5" s="19"/>
      <c r="B5" s="1" t="s">
        <v>5</v>
      </c>
      <c r="C5" s="8">
        <v>9.2999999999999999E-2</v>
      </c>
      <c r="D5" s="7">
        <f>D4*Tabla27[[#This Row],[Porcentaje ]]</f>
        <v>93000</v>
      </c>
      <c r="E5" s="19"/>
    </row>
    <row r="6" spans="1:5" x14ac:dyDescent="0.25">
      <c r="A6" s="19"/>
      <c r="B6" s="1" t="s">
        <v>6</v>
      </c>
      <c r="C6" s="3">
        <v>0.01</v>
      </c>
      <c r="D6" s="7">
        <f>D4*Tabla27[[#This Row],[Porcentaje ]]</f>
        <v>10000</v>
      </c>
      <c r="E6" s="19"/>
    </row>
    <row r="7" spans="1:5" x14ac:dyDescent="0.25">
      <c r="A7" s="19"/>
      <c r="B7" s="1" t="s">
        <v>7</v>
      </c>
      <c r="C7" s="9">
        <v>0.125</v>
      </c>
      <c r="D7" s="7">
        <f>D4*Tabla27[[#This Row],[Porcentaje ]]</f>
        <v>125000</v>
      </c>
      <c r="E7" s="19"/>
    </row>
    <row r="8" spans="1:5" x14ac:dyDescent="0.25">
      <c r="A8" s="19"/>
      <c r="B8" s="1" t="s">
        <v>8</v>
      </c>
      <c r="C8" s="8" t="s">
        <v>4</v>
      </c>
      <c r="D8" s="7">
        <v>97132</v>
      </c>
      <c r="E8" s="19"/>
    </row>
    <row r="9" spans="1:5" x14ac:dyDescent="0.25">
      <c r="A9" s="19"/>
      <c r="B9" s="1" t="s">
        <v>9</v>
      </c>
      <c r="C9" s="9">
        <v>4.2000000000000003E-2</v>
      </c>
      <c r="D9" s="7">
        <f>(D4*C9)</f>
        <v>42000</v>
      </c>
      <c r="E9" s="19"/>
    </row>
    <row r="10" spans="1:5" x14ac:dyDescent="0.25">
      <c r="A10" s="19"/>
      <c r="B10" s="1" t="s">
        <v>10</v>
      </c>
      <c r="C10" s="9">
        <v>9.2999999999999999E-2</v>
      </c>
      <c r="D10" s="7">
        <f>(D4*C10)</f>
        <v>93000</v>
      </c>
      <c r="E10" s="19"/>
    </row>
    <row r="11" spans="1:5" x14ac:dyDescent="0.25">
      <c r="A11" s="19"/>
      <c r="B11" s="1" t="s">
        <v>11</v>
      </c>
      <c r="C11" s="3">
        <v>0.16</v>
      </c>
      <c r="D11" s="7">
        <f>(D4*Tabla27[[#This Row],[Porcentaje ]])</f>
        <v>160000</v>
      </c>
      <c r="E11" s="19"/>
    </row>
    <row r="12" spans="1:5" x14ac:dyDescent="0.25">
      <c r="A12" s="19"/>
      <c r="B12" s="1" t="s">
        <v>12</v>
      </c>
      <c r="C12" s="3">
        <v>0.04</v>
      </c>
      <c r="D12" s="7">
        <f>(D4*Tabla27[[#This Row],[Porcentaje ]])</f>
        <v>40000</v>
      </c>
      <c r="E12" s="19"/>
    </row>
    <row r="13" spans="1:5" x14ac:dyDescent="0.25">
      <c r="A13" s="19"/>
      <c r="B13" s="1" t="s">
        <v>13</v>
      </c>
      <c r="C13" s="3">
        <v>0.02</v>
      </c>
      <c r="D13" s="7">
        <f>(D5*Tabla27[[#This Row],[Porcentaje ]])</f>
        <v>1860</v>
      </c>
      <c r="E13" s="19"/>
    </row>
    <row r="14" spans="1:5" x14ac:dyDescent="0.25">
      <c r="A14" s="19"/>
      <c r="B14" s="1" t="s">
        <v>14</v>
      </c>
      <c r="C14" s="3">
        <v>0.03</v>
      </c>
      <c r="D14" s="7">
        <f>(D6*Tabla27[[#This Row],[Porcentaje ]])</f>
        <v>300</v>
      </c>
      <c r="E14" s="19"/>
    </row>
    <row r="15" spans="1:5" x14ac:dyDescent="0.25">
      <c r="A15" s="19"/>
      <c r="B15" s="2" t="s">
        <v>15</v>
      </c>
      <c r="C15" s="2" t="s">
        <v>4</v>
      </c>
      <c r="D15" s="7">
        <f>SUM(D4:D14)</f>
        <v>1662292</v>
      </c>
      <c r="E15" s="19"/>
    </row>
    <row r="16" spans="1:5" x14ac:dyDescent="0.25">
      <c r="A16" s="19"/>
      <c r="B16" s="19"/>
      <c r="C16" s="19"/>
      <c r="D16" s="19"/>
      <c r="E16" s="19"/>
    </row>
    <row r="19" spans="2:3" x14ac:dyDescent="0.25">
      <c r="B19" s="4"/>
      <c r="C19" s="6"/>
    </row>
    <row r="20" spans="2:3" x14ac:dyDescent="0.25">
      <c r="B20" s="5"/>
      <c r="C20" s="6"/>
    </row>
    <row r="21" spans="2:3" x14ac:dyDescent="0.25">
      <c r="B21" s="4"/>
      <c r="C21" s="6"/>
    </row>
    <row r="22" spans="2:3" x14ac:dyDescent="0.25">
      <c r="B22" s="5"/>
      <c r="C22" s="6"/>
    </row>
    <row r="23" spans="2:3" x14ac:dyDescent="0.25">
      <c r="B23" s="4"/>
      <c r="C23" s="6"/>
    </row>
    <row r="24" spans="2:3" x14ac:dyDescent="0.25">
      <c r="B24" s="5"/>
      <c r="C24" s="6"/>
    </row>
    <row r="25" spans="2:3" x14ac:dyDescent="0.25">
      <c r="B25" s="4"/>
      <c r="C25" s="6"/>
    </row>
    <row r="26" spans="2:3" x14ac:dyDescent="0.25">
      <c r="B26" s="5"/>
      <c r="C26" s="6"/>
    </row>
    <row r="27" spans="2:3" x14ac:dyDescent="0.25">
      <c r="B27" s="4"/>
      <c r="C27" s="6"/>
    </row>
    <row r="28" spans="2:3" x14ac:dyDescent="0.25">
      <c r="B28" s="5"/>
      <c r="C28" s="6"/>
    </row>
    <row r="29" spans="2:3" x14ac:dyDescent="0.25">
      <c r="B29" s="4"/>
      <c r="C29" s="6"/>
    </row>
    <row r="30" spans="2:3" x14ac:dyDescent="0.25">
      <c r="B30" s="5"/>
      <c r="C30" s="6"/>
    </row>
    <row r="31" spans="2:3" x14ac:dyDescent="0.25">
      <c r="B31" s="4"/>
      <c r="C31" s="6"/>
    </row>
    <row r="32" spans="2:3" x14ac:dyDescent="0.25">
      <c r="B32" s="5"/>
      <c r="C32" s="6"/>
    </row>
    <row r="33" spans="2:3" x14ac:dyDescent="0.25">
      <c r="B33" s="4"/>
      <c r="C33" s="6"/>
    </row>
    <row r="34" spans="2:3" x14ac:dyDescent="0.25">
      <c r="B34" s="5"/>
      <c r="C34" s="6"/>
    </row>
    <row r="35" spans="2:3" x14ac:dyDescent="0.25">
      <c r="B35" s="4"/>
      <c r="C35" s="6"/>
    </row>
    <row r="36" spans="2:3" x14ac:dyDescent="0.25">
      <c r="B36" s="5"/>
      <c r="C36" s="6"/>
    </row>
    <row r="37" spans="2:3" x14ac:dyDescent="0.25">
      <c r="B37" s="4"/>
      <c r="C37" s="6"/>
    </row>
    <row r="38" spans="2:3" x14ac:dyDescent="0.25">
      <c r="B38" s="5"/>
      <c r="C38" s="6"/>
    </row>
    <row r="39" spans="2:3" x14ac:dyDescent="0.25">
      <c r="B39" s="4"/>
      <c r="C39" s="6"/>
    </row>
    <row r="40" spans="2:3" x14ac:dyDescent="0.25">
      <c r="B40" s="5"/>
      <c r="C40" s="6"/>
    </row>
    <row r="41" spans="2:3" x14ac:dyDescent="0.25">
      <c r="B41" s="4"/>
      <c r="C41" s="6"/>
    </row>
    <row r="42" spans="2:3" x14ac:dyDescent="0.25">
      <c r="B42" s="5"/>
      <c r="C42" s="6"/>
    </row>
    <row r="43" spans="2:3" x14ac:dyDescent="0.25">
      <c r="B43" s="4"/>
      <c r="C43" s="6"/>
    </row>
  </sheetData>
  <mergeCells count="5">
    <mergeCell ref="A1:E1"/>
    <mergeCell ref="A2:A15"/>
    <mergeCell ref="B2:D2"/>
    <mergeCell ref="E2:E15"/>
    <mergeCell ref="A16:E16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18F1-07F3-4999-AA44-F45B010D40EB}">
  <dimension ref="A1:E43"/>
  <sheetViews>
    <sheetView tabSelected="1" zoomScaleNormal="100" workbookViewId="0">
      <selection activeCell="D6" sqref="D6"/>
    </sheetView>
  </sheetViews>
  <sheetFormatPr baseColWidth="10" defaultRowHeight="15" x14ac:dyDescent="0.2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2.42578125" customWidth="1"/>
    <col min="7" max="7" width="3.42578125" customWidth="1"/>
    <col min="8" max="9" width="6.7109375" customWidth="1"/>
    <col min="10" max="10" width="22.570312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9" customWidth="1"/>
    <col min="18" max="18" width="4" customWidth="1"/>
  </cols>
  <sheetData>
    <row r="1" spans="1:5" x14ac:dyDescent="0.25">
      <c r="A1" s="19"/>
      <c r="B1" s="19"/>
      <c r="C1" s="19"/>
      <c r="D1" s="19"/>
      <c r="E1" s="19"/>
    </row>
    <row r="2" spans="1:5" ht="22.5" customHeight="1" x14ac:dyDescent="0.25">
      <c r="A2" s="19"/>
      <c r="B2" s="16" t="s">
        <v>16</v>
      </c>
      <c r="C2" s="17"/>
      <c r="D2" s="18"/>
      <c r="E2" s="19"/>
    </row>
    <row r="3" spans="1:5" x14ac:dyDescent="0.25">
      <c r="A3" s="19"/>
      <c r="B3" s="13" t="s">
        <v>0</v>
      </c>
      <c r="C3" s="14" t="s">
        <v>1</v>
      </c>
      <c r="D3" s="15" t="s">
        <v>2</v>
      </c>
      <c r="E3" s="19"/>
    </row>
    <row r="4" spans="1:5" x14ac:dyDescent="0.25">
      <c r="A4" s="19"/>
      <c r="B4" s="12" t="s">
        <v>3</v>
      </c>
      <c r="C4" s="10" t="s">
        <v>4</v>
      </c>
      <c r="D4" s="11">
        <v>1300000</v>
      </c>
      <c r="E4" s="19"/>
    </row>
    <row r="5" spans="1:5" x14ac:dyDescent="0.25">
      <c r="A5" s="19"/>
      <c r="B5" s="1" t="s">
        <v>5</v>
      </c>
      <c r="C5" s="8">
        <v>9.2999999999999999E-2</v>
      </c>
      <c r="D5" s="7">
        <f>D4*Tabla26[[#This Row],[Porcentaje ]]</f>
        <v>120900</v>
      </c>
      <c r="E5" s="19"/>
    </row>
    <row r="6" spans="1:5" x14ac:dyDescent="0.25">
      <c r="A6" s="19"/>
      <c r="B6" s="1" t="s">
        <v>6</v>
      </c>
      <c r="C6" s="3">
        <v>0.01</v>
      </c>
      <c r="D6" s="7">
        <f>D4*Tabla26[[#This Row],[Porcentaje ]]</f>
        <v>13000</v>
      </c>
      <c r="E6" s="19"/>
    </row>
    <row r="7" spans="1:5" x14ac:dyDescent="0.25">
      <c r="A7" s="19"/>
      <c r="B7" s="1" t="s">
        <v>7</v>
      </c>
      <c r="C7" s="9">
        <v>0.125</v>
      </c>
      <c r="D7" s="7">
        <f>D4*Tabla26[[#This Row],[Porcentaje ]]</f>
        <v>162500</v>
      </c>
      <c r="E7" s="19"/>
    </row>
    <row r="8" spans="1:5" x14ac:dyDescent="0.25">
      <c r="A8" s="19"/>
      <c r="B8" s="1" t="s">
        <v>8</v>
      </c>
      <c r="C8" s="8" t="s">
        <v>4</v>
      </c>
      <c r="D8" s="7">
        <v>97132</v>
      </c>
      <c r="E8" s="19"/>
    </row>
    <row r="9" spans="1:5" x14ac:dyDescent="0.25">
      <c r="A9" s="19"/>
      <c r="B9" s="1" t="s">
        <v>9</v>
      </c>
      <c r="C9" s="9">
        <v>4.2000000000000003E-2</v>
      </c>
      <c r="D9" s="7">
        <f>(D4*C9)</f>
        <v>54600</v>
      </c>
      <c r="E9" s="19"/>
    </row>
    <row r="10" spans="1:5" x14ac:dyDescent="0.25">
      <c r="A10" s="19"/>
      <c r="B10" s="1" t="s">
        <v>10</v>
      </c>
      <c r="C10" s="9">
        <v>9.2999999999999999E-2</v>
      </c>
      <c r="D10" s="7">
        <f>(D4*C10)</f>
        <v>120900</v>
      </c>
      <c r="E10" s="19"/>
    </row>
    <row r="11" spans="1:5" x14ac:dyDescent="0.25">
      <c r="A11" s="19"/>
      <c r="B11" s="1" t="s">
        <v>11</v>
      </c>
      <c r="C11" s="3">
        <v>0.16</v>
      </c>
      <c r="D11" s="7">
        <f>(D4*Tabla26[[#This Row],[Porcentaje ]])</f>
        <v>208000</v>
      </c>
      <c r="E11" s="19"/>
    </row>
    <row r="12" spans="1:5" x14ac:dyDescent="0.25">
      <c r="A12" s="19"/>
      <c r="B12" s="1" t="s">
        <v>12</v>
      </c>
      <c r="C12" s="3">
        <v>0.04</v>
      </c>
      <c r="D12" s="7">
        <f>(D4*Tabla26[[#This Row],[Porcentaje ]])</f>
        <v>52000</v>
      </c>
      <c r="E12" s="19"/>
    </row>
    <row r="13" spans="1:5" x14ac:dyDescent="0.25">
      <c r="A13" s="19"/>
      <c r="B13" s="1" t="s">
        <v>13</v>
      </c>
      <c r="C13" s="3">
        <v>0.02</v>
      </c>
      <c r="D13" s="7">
        <f>(D5*Tabla26[[#This Row],[Porcentaje ]])</f>
        <v>2418</v>
      </c>
      <c r="E13" s="19"/>
    </row>
    <row r="14" spans="1:5" x14ac:dyDescent="0.25">
      <c r="A14" s="19"/>
      <c r="B14" s="1" t="s">
        <v>14</v>
      </c>
      <c r="C14" s="3">
        <v>0.03</v>
      </c>
      <c r="D14" s="7">
        <f>(D6*Tabla26[[#This Row],[Porcentaje ]])</f>
        <v>390</v>
      </c>
      <c r="E14" s="19"/>
    </row>
    <row r="15" spans="1:5" x14ac:dyDescent="0.25">
      <c r="A15" s="19"/>
      <c r="B15" s="2" t="s">
        <v>15</v>
      </c>
      <c r="C15" s="2" t="s">
        <v>4</v>
      </c>
      <c r="D15" s="7">
        <f>SUM(D4:D14)</f>
        <v>2131840</v>
      </c>
      <c r="E15" s="19"/>
    </row>
    <row r="16" spans="1:5" x14ac:dyDescent="0.25">
      <c r="A16" s="19"/>
      <c r="B16" s="19"/>
      <c r="C16" s="19"/>
      <c r="D16" s="19"/>
      <c r="E16" s="19"/>
    </row>
    <row r="19" spans="2:3" x14ac:dyDescent="0.25">
      <c r="B19" s="4"/>
      <c r="C19" s="6"/>
    </row>
    <row r="20" spans="2:3" x14ac:dyDescent="0.25">
      <c r="B20" s="5"/>
      <c r="C20" s="6"/>
    </row>
    <row r="21" spans="2:3" x14ac:dyDescent="0.25">
      <c r="B21" s="4"/>
      <c r="C21" s="6"/>
    </row>
    <row r="22" spans="2:3" x14ac:dyDescent="0.25">
      <c r="B22" s="5"/>
      <c r="C22" s="6"/>
    </row>
    <row r="23" spans="2:3" x14ac:dyDescent="0.25">
      <c r="B23" s="4"/>
      <c r="C23" s="6"/>
    </row>
    <row r="24" spans="2:3" x14ac:dyDescent="0.25">
      <c r="B24" s="5"/>
      <c r="C24" s="6"/>
    </row>
    <row r="25" spans="2:3" x14ac:dyDescent="0.25">
      <c r="B25" s="4"/>
      <c r="C25" s="6"/>
    </row>
    <row r="26" spans="2:3" x14ac:dyDescent="0.25">
      <c r="B26" s="5"/>
      <c r="C26" s="6"/>
    </row>
    <row r="27" spans="2:3" x14ac:dyDescent="0.25">
      <c r="B27" s="4"/>
      <c r="C27" s="6"/>
    </row>
    <row r="28" spans="2:3" x14ac:dyDescent="0.25">
      <c r="B28" s="5"/>
      <c r="C28" s="6"/>
    </row>
    <row r="29" spans="2:3" x14ac:dyDescent="0.25">
      <c r="B29" s="4"/>
      <c r="C29" s="6"/>
    </row>
    <row r="30" spans="2:3" x14ac:dyDescent="0.25">
      <c r="B30" s="5"/>
      <c r="C30" s="6"/>
    </row>
    <row r="31" spans="2:3" x14ac:dyDescent="0.25">
      <c r="B31" s="4"/>
      <c r="C31" s="6"/>
    </row>
    <row r="32" spans="2:3" x14ac:dyDescent="0.25">
      <c r="B32" s="5"/>
      <c r="C32" s="6"/>
    </row>
    <row r="33" spans="2:3" x14ac:dyDescent="0.25">
      <c r="B33" s="4"/>
      <c r="C33" s="6"/>
    </row>
    <row r="34" spans="2:3" x14ac:dyDescent="0.25">
      <c r="B34" s="5"/>
      <c r="C34" s="6"/>
    </row>
    <row r="35" spans="2:3" x14ac:dyDescent="0.25">
      <c r="B35" s="4"/>
      <c r="C35" s="6"/>
    </row>
    <row r="36" spans="2:3" x14ac:dyDescent="0.25">
      <c r="B36" s="5"/>
      <c r="C36" s="6"/>
    </row>
    <row r="37" spans="2:3" x14ac:dyDescent="0.25">
      <c r="B37" s="4"/>
      <c r="C37" s="6"/>
    </row>
    <row r="38" spans="2:3" x14ac:dyDescent="0.25">
      <c r="B38" s="5"/>
      <c r="C38" s="6"/>
    </row>
    <row r="39" spans="2:3" x14ac:dyDescent="0.25">
      <c r="B39" s="4"/>
      <c r="C39" s="6"/>
    </row>
    <row r="40" spans="2:3" x14ac:dyDescent="0.25">
      <c r="B40" s="5"/>
      <c r="C40" s="6"/>
    </row>
    <row r="41" spans="2:3" x14ac:dyDescent="0.25">
      <c r="B41" s="4"/>
      <c r="C41" s="6"/>
    </row>
    <row r="42" spans="2:3" x14ac:dyDescent="0.25">
      <c r="B42" s="5"/>
      <c r="C42" s="6"/>
    </row>
    <row r="43" spans="2:3" x14ac:dyDescent="0.25">
      <c r="B43" s="4"/>
      <c r="C43" s="6"/>
    </row>
  </sheetData>
  <mergeCells count="5">
    <mergeCell ref="A1:E1"/>
    <mergeCell ref="A2:A15"/>
    <mergeCell ref="B2:D2"/>
    <mergeCell ref="E2:E15"/>
    <mergeCell ref="A16:E16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Empleado_1</vt:lpstr>
      <vt:lpstr>Empleado_2</vt:lpstr>
      <vt:lpstr>Empleado_3</vt:lpstr>
      <vt:lpstr>Empleado_4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LEOOOO</dc:creator>
  <cp:lastModifiedBy>Daniel Camilo Páez</cp:lastModifiedBy>
  <dcterms:created xsi:type="dcterms:W3CDTF">2017-05-21T16:06:04Z</dcterms:created>
  <dcterms:modified xsi:type="dcterms:W3CDTF">2019-12-08T19:28:42Z</dcterms:modified>
</cp:coreProperties>
</file>