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anus\Desktop\PROYECTO 2DO TRIMESTRE\Orden\"/>
    </mc:Choice>
  </mc:AlternateContent>
  <xr:revisionPtr revIDLastSave="0" documentId="8_{534A2439-B052-4BB2-8211-D1FCAE2AFAA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K23" i="2" l="1"/>
  <c r="J33" i="2"/>
  <c r="J21" i="2"/>
  <c r="J22" i="2"/>
  <c r="J20" i="2"/>
  <c r="L9" i="2"/>
  <c r="M9" i="2" s="1"/>
  <c r="L10" i="2"/>
  <c r="M10" i="2" s="1"/>
  <c r="L11" i="2"/>
  <c r="M11" i="2" s="1"/>
  <c r="L8" i="2"/>
  <c r="L12" i="2" s="1"/>
  <c r="J23" i="2" l="1"/>
  <c r="M8" i="2"/>
  <c r="M12" i="2" s="1"/>
</calcChain>
</file>

<file path=xl/sharedStrings.xml><?xml version="1.0" encoding="utf-8"?>
<sst xmlns="http://schemas.openxmlformats.org/spreadsheetml/2006/main" count="84" uniqueCount="40">
  <si>
    <t xml:space="preserve">Nombre </t>
  </si>
  <si>
    <t xml:space="preserve">F. Proyecto </t>
  </si>
  <si>
    <t>Dedicacion (H)</t>
  </si>
  <si>
    <t>Semanas</t>
  </si>
  <si>
    <t xml:space="preserve">Valor hora </t>
  </si>
  <si>
    <t xml:space="preserve">Recursos </t>
  </si>
  <si>
    <t>Especie</t>
  </si>
  <si>
    <t>Dinero</t>
  </si>
  <si>
    <t>Javier Mauricio Diaz Sanabria</t>
  </si>
  <si>
    <t xml:space="preserve">Programador </t>
  </si>
  <si>
    <t>x</t>
  </si>
  <si>
    <t xml:space="preserve">Laura Valentina Hidalgo Melo </t>
  </si>
  <si>
    <t xml:space="preserve">Johan Sebastian Zapata Talero </t>
  </si>
  <si>
    <t>Cristian Efrenth Niño Baez</t>
  </si>
  <si>
    <t xml:space="preserve">Total </t>
  </si>
  <si>
    <t xml:space="preserve">total </t>
  </si>
  <si>
    <t>Fuente 2</t>
  </si>
  <si>
    <t>Fuente 1</t>
  </si>
  <si>
    <t xml:space="preserve">Dinero </t>
  </si>
  <si>
    <t>$       -</t>
  </si>
  <si>
    <t xml:space="preserve">presupuesto 6 meses </t>
  </si>
  <si>
    <t xml:space="preserve">internet </t>
  </si>
  <si>
    <t xml:space="preserve">total mes </t>
  </si>
  <si>
    <t xml:space="preserve">Descripcion </t>
  </si>
  <si>
    <t xml:space="preserve">Cantidad </t>
  </si>
  <si>
    <t xml:space="preserve">Valor Unitario </t>
  </si>
  <si>
    <t>recursos</t>
  </si>
  <si>
    <t>fuente 1</t>
  </si>
  <si>
    <t>fuente 2</t>
  </si>
  <si>
    <t>otro</t>
  </si>
  <si>
    <t>dinero</t>
  </si>
  <si>
    <t xml:space="preserve">otro </t>
  </si>
  <si>
    <t>total</t>
  </si>
  <si>
    <t xml:space="preserve">Computadores </t>
  </si>
  <si>
    <t xml:space="preserve">escritorios </t>
  </si>
  <si>
    <t xml:space="preserve">sillas </t>
  </si>
  <si>
    <t>$    -</t>
  </si>
  <si>
    <t xml:space="preserve">luz </t>
  </si>
  <si>
    <t xml:space="preserve">depresiacion anual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</si>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</sst>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240A]#,##0.00"/>
  </numFmts>
  <fonts count="7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4" applyNumberFormat="0" applyAlignment="0" applyProtection="0"/>
    <xf numFmtId="0" fontId="5" fillId="0" borderId="5" applyNumberFormat="0" applyFill="0" applyAlignment="0" applyProtection="0"/>
    <xf numFmtId="0" fontId="6" fillId="5" borderId="6" applyNumberFormat="0" applyAlignment="0" applyProtection="0"/>
  </cellStyleXfs>
  <cellXfs count="32">
    <xf numFmtId="0" fontId="0" fillId="0" borderId="0" xfId="0" applyFont="1" applyAlignment="1"/>
    <xf numFmtId="0" fontId="0" fillId="0" borderId="3" xfId="0" applyFont="1" applyBorder="1" applyAlignment="1"/>
    <xf numFmtId="0" fontId="1" fillId="0" borderId="3" xfId="0" applyFont="1" applyBorder="1" applyAlignment="1"/>
    <xf numFmtId="0" fontId="0" fillId="0" borderId="7" xfId="0" applyFont="1" applyBorder="1" applyAlignment="1"/>
    <xf numFmtId="0" fontId="4" fillId="4" borderId="4" xfId="3" applyAlignment="1"/>
    <xf numFmtId="0" fontId="2" fillId="2" borderId="2" xfId="1" applyBorder="1" applyAlignment="1"/>
    <xf numFmtId="0" fontId="2" fillId="2" borderId="1" xfId="1" applyBorder="1" applyAlignment="1"/>
    <xf numFmtId="0" fontId="3" fillId="3" borderId="4" xfId="2" applyBorder="1" applyAlignment="1"/>
    <xf numFmtId="0" fontId="3" fillId="3" borderId="4" xfId="2" applyBorder="1" applyAlignment="1">
      <alignment horizontal="center"/>
    </xf>
    <xf numFmtId="3" fontId="3" fillId="3" borderId="4" xfId="2" applyNumberFormat="1" applyBorder="1" applyAlignment="1">
      <alignment horizontal="center"/>
    </xf>
    <xf numFmtId="0" fontId="3" fillId="3" borderId="4" xfId="2" applyBorder="1"/>
    <xf numFmtId="3" fontId="3" fillId="3" borderId="4" xfId="2" applyNumberFormat="1" applyBorder="1" applyAlignment="1"/>
    <xf numFmtId="3" fontId="3" fillId="3" borderId="10" xfId="2" applyNumberFormat="1" applyBorder="1" applyAlignment="1"/>
    <xf numFmtId="0" fontId="4" fillId="4" borderId="10" xfId="3" applyBorder="1" applyAlignment="1"/>
    <xf numFmtId="164" fontId="5" fillId="0" borderId="5" xfId="4" applyNumberFormat="1"/>
    <xf numFmtId="3" fontId="0" fillId="0" borderId="3" xfId="0" applyNumberFormat="1" applyFont="1" applyBorder="1" applyAlignment="1"/>
    <xf numFmtId="164" fontId="0" fillId="0" borderId="3" xfId="0" applyNumberFormat="1" applyFont="1" applyBorder="1" applyAlignment="1"/>
    <xf numFmtId="0" fontId="2" fillId="2" borderId="3" xfId="1" applyBorder="1" applyAlignment="1"/>
    <xf numFmtId="0" fontId="3" fillId="3" borderId="3" xfId="2" applyBorder="1" applyAlignment="1"/>
    <xf numFmtId="3" fontId="3" fillId="3" borderId="3" xfId="2" applyNumberFormat="1" applyBorder="1" applyAlignment="1"/>
    <xf numFmtId="164" fontId="5" fillId="0" borderId="5" xfId="4" applyNumberFormat="1" applyAlignment="1"/>
    <xf numFmtId="3" fontId="5" fillId="0" borderId="5" xfId="4" applyNumberFormat="1" applyAlignment="1"/>
    <xf numFmtId="0" fontId="4" fillId="4" borderId="4" xfId="3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4" borderId="4" xfId="3"/>
    <xf numFmtId="0" fontId="6" fillId="5" borderId="6" xfId="5" applyAlignment="1">
      <alignment horizontal="center"/>
    </xf>
    <xf numFmtId="0" fontId="4" fillId="4" borderId="10" xfId="3" applyBorder="1" applyAlignment="1">
      <alignment horizontal="center"/>
    </xf>
  </cellXfs>
  <cellStyles count="6">
    <cellStyle name="Bueno" xfId="1" builtinId="26"/>
    <cellStyle name="Celda de comprobación" xfId="5" builtinId="23"/>
    <cellStyle name="Celda vinculada" xfId="4" builtinId="24"/>
    <cellStyle name="Entrada" xfId="3" builtinId="20"/>
    <cellStyle name="Incorrecto" xfId="2" builtinId="27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Hoja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72DF-EBD1-4575-84B4-35286BA3EF9A}">
  <dimension ref="C3:M33"/>
  <sheetViews>
    <sheetView tabSelected="1" workbookViewId="0">
      <selection activeCell="K17" sqref="K17:K19"/>
    </sheetView>
  </sheetViews>
  <sheetFormatPr baseColWidth="10" defaultRowHeight="12.75" x14ac:dyDescent="0.2"/>
  <cols>
    <col min="3" max="3" width="30.42578125" customWidth="1"/>
    <col min="4" max="4" width="17.85546875" customWidth="1"/>
    <col min="5" max="5" width="15.7109375" customWidth="1"/>
    <col min="6" max="6" width="12.28515625" customWidth="1"/>
    <col min="10" max="10" width="14.42578125" bestFit="1" customWidth="1"/>
    <col min="11" max="11" width="17.28515625" customWidth="1"/>
    <col min="12" max="12" width="14.42578125" customWidth="1"/>
    <col min="13" max="13" width="15.5703125" customWidth="1"/>
  </cols>
  <sheetData>
    <row r="3" spans="3:13" ht="13.5" thickBot="1" x14ac:dyDescent="0.25"/>
    <row r="4" spans="3:13" ht="16.5" thickTop="1" thickBot="1" x14ac:dyDescent="0.3">
      <c r="D4" s="30" t="s">
        <v>20</v>
      </c>
      <c r="E4" s="30"/>
      <c r="F4" s="30"/>
      <c r="G4" s="30"/>
      <c r="H4" s="30"/>
      <c r="I4" s="30"/>
      <c r="J4" s="30"/>
    </row>
    <row r="5" spans="3:13" ht="15" thickTop="1" x14ac:dyDescent="0.2">
      <c r="C5" s="22" t="s">
        <v>0</v>
      </c>
      <c r="D5" s="22" t="s">
        <v>1</v>
      </c>
      <c r="E5" s="22" t="s">
        <v>2</v>
      </c>
      <c r="F5" s="22" t="s">
        <v>3</v>
      </c>
      <c r="G5" s="22" t="s">
        <v>4</v>
      </c>
      <c r="H5" s="22" t="s">
        <v>5</v>
      </c>
      <c r="I5" s="22"/>
      <c r="J5" s="22"/>
      <c r="K5" s="31"/>
      <c r="L5" s="22" t="s">
        <v>22</v>
      </c>
      <c r="M5" s="22" t="s">
        <v>14</v>
      </c>
    </row>
    <row r="6" spans="3:13" ht="14.25" x14ac:dyDescent="0.2">
      <c r="C6" s="29"/>
      <c r="D6" s="29"/>
      <c r="E6" s="29"/>
      <c r="F6" s="29"/>
      <c r="G6" s="29"/>
      <c r="H6" s="22" t="s">
        <v>17</v>
      </c>
      <c r="I6" s="29"/>
      <c r="J6" s="22" t="s">
        <v>16</v>
      </c>
      <c r="K6" s="31"/>
      <c r="L6" s="22"/>
      <c r="M6" s="22"/>
    </row>
    <row r="7" spans="3:13" ht="14.25" x14ac:dyDescent="0.2">
      <c r="C7" s="29"/>
      <c r="D7" s="29"/>
      <c r="E7" s="29"/>
      <c r="F7" s="29"/>
      <c r="G7" s="29"/>
      <c r="H7" s="4" t="s">
        <v>6</v>
      </c>
      <c r="I7" s="4" t="s">
        <v>7</v>
      </c>
      <c r="J7" s="4" t="s">
        <v>6</v>
      </c>
      <c r="K7" s="13" t="s">
        <v>18</v>
      </c>
      <c r="L7" s="22"/>
      <c r="M7" s="22"/>
    </row>
    <row r="8" spans="3:13" ht="15" thickBot="1" x14ac:dyDescent="0.25">
      <c r="C8" s="5" t="s">
        <v>8</v>
      </c>
      <c r="D8" s="7" t="s">
        <v>9</v>
      </c>
      <c r="E8" s="8">
        <v>8</v>
      </c>
      <c r="F8" s="8">
        <v>24</v>
      </c>
      <c r="G8" s="9">
        <v>9000</v>
      </c>
      <c r="H8" s="10"/>
      <c r="I8" s="7" t="s">
        <v>10</v>
      </c>
      <c r="J8" s="11"/>
      <c r="K8" s="12" t="s">
        <v>10</v>
      </c>
      <c r="L8" s="14">
        <f>72000*30</f>
        <v>2160000</v>
      </c>
      <c r="M8" s="14">
        <f>L8*6</f>
        <v>12960000</v>
      </c>
    </row>
    <row r="9" spans="3:13" ht="15.75" thickTop="1" thickBot="1" x14ac:dyDescent="0.25">
      <c r="C9" s="5" t="s">
        <v>11</v>
      </c>
      <c r="D9" s="7" t="s">
        <v>9</v>
      </c>
      <c r="E9" s="8">
        <v>8</v>
      </c>
      <c r="F9" s="8">
        <v>24</v>
      </c>
      <c r="G9" s="9">
        <v>9000</v>
      </c>
      <c r="H9" s="10"/>
      <c r="I9" s="7" t="s">
        <v>10</v>
      </c>
      <c r="J9" s="11"/>
      <c r="K9" s="12" t="s">
        <v>10</v>
      </c>
      <c r="L9" s="14">
        <f t="shared" ref="L9:L11" si="0">72000*30</f>
        <v>2160000</v>
      </c>
      <c r="M9" s="14">
        <f t="shared" ref="M9:M11" si="1">L9*6</f>
        <v>12960000</v>
      </c>
    </row>
    <row r="10" spans="3:13" ht="15.75" thickTop="1" thickBot="1" x14ac:dyDescent="0.25">
      <c r="C10" s="5" t="s">
        <v>12</v>
      </c>
      <c r="D10" s="7" t="s">
        <v>9</v>
      </c>
      <c r="E10" s="8">
        <v>8</v>
      </c>
      <c r="F10" s="8">
        <v>24</v>
      </c>
      <c r="G10" s="9">
        <v>9000</v>
      </c>
      <c r="H10" s="10"/>
      <c r="I10" s="7" t="s">
        <v>10</v>
      </c>
      <c r="J10" s="11"/>
      <c r="K10" s="12" t="s">
        <v>10</v>
      </c>
      <c r="L10" s="14">
        <f t="shared" si="0"/>
        <v>2160000</v>
      </c>
      <c r="M10" s="14">
        <f t="shared" si="1"/>
        <v>12960000</v>
      </c>
    </row>
    <row r="11" spans="3:13" ht="15.75" thickTop="1" thickBot="1" x14ac:dyDescent="0.25">
      <c r="C11" s="6" t="s">
        <v>13</v>
      </c>
      <c r="D11" s="7" t="s">
        <v>9</v>
      </c>
      <c r="E11" s="8">
        <v>8</v>
      </c>
      <c r="F11" s="8">
        <v>24</v>
      </c>
      <c r="G11" s="9">
        <v>9000</v>
      </c>
      <c r="H11" s="10"/>
      <c r="I11" s="7" t="s">
        <v>10</v>
      </c>
      <c r="J11" s="11"/>
      <c r="K11" s="12" t="s">
        <v>10</v>
      </c>
      <c r="L11" s="14">
        <f t="shared" si="0"/>
        <v>2160000</v>
      </c>
      <c r="M11" s="14">
        <f t="shared" si="1"/>
        <v>12960000</v>
      </c>
    </row>
    <row r="12" spans="3:13" ht="15.75" thickTop="1" thickBot="1" x14ac:dyDescent="0.25">
      <c r="C12" s="26" t="s">
        <v>15</v>
      </c>
      <c r="D12" s="27"/>
      <c r="E12" s="27"/>
      <c r="F12" s="27"/>
      <c r="G12" s="28"/>
      <c r="H12" s="1" t="s">
        <v>19</v>
      </c>
      <c r="I12" s="1" t="s">
        <v>19</v>
      </c>
      <c r="J12" s="1" t="s">
        <v>19</v>
      </c>
      <c r="K12" s="3" t="s">
        <v>19</v>
      </c>
      <c r="L12" s="14">
        <f>L8+L9+L10+L11</f>
        <v>8640000</v>
      </c>
      <c r="M12" s="14">
        <f>M9+M8+M10+M11</f>
        <v>51840000</v>
      </c>
    </row>
    <row r="13" spans="3:13" ht="13.5" thickTop="1" x14ac:dyDescent="0.2"/>
    <row r="17" spans="3:11" ht="14.25" x14ac:dyDescent="0.2">
      <c r="C17" s="22" t="s">
        <v>23</v>
      </c>
      <c r="D17" s="22" t="s">
        <v>24</v>
      </c>
      <c r="E17" s="22" t="s">
        <v>25</v>
      </c>
      <c r="F17" s="22" t="s">
        <v>26</v>
      </c>
      <c r="G17" s="22"/>
      <c r="H17" s="22"/>
      <c r="I17" s="22"/>
      <c r="J17" s="22" t="s">
        <v>32</v>
      </c>
      <c r="K17" s="22" t="s">
        <v>38</v>
      </c>
    </row>
    <row r="18" spans="3:11" ht="14.25" x14ac:dyDescent="0.2">
      <c r="C18" s="22"/>
      <c r="D18" s="22"/>
      <c r="E18" s="22"/>
      <c r="F18" s="22" t="s">
        <v>27</v>
      </c>
      <c r="G18" s="22"/>
      <c r="H18" s="22" t="s">
        <v>28</v>
      </c>
      <c r="I18" s="22"/>
      <c r="J18" s="22"/>
      <c r="K18" s="22"/>
    </row>
    <row r="19" spans="3:11" ht="14.25" x14ac:dyDescent="0.2">
      <c r="C19" s="22"/>
      <c r="D19" s="22"/>
      <c r="E19" s="22"/>
      <c r="F19" s="4" t="s">
        <v>29</v>
      </c>
      <c r="G19" s="4" t="s">
        <v>30</v>
      </c>
      <c r="H19" s="4" t="s">
        <v>31</v>
      </c>
      <c r="I19" s="4" t="s">
        <v>30</v>
      </c>
      <c r="J19" s="22"/>
      <c r="K19" s="22"/>
    </row>
    <row r="20" spans="3:11" ht="15" thickBot="1" x14ac:dyDescent="0.25">
      <c r="C20" s="17" t="s">
        <v>33</v>
      </c>
      <c r="D20" s="18">
        <v>4</v>
      </c>
      <c r="E20" s="19">
        <v>1600000</v>
      </c>
      <c r="F20" s="18"/>
      <c r="G20" s="18" t="s">
        <v>10</v>
      </c>
      <c r="H20" s="18"/>
      <c r="I20" s="18" t="s">
        <v>10</v>
      </c>
      <c r="J20" s="20">
        <f>E20*D20</f>
        <v>6400000</v>
      </c>
      <c r="K20" s="20">
        <v>1006000</v>
      </c>
    </row>
    <row r="21" spans="3:11" ht="15.75" thickTop="1" thickBot="1" x14ac:dyDescent="0.25">
      <c r="C21" s="17" t="s">
        <v>34</v>
      </c>
      <c r="D21" s="18">
        <v>4</v>
      </c>
      <c r="E21" s="19">
        <v>115000</v>
      </c>
      <c r="F21" s="18"/>
      <c r="G21" s="18" t="s">
        <v>10</v>
      </c>
      <c r="H21" s="18"/>
      <c r="I21" s="18" t="s">
        <v>10</v>
      </c>
      <c r="J21" s="20">
        <f t="shared" ref="J21:J22" si="2">E21*D21</f>
        <v>460000</v>
      </c>
      <c r="K21" s="20">
        <v>76600</v>
      </c>
    </row>
    <row r="22" spans="3:11" ht="15.75" thickTop="1" thickBot="1" x14ac:dyDescent="0.25">
      <c r="C22" s="17" t="s">
        <v>35</v>
      </c>
      <c r="D22" s="18">
        <v>4</v>
      </c>
      <c r="E22" s="19">
        <v>30000</v>
      </c>
      <c r="F22" s="18"/>
      <c r="G22" s="18" t="s">
        <v>10</v>
      </c>
      <c r="H22" s="18"/>
      <c r="I22" s="18" t="s">
        <v>10</v>
      </c>
      <c r="J22" s="20">
        <f t="shared" si="2"/>
        <v>120000</v>
      </c>
      <c r="K22" s="20">
        <v>20000</v>
      </c>
    </row>
    <row r="23" spans="3:11" ht="13.5" thickTop="1" x14ac:dyDescent="0.2">
      <c r="C23" s="23" t="s">
        <v>15</v>
      </c>
      <c r="D23" s="24"/>
      <c r="E23" s="25"/>
      <c r="F23" s="2" t="s">
        <v>36</v>
      </c>
      <c r="G23" s="2" t="s">
        <v>36</v>
      </c>
      <c r="H23" s="2" t="s">
        <v>36</v>
      </c>
      <c r="I23" s="2" t="s">
        <v>36</v>
      </c>
      <c r="J23" s="16">
        <f>J20+J21+J22</f>
        <v>6980000</v>
      </c>
      <c r="K23" s="16">
        <f>K20+K21+K22</f>
        <v>1102600</v>
      </c>
    </row>
    <row r="28" spans="3:11" ht="14.25" x14ac:dyDescent="0.2">
      <c r="C28" s="22" t="s">
        <v>23</v>
      </c>
      <c r="D28" s="22" t="s">
        <v>24</v>
      </c>
      <c r="E28" s="22" t="s">
        <v>25</v>
      </c>
      <c r="F28" s="22" t="s">
        <v>26</v>
      </c>
      <c r="G28" s="22"/>
      <c r="H28" s="22"/>
      <c r="I28" s="22"/>
      <c r="J28" s="22" t="s">
        <v>32</v>
      </c>
    </row>
    <row r="29" spans="3:11" ht="14.25" x14ac:dyDescent="0.2">
      <c r="C29" s="22"/>
      <c r="D29" s="22"/>
      <c r="E29" s="22"/>
      <c r="F29" s="22" t="s">
        <v>27</v>
      </c>
      <c r="G29" s="22"/>
      <c r="H29" s="22" t="s">
        <v>28</v>
      </c>
      <c r="I29" s="22"/>
      <c r="J29" s="22"/>
    </row>
    <row r="30" spans="3:11" ht="14.25" x14ac:dyDescent="0.2">
      <c r="C30" s="22"/>
      <c r="D30" s="22"/>
      <c r="E30" s="22"/>
      <c r="F30" s="4" t="s">
        <v>29</v>
      </c>
      <c r="G30" s="4" t="s">
        <v>30</v>
      </c>
      <c r="H30" s="4" t="s">
        <v>31</v>
      </c>
      <c r="I30" s="4" t="s">
        <v>30</v>
      </c>
      <c r="J30" s="22"/>
    </row>
    <row r="31" spans="3:11" ht="15" thickBot="1" x14ac:dyDescent="0.25">
      <c r="C31" s="17" t="s">
        <v>37</v>
      </c>
      <c r="D31" s="18">
        <v>1</v>
      </c>
      <c r="E31" s="19">
        <v>200000</v>
      </c>
      <c r="F31" s="18"/>
      <c r="G31" s="18" t="s">
        <v>10</v>
      </c>
      <c r="H31" s="18"/>
      <c r="I31" s="18" t="s">
        <v>10</v>
      </c>
      <c r="J31" s="21">
        <v>200000</v>
      </c>
    </row>
    <row r="32" spans="3:11" ht="15.75" thickTop="1" thickBot="1" x14ac:dyDescent="0.25">
      <c r="C32" s="17" t="s">
        <v>21</v>
      </c>
      <c r="D32" s="18">
        <v>1</v>
      </c>
      <c r="E32" s="19">
        <v>80000</v>
      </c>
      <c r="F32" s="18"/>
      <c r="G32" s="18" t="s">
        <v>10</v>
      </c>
      <c r="H32" s="18"/>
      <c r="I32" s="18" t="s">
        <v>10</v>
      </c>
      <c r="J32" s="21">
        <v>80000</v>
      </c>
    </row>
    <row r="33" spans="3:10" ht="13.5" thickTop="1" x14ac:dyDescent="0.2">
      <c r="C33" s="26" t="s">
        <v>39</v>
      </c>
      <c r="D33" s="27"/>
      <c r="E33" s="28"/>
      <c r="F33" s="2" t="s">
        <v>36</v>
      </c>
      <c r="G33" s="2" t="s">
        <v>36</v>
      </c>
      <c r="H33" s="2" t="s">
        <v>36</v>
      </c>
      <c r="I33" s="2" t="s">
        <v>36</v>
      </c>
      <c r="J33" s="15">
        <f>J31+J32</f>
        <v>280000</v>
      </c>
    </row>
  </sheetData>
  <mergeCells count="29">
    <mergeCell ref="C33:E33"/>
    <mergeCell ref="D4:J4"/>
    <mergeCell ref="M5:M7"/>
    <mergeCell ref="H5:K5"/>
    <mergeCell ref="J6:K6"/>
    <mergeCell ref="L5:L7"/>
    <mergeCell ref="D5:D7"/>
    <mergeCell ref="E5:E7"/>
    <mergeCell ref="F5:F7"/>
    <mergeCell ref="C12:G12"/>
    <mergeCell ref="G5:G7"/>
    <mergeCell ref="H6:I6"/>
    <mergeCell ref="F28:I28"/>
    <mergeCell ref="F29:G29"/>
    <mergeCell ref="H29:I29"/>
    <mergeCell ref="C28:C30"/>
    <mergeCell ref="D28:D30"/>
    <mergeCell ref="E28:E30"/>
    <mergeCell ref="C5:C7"/>
    <mergeCell ref="J28:J30"/>
    <mergeCell ref="C23:E23"/>
    <mergeCell ref="K17:K19"/>
    <mergeCell ref="C17:C19"/>
    <mergeCell ref="D17:D19"/>
    <mergeCell ref="E17:E19"/>
    <mergeCell ref="F17:I17"/>
    <mergeCell ref="J17:J19"/>
    <mergeCell ref="F18:G18"/>
    <mergeCell ref="H18:I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Hidalgo</dc:creator>
  <cp:lastModifiedBy>Janus</cp:lastModifiedBy>
  <cp:lastPrinted>2021-01-30T22:45:58Z</cp:lastPrinted>
  <dcterms:created xsi:type="dcterms:W3CDTF">2020-12-10T04:11:42Z</dcterms:created>
  <dcterms:modified xsi:type="dcterms:W3CDTF">2021-01-30T22:46:13Z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6de7fa32-7262-46d8-96fc-e9b0f69b7441</vt:lpwstr>
  </property>
</Properties>
</file>