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01_Personal\02_Programming\03_Projects\01_Safeware_Company\02_Diseño\07_Presupuesto_y_uso_de_recursos\"/>
    </mc:Choice>
  </mc:AlternateContent>
  <xr:revisionPtr revIDLastSave="0" documentId="13_ncr:1_{7D0425BD-071D-43AF-AA87-DBBA9DBC170A}" xr6:coauthVersionLast="46" xr6:coauthVersionMax="46" xr10:uidLastSave="{00000000-0000-0000-0000-000000000000}"/>
  <bookViews>
    <workbookView xWindow="-120" yWindow="-120" windowWidth="21840" windowHeight="13290" xr2:uid="{00000000-000D-0000-FFFF-FFFF00000000}"/>
  </bookViews>
  <sheets>
    <sheet name="Presupuesto " sheetId="1" r:id="rId1"/>
    <sheet name="Uso de Recursos" sheetId="6" r:id="rId2"/>
  </sheets>
  <calcPr calcId="181029"/>
</workbook>
</file>

<file path=xl/calcChain.xml><?xml version="1.0" encoding="utf-8"?>
<calcChain xmlns="http://schemas.openxmlformats.org/spreadsheetml/2006/main">
  <c r="E26" i="6" l="1"/>
  <c r="D12" i="1" s="1"/>
  <c r="D20" i="1" s="1"/>
  <c r="G9" i="6" l="1"/>
  <c r="G10" i="6"/>
  <c r="G11" i="6"/>
  <c r="G12" i="6"/>
  <c r="G13" i="6"/>
  <c r="G8" i="6"/>
  <c r="G14" i="6" l="1"/>
  <c r="G15" i="6" l="1"/>
  <c r="G16" i="6" s="1"/>
  <c r="D21" i="1"/>
  <c r="D22" i="1" l="1"/>
</calcChain>
</file>

<file path=xl/sharedStrings.xml><?xml version="1.0" encoding="utf-8"?>
<sst xmlns="http://schemas.openxmlformats.org/spreadsheetml/2006/main" count="43" uniqueCount="38">
  <si>
    <t>Mantenimiento preventivo (cada 3 meses) valor por mes</t>
  </si>
  <si>
    <t>IVA</t>
  </si>
  <si>
    <t>Licencia de antivirus</t>
  </si>
  <si>
    <t>Tecnologo ADSI</t>
  </si>
  <si>
    <t>Computador 1 (LA)</t>
  </si>
  <si>
    <t>Computador 2 (MS)</t>
  </si>
  <si>
    <t>Computador 3 (DH)</t>
  </si>
  <si>
    <t>Computador 4 (HN)</t>
  </si>
  <si>
    <t>Electricidad</t>
  </si>
  <si>
    <t>Internet</t>
  </si>
  <si>
    <t>Office Hogar y Empresas 2019</t>
  </si>
  <si>
    <t>Visual paradigm (Licencia Estudiantil)</t>
  </si>
  <si>
    <t xml:space="preserve">Dell - Procesador CORE I5 - Memoria RAM 16GB - Disco duro 500 GB </t>
  </si>
  <si>
    <t>Lenovo - Procesador AMD A6 - Memoria RAM 4GB - Disco duro 1 TB</t>
  </si>
  <si>
    <t>SQL Server Developer</t>
  </si>
  <si>
    <t>Cotización de Desarrollo</t>
  </si>
  <si>
    <t xml:space="preserve">Informe de Costos </t>
  </si>
  <si>
    <t>Producto</t>
  </si>
  <si>
    <t>Valor Pagado</t>
  </si>
  <si>
    <t>Valor Parcial</t>
  </si>
  <si>
    <t>Valor Total a Pagar</t>
  </si>
  <si>
    <t>Visual Studio 2019 - Community</t>
  </si>
  <si>
    <t>Mouse - teclado</t>
  </si>
  <si>
    <t>Insumos Requeridos - Elaboración del proyecto</t>
  </si>
  <si>
    <t>Costo Unitario</t>
  </si>
  <si>
    <t>Cantidad</t>
  </si>
  <si>
    <t>Costo Total (Cantidad por costo por unidad)</t>
  </si>
  <si>
    <t>Valor Total</t>
  </si>
  <si>
    <t>Mano de Obra Especializada</t>
  </si>
  <si>
    <t>Ocupación - Especialidad</t>
  </si>
  <si>
    <t>Valor Hora</t>
  </si>
  <si>
    <t>Valor Total Mensual</t>
  </si>
  <si>
    <t>Insumos - Materiales Requeridos</t>
  </si>
  <si>
    <t>Presupuesto</t>
  </si>
  <si>
    <t>Uso de Recursos</t>
  </si>
  <si>
    <t>Dell XPS l502x - Procesador CORE I7 de segunda generación -Memoria RAM de 12 GB - Disco duro de 1 TB</t>
  </si>
  <si>
    <t xml:space="preserve">HP - Intel Pentium de 160gz - Memoria RAM 4 GB - Disco duro de 1 TB </t>
  </si>
  <si>
    <t>Diseño y Desarrollo del Software (4 tecnólogos)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</si>
</sst>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€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theme="0"/>
      <name val="Times New Roman"/>
      <family val="1"/>
    </font>
    <font>
      <sz val="20"/>
      <color theme="1"/>
      <name val="Times New Roman"/>
      <family val="1"/>
    </font>
    <font>
      <sz val="10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Fill="1"/>
    <xf numFmtId="0" fontId="0" fillId="2" borderId="0" xfId="0" applyFill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3" fontId="4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3" fontId="6" fillId="2" borderId="0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64" fontId="10" fillId="0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 applyAlignment="1">
      <alignment vertical="center"/>
    </xf>
    <xf numFmtId="0" fontId="9" fillId="2" borderId="0" xfId="0" applyFont="1" applyFill="1"/>
    <xf numFmtId="164" fontId="8" fillId="2" borderId="0" xfId="0" applyNumberFormat="1" applyFont="1" applyFill="1" applyBorder="1" applyAlignment="1">
      <alignment horizontal="center" vertical="center" wrapText="1"/>
    </xf>
    <xf numFmtId="3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1068341355992833E-2"/>
          <c:y val="3.8203695222649985E-2"/>
          <c:w val="0.55940970639750676"/>
          <c:h val="0.88712558990723656"/>
        </c:manualLayout>
      </c:layout>
      <c:pie3DChart>
        <c:varyColors val="1"/>
        <c:ser>
          <c:idx val="0"/>
          <c:order val="0"/>
          <c:tx>
            <c:strRef>
              <c:f>'Presupuesto '!$C$7</c:f>
              <c:strCache>
                <c:ptCount val="1"/>
                <c:pt idx="0">
                  <c:v>Producto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572-4682-ACBA-C4154CB33F8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572-4682-ACBA-C4154CB33F8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0572-4682-ACBA-C4154CB33F8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0572-4682-ACBA-C4154CB33F8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0572-4682-ACBA-C4154CB33F86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0572-4682-ACBA-C4154CB33F86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0572-4682-ACBA-C4154CB33F86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0572-4682-ACBA-C4154CB33F86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0572-4682-ACBA-C4154CB33F86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0572-4682-ACBA-C4154CB33F86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5-A7F2-4981-83F3-488FA9AB8F8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7-A7F2-4981-83F3-488FA9AB8F8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9-A7F2-4981-83F3-488FA9AB8F8E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'Presupuesto '!$C$8:$C$22</c:f>
              <c:strCache>
                <c:ptCount val="15"/>
                <c:pt idx="0">
                  <c:v>Dell XPS l502x - Procesador CORE I7 de segunda generación -Memoria RAM de 12 GB - Disco duro de 1 TB</c:v>
                </c:pt>
                <c:pt idx="1">
                  <c:v>HP - Intel Pentium de 160gz - Memoria RAM 4 GB - Disco duro de 1 TB </c:v>
                </c:pt>
                <c:pt idx="2">
                  <c:v>Dell - Procesador CORE I5 - Memoria RAM 16GB - Disco duro 500 GB </c:v>
                </c:pt>
                <c:pt idx="3">
                  <c:v>Lenovo - Procesador AMD A6 - Memoria RAM 4GB - Disco duro 1 TB</c:v>
                </c:pt>
                <c:pt idx="4">
                  <c:v>Diseño y Desarrollo del Software (4 tecnólogos)</c:v>
                </c:pt>
                <c:pt idx="5">
                  <c:v>SQL Server Developer</c:v>
                </c:pt>
                <c:pt idx="6">
                  <c:v>Visual paradigm (Licencia Estudiantil)</c:v>
                </c:pt>
                <c:pt idx="7">
                  <c:v>Licencia de antivirus</c:v>
                </c:pt>
                <c:pt idx="8">
                  <c:v>Mouse - teclado</c:v>
                </c:pt>
                <c:pt idx="9">
                  <c:v>Mantenimiento preventivo (cada 3 meses) valor por mes</c:v>
                </c:pt>
                <c:pt idx="10">
                  <c:v>Office Hogar y Empresas 2019</c:v>
                </c:pt>
                <c:pt idx="11">
                  <c:v>Visual Studio 2019 - Community</c:v>
                </c:pt>
                <c:pt idx="12">
                  <c:v>Valor Parcial</c:v>
                </c:pt>
                <c:pt idx="13">
                  <c:v>IVA</c:v>
                </c:pt>
                <c:pt idx="14">
                  <c:v>Valor Total a Pagar</c:v>
                </c:pt>
              </c:strCache>
            </c:strRef>
          </c:cat>
          <c:val>
            <c:numRef>
              <c:f>'Presupuesto '!$D$8:$D$18</c:f>
              <c:numCache>
                <c:formatCode>#,##0</c:formatCode>
                <c:ptCount val="11"/>
                <c:pt idx="0">
                  <c:v>2000000</c:v>
                </c:pt>
                <c:pt idx="1">
                  <c:v>1050000</c:v>
                </c:pt>
                <c:pt idx="2">
                  <c:v>1800000</c:v>
                </c:pt>
                <c:pt idx="3">
                  <c:v>1200000</c:v>
                </c:pt>
                <c:pt idx="4" formatCode="#,##0\ _€">
                  <c:v>1680000</c:v>
                </c:pt>
                <c:pt idx="5">
                  <c:v>0</c:v>
                </c:pt>
                <c:pt idx="6">
                  <c:v>0</c:v>
                </c:pt>
                <c:pt idx="7">
                  <c:v>400000</c:v>
                </c:pt>
                <c:pt idx="8">
                  <c:v>80000</c:v>
                </c:pt>
                <c:pt idx="9">
                  <c:v>150000</c:v>
                </c:pt>
                <c:pt idx="10">
                  <c:v>1399999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DC-43F0-B110-088A20DC561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7922028134756554"/>
          <c:y val="0.11102510599766167"/>
          <c:w val="0.39286189370083968"/>
          <c:h val="0.77401380855351476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  <a:alpha val="39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395286</xdr:colOff>
      <xdr:row>2</xdr:row>
      <xdr:rowOff>358589</xdr:rowOff>
    </xdr:from>
    <xdr:to>
      <xdr:col>11</xdr:col>
      <xdr:colOff>134470</xdr:colOff>
      <xdr:row>16</xdr:row>
      <xdr:rowOff>358588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F6C37F2-09A7-4343-9E12-6E8D426A9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Y94"/>
  <sheetViews>
    <sheetView tabSelected="1" zoomScale="85" zoomScaleNormal="85" workbookViewId="0">
      <selection activeCell="C12" sqref="C12"/>
    </sheetView>
  </sheetViews>
  <sheetFormatPr baseColWidth="10" defaultRowHeight="29.25" customHeight="1" x14ac:dyDescent="0.25"/>
  <cols>
    <col min="1" max="1" width="11.42578125" style="3"/>
    <col min="2" max="2" width="6.5703125" style="3" customWidth="1"/>
    <col min="3" max="3" width="79.85546875" style="3" customWidth="1"/>
    <col min="4" max="4" width="16.7109375" style="3" customWidth="1"/>
    <col min="5" max="5" width="14" style="3" customWidth="1"/>
    <col min="6" max="6" width="11.42578125" style="3"/>
    <col min="7" max="7" width="12.28515625" style="3" customWidth="1"/>
    <col min="8" max="8" width="31.42578125" style="3" customWidth="1"/>
    <col min="9" max="16384" width="11.42578125" style="3"/>
  </cols>
  <sheetData>
    <row r="1" spans="1:51" ht="29.25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39"/>
      <c r="N1" s="39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ht="29.25" customHeight="1" x14ac:dyDescent="0.25">
      <c r="A2" s="13"/>
      <c r="B2" s="13"/>
      <c r="C2" s="37" t="s">
        <v>33</v>
      </c>
      <c r="D2" s="38"/>
      <c r="E2" s="38"/>
      <c r="F2" s="38"/>
      <c r="G2" s="38"/>
      <c r="H2" s="38"/>
      <c r="I2" s="38"/>
      <c r="J2" s="38"/>
      <c r="K2" s="38"/>
      <c r="L2" s="13"/>
      <c r="M2" s="39"/>
      <c r="N2" s="39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29.25" customHeight="1" x14ac:dyDescent="0.25">
      <c r="A3" s="13"/>
      <c r="B3" s="13"/>
      <c r="C3" s="14"/>
      <c r="D3" s="14"/>
      <c r="E3" s="14"/>
      <c r="F3" s="14"/>
      <c r="G3" s="14"/>
      <c r="H3" s="14"/>
      <c r="I3" s="13"/>
      <c r="J3" s="13"/>
      <c r="K3" s="13"/>
      <c r="L3" s="13"/>
      <c r="M3" s="39"/>
      <c r="N3" s="39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ht="29.25" customHeight="1" x14ac:dyDescent="0.25">
      <c r="A4" s="13"/>
      <c r="B4" s="13"/>
      <c r="C4" s="35" t="s">
        <v>15</v>
      </c>
      <c r="D4" s="36"/>
      <c r="E4" s="13"/>
      <c r="F4" s="14"/>
      <c r="G4" s="14"/>
      <c r="H4" s="14"/>
      <c r="I4" s="13"/>
      <c r="J4" s="13"/>
      <c r="K4" s="13"/>
      <c r="L4" s="13"/>
      <c r="M4" s="39"/>
      <c r="N4" s="39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29.25" customHeight="1" x14ac:dyDescent="0.25">
      <c r="A5" s="13"/>
      <c r="B5" s="13"/>
      <c r="C5" s="36"/>
      <c r="D5" s="36"/>
      <c r="E5" s="13"/>
      <c r="F5" s="14"/>
      <c r="G5" s="14"/>
      <c r="H5" s="14"/>
      <c r="I5" s="13"/>
      <c r="J5" s="13"/>
      <c r="K5" s="13"/>
      <c r="L5" s="13"/>
      <c r="M5" s="39"/>
      <c r="N5" s="39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ht="29.25" customHeight="1" x14ac:dyDescent="0.25">
      <c r="A6" s="13"/>
      <c r="B6" s="13"/>
      <c r="C6" s="33" t="s">
        <v>16</v>
      </c>
      <c r="D6" s="34"/>
      <c r="E6" s="13"/>
      <c r="F6" s="14"/>
      <c r="G6" s="14"/>
      <c r="H6" s="14"/>
      <c r="I6" s="13"/>
      <c r="J6" s="13"/>
      <c r="K6" s="13"/>
      <c r="L6" s="13"/>
      <c r="M6" s="39"/>
      <c r="N6" s="39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ht="29.25" customHeight="1" x14ac:dyDescent="0.25">
      <c r="A7" s="13"/>
      <c r="B7" s="13"/>
      <c r="C7" s="19" t="s">
        <v>17</v>
      </c>
      <c r="D7" s="19" t="s">
        <v>18</v>
      </c>
      <c r="E7" s="13"/>
      <c r="F7" s="14"/>
      <c r="G7" s="14"/>
      <c r="H7" s="14"/>
      <c r="I7" s="13"/>
      <c r="J7" s="13"/>
      <c r="K7" s="13"/>
      <c r="L7" s="13"/>
      <c r="M7" s="39"/>
      <c r="N7" s="39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ht="29.25" customHeight="1" x14ac:dyDescent="0.25">
      <c r="A8" s="13"/>
      <c r="B8" s="13"/>
      <c r="C8" s="4" t="s">
        <v>35</v>
      </c>
      <c r="D8" s="5">
        <v>2000000</v>
      </c>
      <c r="E8" s="13"/>
      <c r="F8" s="13"/>
      <c r="G8" s="15"/>
      <c r="H8" s="16"/>
      <c r="I8" s="13"/>
      <c r="J8" s="13"/>
      <c r="K8" s="13"/>
      <c r="L8" s="13"/>
      <c r="M8" s="39"/>
      <c r="N8" s="39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ht="29.25" customHeight="1" x14ac:dyDescent="0.25">
      <c r="A9" s="13"/>
      <c r="B9" s="13"/>
      <c r="C9" s="4" t="s">
        <v>36</v>
      </c>
      <c r="D9" s="6">
        <v>1050000</v>
      </c>
      <c r="E9" s="13"/>
      <c r="F9" s="13"/>
      <c r="G9" s="15"/>
      <c r="H9" s="16"/>
      <c r="I9" s="13"/>
      <c r="J9" s="13"/>
      <c r="K9" s="13"/>
      <c r="L9" s="13"/>
      <c r="M9" s="39"/>
      <c r="N9" s="39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ht="29.25" customHeight="1" x14ac:dyDescent="0.25">
      <c r="A10" s="13"/>
      <c r="B10" s="13"/>
      <c r="C10" s="4" t="s">
        <v>12</v>
      </c>
      <c r="D10" s="6">
        <v>1800000</v>
      </c>
      <c r="E10" s="13"/>
      <c r="F10" s="13"/>
      <c r="G10" s="15"/>
      <c r="H10" s="16"/>
      <c r="I10" s="13"/>
      <c r="J10" s="13"/>
      <c r="K10" s="13"/>
      <c r="L10" s="13"/>
      <c r="M10" s="39"/>
      <c r="N10" s="39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29.25" customHeight="1" x14ac:dyDescent="0.25">
      <c r="A11" s="13"/>
      <c r="B11" s="13"/>
      <c r="C11" s="4" t="s">
        <v>13</v>
      </c>
      <c r="D11" s="6">
        <v>1200000</v>
      </c>
      <c r="E11" s="13"/>
      <c r="F11" s="13"/>
      <c r="G11" s="15"/>
      <c r="H11" s="16"/>
      <c r="I11" s="13"/>
      <c r="J11" s="13"/>
      <c r="K11" s="13"/>
      <c r="L11" s="13"/>
      <c r="M11" s="39"/>
      <c r="N11" s="39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29.25" customHeight="1" x14ac:dyDescent="0.25">
      <c r="A12" s="13"/>
      <c r="B12" s="13"/>
      <c r="C12" s="4" t="s">
        <v>37</v>
      </c>
      <c r="D12" s="7">
        <f>'Uso de Recursos'!E26</f>
        <v>1680000</v>
      </c>
      <c r="E12" s="13"/>
      <c r="F12" s="13"/>
      <c r="G12" s="15"/>
      <c r="H12" s="16"/>
      <c r="I12" s="13"/>
      <c r="J12" s="13"/>
      <c r="K12" s="13"/>
      <c r="L12" s="13"/>
      <c r="M12" s="39"/>
      <c r="N12" s="39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29.25" customHeight="1" x14ac:dyDescent="0.25">
      <c r="A13" s="13"/>
      <c r="B13" s="13"/>
      <c r="C13" s="8" t="s">
        <v>14</v>
      </c>
      <c r="D13" s="9">
        <v>0</v>
      </c>
      <c r="E13" s="13"/>
      <c r="F13" s="13"/>
      <c r="G13" s="13"/>
      <c r="H13" s="13"/>
      <c r="I13" s="13"/>
      <c r="J13" s="13"/>
      <c r="K13" s="13"/>
      <c r="L13" s="13"/>
      <c r="M13" s="39"/>
      <c r="N13" s="39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29.25" customHeight="1" x14ac:dyDescent="0.25">
      <c r="A14" s="13"/>
      <c r="B14" s="13"/>
      <c r="C14" s="10" t="s">
        <v>11</v>
      </c>
      <c r="D14" s="6">
        <v>0</v>
      </c>
      <c r="E14" s="13"/>
      <c r="F14" s="13"/>
      <c r="G14" s="13"/>
      <c r="H14" s="13"/>
      <c r="I14" s="13"/>
      <c r="J14" s="13"/>
      <c r="K14" s="13"/>
      <c r="L14" s="13"/>
      <c r="M14" s="39"/>
      <c r="N14" s="39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ht="29.25" customHeight="1" x14ac:dyDescent="0.25">
      <c r="A15" s="13"/>
      <c r="B15" s="13"/>
      <c r="C15" s="11" t="s">
        <v>2</v>
      </c>
      <c r="D15" s="12">
        <v>400000</v>
      </c>
      <c r="E15" s="13"/>
      <c r="F15" s="13"/>
      <c r="G15" s="13"/>
      <c r="H15" s="13"/>
      <c r="I15" s="13"/>
      <c r="J15" s="13"/>
      <c r="K15" s="13"/>
      <c r="L15" s="13"/>
      <c r="M15" s="39"/>
      <c r="N15" s="39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29.25" customHeight="1" x14ac:dyDescent="0.25">
      <c r="A16" s="13"/>
      <c r="B16" s="13"/>
      <c r="C16" s="4" t="s">
        <v>22</v>
      </c>
      <c r="D16" s="5">
        <v>80000</v>
      </c>
      <c r="E16" s="13"/>
      <c r="F16" s="13"/>
      <c r="G16" s="13"/>
      <c r="H16" s="13"/>
      <c r="I16" s="13"/>
      <c r="J16" s="13"/>
      <c r="K16" s="13"/>
      <c r="L16" s="13"/>
      <c r="M16" s="39"/>
      <c r="N16" s="39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9.25" customHeight="1" x14ac:dyDescent="0.25">
      <c r="A17" s="13"/>
      <c r="B17" s="13"/>
      <c r="C17" s="4" t="s">
        <v>0</v>
      </c>
      <c r="D17" s="5">
        <v>150000</v>
      </c>
      <c r="E17" s="13"/>
      <c r="F17" s="13"/>
      <c r="G17" s="13"/>
      <c r="H17" s="13"/>
      <c r="I17" s="13"/>
      <c r="J17" s="13"/>
      <c r="K17" s="13"/>
      <c r="L17" s="13"/>
      <c r="M17" s="39"/>
      <c r="N17" s="39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29.25" customHeight="1" x14ac:dyDescent="0.25">
      <c r="A18" s="13"/>
      <c r="B18" s="13"/>
      <c r="C18" s="10" t="s">
        <v>10</v>
      </c>
      <c r="D18" s="6">
        <v>1399999</v>
      </c>
      <c r="E18" s="13"/>
      <c r="F18" s="13"/>
      <c r="G18" s="13"/>
      <c r="H18" s="13"/>
      <c r="I18" s="13"/>
      <c r="J18" s="13"/>
      <c r="K18" s="13"/>
      <c r="L18" s="13"/>
      <c r="M18" s="39"/>
      <c r="N18" s="39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29.25" customHeight="1" x14ac:dyDescent="0.25">
      <c r="A19" s="13"/>
      <c r="B19" s="13"/>
      <c r="C19" s="10" t="s">
        <v>21</v>
      </c>
      <c r="D19" s="10">
        <v>0</v>
      </c>
      <c r="E19" s="13"/>
      <c r="F19" s="13"/>
      <c r="G19" s="13"/>
      <c r="H19" s="13"/>
      <c r="I19" s="13"/>
      <c r="J19" s="13"/>
      <c r="K19" s="13"/>
      <c r="L19" s="13"/>
      <c r="M19" s="39"/>
      <c r="N19" s="39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9.25" customHeight="1" x14ac:dyDescent="0.25">
      <c r="A20" s="13"/>
      <c r="B20" s="13"/>
      <c r="C20" s="21" t="s">
        <v>19</v>
      </c>
      <c r="D20" s="32">
        <f>SUM(D8:D19)</f>
        <v>9759999</v>
      </c>
      <c r="E20" s="13"/>
      <c r="F20" s="13"/>
      <c r="G20" s="13"/>
      <c r="H20" s="13"/>
      <c r="I20" s="13"/>
      <c r="J20" s="13"/>
      <c r="K20" s="13"/>
      <c r="L20" s="13"/>
      <c r="M20" s="39"/>
      <c r="N20" s="39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29.25" customHeight="1" x14ac:dyDescent="0.25">
      <c r="A21" s="13"/>
      <c r="B21" s="13"/>
      <c r="C21" s="21" t="s">
        <v>1</v>
      </c>
      <c r="D21" s="32">
        <f>D20/100*19</f>
        <v>1854399.81</v>
      </c>
      <c r="E21" s="13"/>
      <c r="F21" s="13"/>
      <c r="G21" s="13"/>
      <c r="H21" s="13"/>
      <c r="I21" s="13"/>
      <c r="J21" s="13"/>
      <c r="K21" s="13"/>
      <c r="L21" s="13"/>
      <c r="M21" s="39"/>
      <c r="N21" s="39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29.25" customHeight="1" x14ac:dyDescent="0.25">
      <c r="A22" s="13"/>
      <c r="B22" s="13"/>
      <c r="C22" s="21" t="s">
        <v>20</v>
      </c>
      <c r="D22" s="32">
        <f>SUM(D20:D21)</f>
        <v>11614398.810000001</v>
      </c>
      <c r="E22" s="13"/>
      <c r="F22" s="13"/>
      <c r="G22" s="13"/>
      <c r="H22" s="13"/>
      <c r="I22" s="13"/>
      <c r="J22" s="13"/>
      <c r="K22" s="13"/>
      <c r="L22" s="13"/>
      <c r="M22" s="39"/>
      <c r="N22" s="39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29.25" customHeight="1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39"/>
      <c r="N23" s="39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29.25" customHeight="1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39"/>
      <c r="N24" s="39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29.25" customHeight="1" x14ac:dyDescent="0.2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29.25" customHeight="1" x14ac:dyDescent="0.2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ht="29.25" customHeight="1" x14ac:dyDescent="0.2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ht="29.25" customHeight="1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29.25" customHeight="1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ht="29.25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ht="29.25" customHeight="1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29.25" customHeight="1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9.25" customHeight="1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29.25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29.25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ht="29.25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9.2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ht="29.25" customHeight="1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ht="29.25" customHeight="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ht="29.25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ht="29.25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ht="29.25" customHeight="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ht="29.25" customHeight="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ht="29.25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ht="29.25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ht="29.25" customHeight="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ht="29.2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ht="29.2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ht="29.2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ht="29.2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ht="29.2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ht="29.2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ht="29.2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ht="29.2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ht="29.2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ht="29.25" customHeight="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ht="29.25" customHeight="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ht="29.25" customHeight="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ht="29.25" customHeight="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ht="29.25" customHeight="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ht="29.25" customHeight="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ht="29.25" customHeight="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ht="29.25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ht="29.25" customHeight="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ht="29.25" customHeight="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ht="29.25" customHeight="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ht="29.25" customHeight="1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ht="29.25" customHeight="1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ht="29.25" customHeight="1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ht="29.25" customHeight="1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ht="29.25" customHeight="1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ht="29.25" customHeight="1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ht="29.25" customHeight="1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ht="29.25" customHeight="1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ht="29.25" customHeight="1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ht="29.25" customHeight="1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ht="29.25" customHeight="1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ht="29.25" customHeight="1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ht="29.25" customHeight="1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ht="29.25" customHeight="1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ht="29.25" customHeight="1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ht="29.25" customHeight="1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ht="29.25" customHeight="1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ht="29.25" customHeight="1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ht="29.25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ht="29.25" customHeight="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ht="29.25" customHeight="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ht="29.25" customHeight="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ht="29.25" customHeight="1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ht="29.25" customHeight="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ht="29.25" customHeight="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ht="29.25" customHeight="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ht="29.25" customHeight="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ht="29.25" customHeight="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</sheetData>
  <mergeCells count="5">
    <mergeCell ref="C6:D6"/>
    <mergeCell ref="C4:D5"/>
    <mergeCell ref="C2:K2"/>
    <mergeCell ref="M1:N27"/>
    <mergeCell ref="A25:L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81"/>
  <sheetViews>
    <sheetView zoomScale="90" zoomScaleNormal="90" workbookViewId="0">
      <selection activeCell="J22" sqref="J22"/>
    </sheetView>
  </sheetViews>
  <sheetFormatPr baseColWidth="10" defaultRowHeight="15" x14ac:dyDescent="0.25"/>
  <cols>
    <col min="1" max="1" width="4.28515625" customWidth="1"/>
    <col min="2" max="2" width="29.140625" customWidth="1"/>
    <col min="3" max="3" width="16.42578125" bestFit="1" customWidth="1"/>
    <col min="4" max="4" width="34.5703125" customWidth="1"/>
    <col min="5" max="5" width="18" customWidth="1"/>
    <col min="6" max="6" width="18.42578125" customWidth="1"/>
    <col min="7" max="7" width="28.42578125" customWidth="1"/>
    <col min="8" max="9" width="19" customWidth="1"/>
    <col min="10" max="10" width="33.5703125" customWidth="1"/>
    <col min="11" max="11" width="18.5703125" customWidth="1"/>
  </cols>
  <sheetData>
    <row r="1" spans="1:3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27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26.25" x14ac:dyDescent="0.4">
      <c r="A3" s="2"/>
      <c r="B3" s="2"/>
      <c r="C3" s="2"/>
      <c r="D3" s="47" t="s">
        <v>34</v>
      </c>
      <c r="E3" s="48"/>
      <c r="F3" s="48"/>
      <c r="G3" s="4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s="1" customFormat="1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</row>
    <row r="5" spans="1:35" s="1" customFormat="1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s="1" customFormat="1" x14ac:dyDescent="0.25">
      <c r="A6" s="24"/>
      <c r="B6" s="24"/>
      <c r="C6" s="24"/>
      <c r="D6" s="40" t="s">
        <v>23</v>
      </c>
      <c r="E6" s="41"/>
      <c r="F6" s="41"/>
      <c r="G6" s="42"/>
      <c r="I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28.5" x14ac:dyDescent="0.25">
      <c r="A7" s="24"/>
      <c r="B7" s="24"/>
      <c r="C7" s="24"/>
      <c r="D7" s="19" t="s">
        <v>32</v>
      </c>
      <c r="E7" s="19" t="s">
        <v>24</v>
      </c>
      <c r="F7" s="20" t="s">
        <v>25</v>
      </c>
      <c r="G7" s="19" t="s">
        <v>26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s="1" customFormat="1" x14ac:dyDescent="0.25">
      <c r="A8" s="24"/>
      <c r="B8" s="24"/>
      <c r="C8" s="24"/>
      <c r="D8" s="17" t="s">
        <v>4</v>
      </c>
      <c r="E8" s="18">
        <v>2000000</v>
      </c>
      <c r="F8" s="18">
        <v>1</v>
      </c>
      <c r="G8" s="18">
        <f>E8*F8</f>
        <v>2000000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s="1" customFormat="1" x14ac:dyDescent="0.25">
      <c r="A9" s="24"/>
      <c r="B9" s="24"/>
      <c r="C9" s="24"/>
      <c r="D9" s="17" t="s">
        <v>5</v>
      </c>
      <c r="E9" s="18">
        <v>1200000</v>
      </c>
      <c r="F9" s="18">
        <v>1</v>
      </c>
      <c r="G9" s="18">
        <f t="shared" ref="G9:G13" si="0">E9*F9</f>
        <v>1200000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s="1" customFormat="1" x14ac:dyDescent="0.25">
      <c r="A10" s="24"/>
      <c r="B10" s="24"/>
      <c r="C10" s="24"/>
      <c r="D10" s="17" t="s">
        <v>6</v>
      </c>
      <c r="E10" s="18">
        <v>1000000</v>
      </c>
      <c r="F10" s="18">
        <v>1</v>
      </c>
      <c r="G10" s="18">
        <f t="shared" si="0"/>
        <v>1000000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s="1" customFormat="1" x14ac:dyDescent="0.25">
      <c r="A11" s="24"/>
      <c r="B11" s="24"/>
      <c r="C11" s="24"/>
      <c r="D11" s="17" t="s">
        <v>7</v>
      </c>
      <c r="E11" s="18">
        <v>1050000</v>
      </c>
      <c r="F11" s="18">
        <v>1</v>
      </c>
      <c r="G11" s="18">
        <f t="shared" si="0"/>
        <v>1050000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s="1" customFormat="1" x14ac:dyDescent="0.25">
      <c r="A12" s="24"/>
      <c r="B12" s="24"/>
      <c r="C12" s="24"/>
      <c r="D12" s="17" t="s">
        <v>8</v>
      </c>
      <c r="E12" s="18">
        <v>200000</v>
      </c>
      <c r="F12" s="18">
        <v>1</v>
      </c>
      <c r="G12" s="18">
        <f t="shared" si="0"/>
        <v>200000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x14ac:dyDescent="0.25">
      <c r="A13" s="2"/>
      <c r="B13" s="2"/>
      <c r="C13" s="2"/>
      <c r="D13" s="17" t="s">
        <v>9</v>
      </c>
      <c r="E13" s="18">
        <v>300000</v>
      </c>
      <c r="F13" s="18">
        <v>1</v>
      </c>
      <c r="G13" s="18">
        <f t="shared" si="0"/>
        <v>300000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spans="1:35" x14ac:dyDescent="0.25">
      <c r="A14" s="2"/>
      <c r="B14" s="2"/>
      <c r="C14" s="2"/>
      <c r="D14" s="27"/>
      <c r="E14" s="27"/>
      <c r="F14" s="19" t="s">
        <v>19</v>
      </c>
      <c r="G14" s="23">
        <f>SUM(G8:G13)</f>
        <v>5750000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</row>
    <row r="15" spans="1:35" x14ac:dyDescent="0.25">
      <c r="A15" s="2"/>
      <c r="B15" s="2"/>
      <c r="C15" s="2"/>
      <c r="D15" s="27"/>
      <c r="E15" s="27"/>
      <c r="F15" s="19" t="s">
        <v>1</v>
      </c>
      <c r="G15" s="23">
        <f>(G14*19/100)</f>
        <v>1092500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</row>
    <row r="16" spans="1:35" x14ac:dyDescent="0.25">
      <c r="A16" s="2"/>
      <c r="B16" s="2"/>
      <c r="C16" s="2"/>
      <c r="D16" s="27"/>
      <c r="E16" s="27"/>
      <c r="F16" s="19" t="s">
        <v>27</v>
      </c>
      <c r="G16" s="23">
        <f>(G14+G15)</f>
        <v>6842500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1:35" ht="23.25" customHeight="1" x14ac:dyDescent="0.25">
      <c r="A17" s="2"/>
      <c r="B17" s="2"/>
      <c r="C17" s="2"/>
      <c r="D17" s="27"/>
      <c r="E17" s="27"/>
      <c r="F17" s="27"/>
      <c r="G17" s="2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1:35" x14ac:dyDescent="0.25">
      <c r="A18" s="2"/>
      <c r="B18" s="2"/>
      <c r="C18" s="2"/>
      <c r="D18" s="28"/>
      <c r="E18" s="29"/>
      <c r="F18" s="2"/>
      <c r="G18" s="29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1:35" x14ac:dyDescent="0.25">
      <c r="A19" s="2"/>
      <c r="B19" s="2"/>
      <c r="C19" s="2"/>
      <c r="D19" s="43" t="s">
        <v>28</v>
      </c>
      <c r="E19" s="44"/>
      <c r="F19" s="28"/>
      <c r="G19" s="2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1:35" x14ac:dyDescent="0.25">
      <c r="A20" s="2"/>
      <c r="B20" s="2"/>
      <c r="C20" s="2"/>
      <c r="D20" s="45"/>
      <c r="E20" s="46"/>
      <c r="F20" s="27"/>
      <c r="G20" s="2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1:35" x14ac:dyDescent="0.25">
      <c r="A21" s="2"/>
      <c r="B21" s="2"/>
      <c r="C21" s="2"/>
      <c r="D21" s="19" t="s">
        <v>29</v>
      </c>
      <c r="E21" s="19" t="s">
        <v>30</v>
      </c>
      <c r="F21" s="27"/>
      <c r="G21" s="2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1:35" x14ac:dyDescent="0.25">
      <c r="A22" s="2"/>
      <c r="B22" s="2"/>
      <c r="C22" s="2"/>
      <c r="D22" s="17" t="s">
        <v>3</v>
      </c>
      <c r="E22" s="18">
        <v>7000</v>
      </c>
      <c r="F22" s="30"/>
      <c r="G22" s="2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</row>
    <row r="23" spans="1:35" x14ac:dyDescent="0.25">
      <c r="A23" s="2"/>
      <c r="B23" s="25"/>
      <c r="C23" s="26"/>
      <c r="D23" s="17" t="s">
        <v>3</v>
      </c>
      <c r="E23" s="18">
        <v>7000</v>
      </c>
      <c r="F23" s="27"/>
      <c r="G23" s="2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1:35" x14ac:dyDescent="0.25">
      <c r="A24" s="2"/>
      <c r="B24" s="2"/>
      <c r="C24" s="2"/>
      <c r="D24" s="17" t="s">
        <v>3</v>
      </c>
      <c r="E24" s="18">
        <v>7000</v>
      </c>
      <c r="F24" s="27"/>
      <c r="G24" s="2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</row>
    <row r="25" spans="1:35" x14ac:dyDescent="0.25">
      <c r="A25" s="2"/>
      <c r="B25" s="2"/>
      <c r="C25" s="2"/>
      <c r="D25" s="17" t="s">
        <v>3</v>
      </c>
      <c r="E25" s="18">
        <v>7000</v>
      </c>
      <c r="F25" s="31"/>
      <c r="G25" s="3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</row>
    <row r="26" spans="1:35" x14ac:dyDescent="0.25">
      <c r="A26" s="2"/>
      <c r="B26" s="2"/>
      <c r="C26" s="2"/>
      <c r="D26" s="21" t="s">
        <v>31</v>
      </c>
      <c r="E26" s="22">
        <f>SUM(E22+E23+E24+E25)*60</f>
        <v>1680000</v>
      </c>
      <c r="F26" s="31"/>
      <c r="G26" s="3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</row>
    <row r="27" spans="1:35" x14ac:dyDescent="0.25">
      <c r="A27" s="2"/>
      <c r="B27" s="2"/>
      <c r="C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</row>
    <row r="28" spans="1:3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</row>
    <row r="29" spans="1:3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</row>
    <row r="30" spans="1:3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</row>
    <row r="31" spans="1:3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</row>
    <row r="32" spans="1:3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</row>
    <row r="33" spans="1:3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</row>
    <row r="34" spans="1:3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1:3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</row>
    <row r="36" spans="1:3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</row>
    <row r="37" spans="1:3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1:3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1:3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1:3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1:3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2" spans="1:3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</row>
    <row r="43" spans="1:3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</row>
    <row r="44" spans="1:3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</row>
    <row r="45" spans="1:3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</row>
    <row r="46" spans="1:3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</row>
    <row r="47" spans="1:3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</row>
    <row r="48" spans="1:3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</row>
    <row r="49" spans="1:3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</row>
    <row r="50" spans="1:3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</row>
    <row r="51" spans="1:3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</row>
    <row r="52" spans="1:3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</row>
    <row r="53" spans="1:3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</row>
    <row r="54" spans="1:3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</row>
    <row r="55" spans="1:3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</row>
    <row r="56" spans="1:3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</row>
    <row r="57" spans="1:3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</row>
    <row r="58" spans="1:3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</row>
    <row r="59" spans="1:3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</row>
    <row r="60" spans="1:3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</row>
    <row r="61" spans="1:3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</row>
    <row r="62" spans="1:3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</row>
    <row r="63" spans="1:3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</row>
    <row r="64" spans="1:3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</row>
    <row r="65" spans="1:3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</row>
    <row r="66" spans="1:3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</row>
    <row r="67" spans="1:3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</row>
    <row r="68" spans="1:3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</row>
    <row r="69" spans="1:3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</row>
    <row r="70" spans="1:3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</row>
    <row r="71" spans="1:3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</row>
    <row r="72" spans="1:3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</row>
    <row r="73" spans="1:3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</row>
    <row r="74" spans="1:3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</row>
    <row r="75" spans="1:3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</row>
    <row r="76" spans="1:3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</row>
    <row r="77" spans="1:3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</row>
    <row r="78" spans="1:3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</row>
    <row r="79" spans="1:3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</row>
    <row r="80" spans="1:3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</row>
    <row r="81" spans="1:3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</row>
  </sheetData>
  <mergeCells count="3">
    <mergeCell ref="D6:G6"/>
    <mergeCell ref="D19:E20"/>
    <mergeCell ref="D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Presupuesto </vt:lpstr>
      <vt:lpstr>Uso de Recursos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xerox</dc:creator>
  <cp:lastModifiedBy>USUARIO</cp:lastModifiedBy>
  <cp:lastPrinted>2021-12-11T20:30:30Z</cp:lastPrinted>
  <dcterms:created xsi:type="dcterms:W3CDTF">2016-06-03T19:29:01Z</dcterms:created>
  <dcterms:modified xsi:type="dcterms:W3CDTF">2021-12-14T16:41:46Z</dcterms:modified>
</cp:coreProperties>
</file>