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2"/>
  <workbookPr defaultThemeVersion="166925"/>
  <xr:revisionPtr revIDLastSave="0" documentId="8_{71660E56-4D01-484D-9931-384F168996E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D73" i="1"/>
  <c r="C73" i="1"/>
  <c r="D14" i="1"/>
  <c r="D13" i="1"/>
  <c r="C13" i="1"/>
  <c r="B13" i="1" s="1"/>
  <c r="C14" i="1" s="1"/>
  <c r="B14" i="1" s="1"/>
  <c r="B9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B8" i="1"/>
  <c r="B5" i="1"/>
  <c r="D15" i="1" l="1"/>
  <c r="C15" i="1" s="1"/>
  <c r="B15" i="1" s="1"/>
  <c r="B12" i="1"/>
  <c r="D16" i="1" l="1"/>
  <c r="C16" i="1" s="1"/>
  <c r="B16" i="1" s="1"/>
  <c r="D17" i="1" s="1"/>
  <c r="C17" i="1"/>
  <c r="B17" i="1" s="1"/>
  <c r="D18" i="1" s="1"/>
  <c r="C18" i="1" l="1"/>
  <c r="B18" i="1" s="1"/>
  <c r="D19" i="1" s="1"/>
  <c r="C19" i="1" l="1"/>
  <c r="B19" i="1" s="1"/>
  <c r="D20" i="1" s="1"/>
  <c r="C20" i="1" l="1"/>
  <c r="B20" i="1" s="1"/>
  <c r="D21" i="1" s="1"/>
  <c r="C21" i="1" l="1"/>
  <c r="B21" i="1" s="1"/>
  <c r="D22" i="1" s="1"/>
  <c r="C22" i="1" l="1"/>
  <c r="B22" i="1" s="1"/>
  <c r="D23" i="1" s="1"/>
  <c r="C23" i="1" l="1"/>
  <c r="B23" i="1" s="1"/>
  <c r="D24" i="1" s="1"/>
  <c r="C24" i="1" l="1"/>
  <c r="B24" i="1" s="1"/>
  <c r="D25" i="1" s="1"/>
  <c r="C25" i="1" l="1"/>
  <c r="B25" i="1" s="1"/>
  <c r="D26" i="1" s="1"/>
  <c r="C26" i="1" l="1"/>
  <c r="B26" i="1" s="1"/>
  <c r="D27" i="1" s="1"/>
  <c r="C27" i="1" l="1"/>
  <c r="B27" i="1" s="1"/>
  <c r="D28" i="1" s="1"/>
  <c r="C28" i="1" l="1"/>
  <c r="B28" i="1" s="1"/>
  <c r="D29" i="1" s="1"/>
  <c r="C29" i="1" l="1"/>
  <c r="B29" i="1" s="1"/>
  <c r="D30" i="1" s="1"/>
  <c r="C30" i="1" l="1"/>
  <c r="B30" i="1" s="1"/>
  <c r="D31" i="1" s="1"/>
  <c r="C31" i="1" l="1"/>
  <c r="B31" i="1" s="1"/>
  <c r="D32" i="1" s="1"/>
  <c r="C32" i="1" l="1"/>
  <c r="B32" i="1" s="1"/>
  <c r="D33" i="1" s="1"/>
  <c r="C33" i="1" l="1"/>
  <c r="B33" i="1" s="1"/>
  <c r="D34" i="1" s="1"/>
  <c r="C34" i="1" l="1"/>
  <c r="B34" i="1" s="1"/>
  <c r="D35" i="1" s="1"/>
  <c r="C35" i="1" l="1"/>
  <c r="B35" i="1" s="1"/>
  <c r="D36" i="1" s="1"/>
  <c r="C36" i="1" l="1"/>
  <c r="B36" i="1" s="1"/>
  <c r="D37" i="1" s="1"/>
  <c r="C37" i="1" l="1"/>
  <c r="B37" i="1" s="1"/>
  <c r="D38" i="1" s="1"/>
  <c r="C38" i="1" l="1"/>
  <c r="B38" i="1" s="1"/>
  <c r="D39" i="1" s="1"/>
  <c r="C39" i="1" l="1"/>
  <c r="B39" i="1" s="1"/>
  <c r="D40" i="1" s="1"/>
  <c r="C40" i="1" l="1"/>
  <c r="B40" i="1" s="1"/>
  <c r="D41" i="1" s="1"/>
  <c r="C41" i="1" l="1"/>
  <c r="B41" i="1" s="1"/>
  <c r="D42" i="1" s="1"/>
  <c r="C42" i="1" l="1"/>
  <c r="B42" i="1" s="1"/>
  <c r="D43" i="1" s="1"/>
  <c r="C43" i="1" l="1"/>
  <c r="B43" i="1" s="1"/>
  <c r="D44" i="1" s="1"/>
  <c r="C44" i="1" l="1"/>
  <c r="B44" i="1" s="1"/>
  <c r="D45" i="1" s="1"/>
  <c r="C45" i="1" l="1"/>
  <c r="B45" i="1" s="1"/>
  <c r="D46" i="1" s="1"/>
  <c r="C46" i="1" l="1"/>
  <c r="B46" i="1" s="1"/>
  <c r="D47" i="1" s="1"/>
  <c r="C47" i="1" l="1"/>
  <c r="B47" i="1" s="1"/>
  <c r="D48" i="1" s="1"/>
  <c r="C48" i="1" l="1"/>
  <c r="B48" i="1" s="1"/>
  <c r="D49" i="1" s="1"/>
  <c r="C49" i="1" l="1"/>
  <c r="B49" i="1" s="1"/>
  <c r="D50" i="1" s="1"/>
  <c r="C50" i="1" l="1"/>
  <c r="B50" i="1" s="1"/>
  <c r="D51" i="1" s="1"/>
  <c r="C51" i="1" l="1"/>
  <c r="B51" i="1" s="1"/>
  <c r="D52" i="1" s="1"/>
  <c r="C52" i="1" l="1"/>
  <c r="B52" i="1" s="1"/>
  <c r="D53" i="1" s="1"/>
  <c r="C53" i="1" l="1"/>
  <c r="B53" i="1" s="1"/>
  <c r="D54" i="1" s="1"/>
  <c r="C54" i="1" l="1"/>
  <c r="B54" i="1" s="1"/>
  <c r="D55" i="1" s="1"/>
  <c r="C55" i="1" l="1"/>
  <c r="B55" i="1" s="1"/>
  <c r="D56" i="1" s="1"/>
  <c r="C56" i="1" l="1"/>
  <c r="B56" i="1" s="1"/>
  <c r="D57" i="1" s="1"/>
  <c r="C57" i="1" l="1"/>
  <c r="B57" i="1" s="1"/>
  <c r="D58" i="1" s="1"/>
  <c r="C58" i="1" l="1"/>
  <c r="B58" i="1" s="1"/>
  <c r="D59" i="1" s="1"/>
  <c r="C59" i="1" l="1"/>
  <c r="B59" i="1" s="1"/>
  <c r="D60" i="1" s="1"/>
  <c r="C60" i="1" l="1"/>
  <c r="B60" i="1" s="1"/>
  <c r="D61" i="1" s="1"/>
  <c r="C61" i="1" l="1"/>
  <c r="B61" i="1" s="1"/>
  <c r="D62" i="1" s="1"/>
  <c r="C62" i="1" l="1"/>
  <c r="B62" i="1" s="1"/>
  <c r="D63" i="1" s="1"/>
  <c r="C63" i="1" l="1"/>
  <c r="B63" i="1" s="1"/>
  <c r="D64" i="1" s="1"/>
  <c r="C64" i="1" l="1"/>
  <c r="B64" i="1" s="1"/>
  <c r="D65" i="1" s="1"/>
  <c r="C65" i="1" l="1"/>
  <c r="B65" i="1" s="1"/>
  <c r="D66" i="1" s="1"/>
  <c r="C66" i="1" l="1"/>
  <c r="B66" i="1" s="1"/>
  <c r="D67" i="1" s="1"/>
  <c r="C67" i="1" l="1"/>
  <c r="B67" i="1" s="1"/>
  <c r="D68" i="1" s="1"/>
  <c r="C68" i="1" l="1"/>
  <c r="B68" i="1" s="1"/>
  <c r="D69" i="1" s="1"/>
  <c r="C69" i="1" l="1"/>
  <c r="B69" i="1" s="1"/>
  <c r="D70" i="1" s="1"/>
  <c r="C70" i="1" l="1"/>
  <c r="B70" i="1" s="1"/>
  <c r="D71" i="1" s="1"/>
  <c r="C71" i="1" l="1"/>
  <c r="B71" i="1" s="1"/>
  <c r="D72" i="1" s="1"/>
  <c r="C72" i="1" l="1"/>
  <c r="B72" i="1" s="1"/>
</calcChain>
</file>

<file path=xl/sharedStrings.xml><?xml version="1.0" encoding="utf-8"?>
<sst xmlns="http://schemas.openxmlformats.org/spreadsheetml/2006/main" count="19" uniqueCount="16">
  <si>
    <t>DADOS</t>
  </si>
  <si>
    <t>Jato</t>
  </si>
  <si>
    <t>https://www.aeronavesavenda.com/cirrus-vision-jet-sf50-g2-2021/</t>
  </si>
  <si>
    <t>Valor Total</t>
  </si>
  <si>
    <t>Valor Entrada</t>
  </si>
  <si>
    <t>Valor Financiado</t>
  </si>
  <si>
    <t>Período (meses)</t>
  </si>
  <si>
    <t xml:space="preserve">Taxa de Juros </t>
  </si>
  <si>
    <t>FPV</t>
  </si>
  <si>
    <t>Prestação</t>
  </si>
  <si>
    <t>Períodos</t>
  </si>
  <si>
    <t>Saldo Devedor</t>
  </si>
  <si>
    <t>Amortização</t>
  </si>
  <si>
    <t>Juros</t>
  </si>
  <si>
    <t>--</t>
  </si>
  <si>
    <t>SOMA=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</si>
</sst>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7E6E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2" xfId="0" applyFont="1" applyFill="1" applyBorder="1"/>
    <xf numFmtId="0" fontId="0" fillId="0" borderId="0" xfId="0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1" fillId="3" borderId="1" xfId="1" applyFill="1" applyBorder="1"/>
    <xf numFmtId="0" fontId="0" fillId="3" borderId="1" xfId="0" applyFill="1" applyBorder="1"/>
    <xf numFmtId="0" fontId="2" fillId="3" borderId="4" xfId="0" applyFont="1" applyFill="1" applyBorder="1"/>
    <xf numFmtId="44" fontId="0" fillId="3" borderId="4" xfId="0" applyNumberFormat="1" applyFill="1" applyBorder="1"/>
    <xf numFmtId="44" fontId="0" fillId="3" borderId="1" xfId="0" applyNumberFormat="1" applyFill="1" applyBorder="1"/>
    <xf numFmtId="0" fontId="2" fillId="3" borderId="5" xfId="0" applyFont="1" applyFill="1" applyBorder="1"/>
    <xf numFmtId="44" fontId="0" fillId="3" borderId="5" xfId="0" applyNumberFormat="1" applyFill="1" applyBorder="1"/>
    <xf numFmtId="0" fontId="0" fillId="3" borderId="5" xfId="0" applyNumberFormat="1" applyFill="1" applyBorder="1"/>
    <xf numFmtId="10" fontId="0" fillId="3" borderId="5" xfId="0" applyNumberForma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0" fillId="3" borderId="5" xfId="0" applyFill="1" applyBorder="1"/>
    <xf numFmtId="0" fontId="0" fillId="3" borderId="1" xfId="0" applyFill="1" applyBorder="1" applyAlignment="1">
      <alignment horizontal="center"/>
    </xf>
    <xf numFmtId="44" fontId="3" fillId="2" borderId="1" xfId="0" applyNumberFormat="1" applyFont="1" applyFill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eronavesavenda.com/cirrus-vision-jet-sf50-g2-2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A61" workbookViewId="0">
      <selection activeCell="B73" sqref="B73:E73"/>
    </sheetView>
  </sheetViews>
  <sheetFormatPr defaultRowHeight="15"/>
  <cols>
    <col min="1" max="1" width="20" customWidth="1"/>
    <col min="2" max="2" width="20.28515625" customWidth="1"/>
    <col min="3" max="3" width="18.140625" customWidth="1"/>
    <col min="4" max="4" width="19" customWidth="1"/>
    <col min="5" max="5" width="18.7109375" customWidth="1"/>
  </cols>
  <sheetData>
    <row r="1" spans="1:8">
      <c r="A1" s="1" t="s">
        <v>0</v>
      </c>
    </row>
    <row r="2" spans="1:8">
      <c r="A2" s="4" t="s">
        <v>1</v>
      </c>
      <c r="B2" s="5" t="s">
        <v>2</v>
      </c>
      <c r="C2" s="6"/>
      <c r="D2" s="6"/>
      <c r="E2" s="6"/>
      <c r="F2" s="2"/>
      <c r="G2" s="2"/>
      <c r="H2" s="2"/>
    </row>
    <row r="3" spans="1:8">
      <c r="A3" s="7" t="s">
        <v>3</v>
      </c>
      <c r="B3" s="8">
        <v>15000000</v>
      </c>
    </row>
    <row r="4" spans="1:8">
      <c r="A4" s="4" t="s">
        <v>4</v>
      </c>
      <c r="B4" s="9">
        <v>1500000</v>
      </c>
    </row>
    <row r="5" spans="1:8">
      <c r="A5" s="10" t="s">
        <v>5</v>
      </c>
      <c r="B5" s="11">
        <f xml:space="preserve"> B3-B4</f>
        <v>13500000</v>
      </c>
    </row>
    <row r="6" spans="1:8">
      <c r="A6" s="10" t="s">
        <v>6</v>
      </c>
      <c r="B6" s="12">
        <v>60</v>
      </c>
    </row>
    <row r="7" spans="1:8">
      <c r="A7" s="10" t="s">
        <v>7</v>
      </c>
      <c r="B7" s="13">
        <v>1.84E-2</v>
      </c>
    </row>
    <row r="8" spans="1:8">
      <c r="A8" s="14" t="s">
        <v>8</v>
      </c>
      <c r="B8" s="12">
        <f>((1-(1+B7)^-B6)/B7)</f>
        <v>36.147518056250142</v>
      </c>
    </row>
    <row r="9" spans="1:8">
      <c r="A9" s="15" t="s">
        <v>9</v>
      </c>
      <c r="B9" s="9">
        <f>B5/B8</f>
        <v>373469.62463625526</v>
      </c>
    </row>
    <row r="11" spans="1:8">
      <c r="A11" s="3" t="s">
        <v>10</v>
      </c>
      <c r="B11" s="3" t="s">
        <v>11</v>
      </c>
      <c r="C11" s="3" t="s">
        <v>12</v>
      </c>
      <c r="D11" s="3" t="s">
        <v>13</v>
      </c>
      <c r="E11" s="3" t="s">
        <v>9</v>
      </c>
    </row>
    <row r="12" spans="1:8">
      <c r="A12" s="6">
        <v>0</v>
      </c>
      <c r="B12" s="9">
        <f>B5</f>
        <v>13500000</v>
      </c>
      <c r="C12" s="17" t="s">
        <v>14</v>
      </c>
      <c r="D12" s="17" t="s">
        <v>14</v>
      </c>
      <c r="E12" s="17" t="s">
        <v>14</v>
      </c>
    </row>
    <row r="13" spans="1:8">
      <c r="A13" s="6">
        <f>A12+1</f>
        <v>1</v>
      </c>
      <c r="B13" s="9">
        <f>B12-C13</f>
        <v>13374930.380000001</v>
      </c>
      <c r="C13" s="9">
        <f>E13-D13</f>
        <v>125069.62</v>
      </c>
      <c r="D13" s="9">
        <f>B12*1.84%</f>
        <v>248400</v>
      </c>
      <c r="E13" s="9">
        <v>373469.62</v>
      </c>
    </row>
    <row r="14" spans="1:8">
      <c r="A14" s="6">
        <f t="shared" ref="A14:A72" si="0">A13+1</f>
        <v>2</v>
      </c>
      <c r="B14" s="9">
        <f t="shared" ref="B14:B72" si="1">B13-C14</f>
        <v>13247559.478992</v>
      </c>
      <c r="C14" s="9">
        <f t="shared" ref="C14:C72" si="2">E14-D14</f>
        <v>127370.90100799999</v>
      </c>
      <c r="D14" s="9">
        <f t="shared" ref="D14:D72" si="3">B13*1.84%</f>
        <v>246098.71899200001</v>
      </c>
      <c r="E14" s="9">
        <v>373469.62</v>
      </c>
    </row>
    <row r="15" spans="1:8">
      <c r="A15" s="6">
        <f t="shared" si="0"/>
        <v>3</v>
      </c>
      <c r="B15" s="9">
        <f t="shared" si="1"/>
        <v>13117844.953405453</v>
      </c>
      <c r="C15" s="9">
        <f t="shared" si="2"/>
        <v>129714.52558654718</v>
      </c>
      <c r="D15" s="9">
        <f t="shared" si="3"/>
        <v>243755.09441345281</v>
      </c>
      <c r="E15" s="9">
        <v>373469.62</v>
      </c>
    </row>
    <row r="16" spans="1:8">
      <c r="A16" s="6">
        <f t="shared" si="0"/>
        <v>4</v>
      </c>
      <c r="B16" s="9">
        <f t="shared" si="1"/>
        <v>12985743.680548113</v>
      </c>
      <c r="C16" s="9">
        <f t="shared" si="2"/>
        <v>132101.27285733967</v>
      </c>
      <c r="D16" s="9">
        <f t="shared" si="3"/>
        <v>241368.34714266032</v>
      </c>
      <c r="E16" s="9">
        <v>373469.62</v>
      </c>
    </row>
    <row r="17" spans="1:5">
      <c r="A17" s="6">
        <f t="shared" si="0"/>
        <v>5</v>
      </c>
      <c r="B17" s="9">
        <f t="shared" si="1"/>
        <v>12851211.744270198</v>
      </c>
      <c r="C17" s="9">
        <f t="shared" si="2"/>
        <v>134531.93627791473</v>
      </c>
      <c r="D17" s="9">
        <f t="shared" si="3"/>
        <v>238937.68372208526</v>
      </c>
      <c r="E17" s="9">
        <v>373469.62</v>
      </c>
    </row>
    <row r="18" spans="1:5">
      <c r="A18" s="6">
        <f t="shared" si="0"/>
        <v>6</v>
      </c>
      <c r="B18" s="9">
        <f t="shared" si="1"/>
        <v>12714204.420364769</v>
      </c>
      <c r="C18" s="9">
        <f t="shared" si="2"/>
        <v>137007.32390542835</v>
      </c>
      <c r="D18" s="9">
        <f t="shared" si="3"/>
        <v>236462.29609457165</v>
      </c>
      <c r="E18" s="9">
        <v>373469.62</v>
      </c>
    </row>
    <row r="19" spans="1:5">
      <c r="A19" s="6">
        <f t="shared" si="0"/>
        <v>7</v>
      </c>
      <c r="B19" s="9">
        <f t="shared" si="1"/>
        <v>12574676.161699481</v>
      </c>
      <c r="C19" s="9">
        <f t="shared" si="2"/>
        <v>139528.25866528825</v>
      </c>
      <c r="D19" s="9">
        <f t="shared" si="3"/>
        <v>233941.36133471175</v>
      </c>
      <c r="E19" s="9">
        <v>373469.62</v>
      </c>
    </row>
    <row r="20" spans="1:5">
      <c r="A20" s="6">
        <f t="shared" si="0"/>
        <v>8</v>
      </c>
      <c r="B20" s="9">
        <f t="shared" si="1"/>
        <v>12432580.583074752</v>
      </c>
      <c r="C20" s="9">
        <f t="shared" si="2"/>
        <v>142095.57862472953</v>
      </c>
      <c r="D20" s="9">
        <f t="shared" si="3"/>
        <v>231374.04137527046</v>
      </c>
      <c r="E20" s="9">
        <v>373469.62</v>
      </c>
    </row>
    <row r="21" spans="1:5">
      <c r="A21" s="6">
        <f t="shared" si="0"/>
        <v>9</v>
      </c>
      <c r="B21" s="9">
        <f t="shared" si="1"/>
        <v>12287870.445803327</v>
      </c>
      <c r="C21" s="9">
        <f t="shared" si="2"/>
        <v>144710.13727142455</v>
      </c>
      <c r="D21" s="9">
        <f t="shared" si="3"/>
        <v>228759.48272857544</v>
      </c>
      <c r="E21" s="9">
        <v>373469.62</v>
      </c>
    </row>
    <row r="22" spans="1:5">
      <c r="A22" s="6">
        <f t="shared" si="0"/>
        <v>10</v>
      </c>
      <c r="B22" s="9">
        <f t="shared" si="1"/>
        <v>12140497.642006109</v>
      </c>
      <c r="C22" s="9">
        <f t="shared" si="2"/>
        <v>147372.80379721877</v>
      </c>
      <c r="D22" s="9">
        <f t="shared" si="3"/>
        <v>226096.81620278122</v>
      </c>
      <c r="E22" s="9">
        <v>373469.62</v>
      </c>
    </row>
    <row r="23" spans="1:5">
      <c r="A23" s="6">
        <f t="shared" si="0"/>
        <v>11</v>
      </c>
      <c r="B23" s="9">
        <f t="shared" si="1"/>
        <v>11990413.178619022</v>
      </c>
      <c r="C23" s="9">
        <f t="shared" si="2"/>
        <v>150084.4633870876</v>
      </c>
      <c r="D23" s="9">
        <f t="shared" si="3"/>
        <v>223385.1566129124</v>
      </c>
      <c r="E23" s="9">
        <v>373469.62</v>
      </c>
    </row>
    <row r="24" spans="1:5">
      <c r="A24" s="6">
        <f t="shared" si="0"/>
        <v>12</v>
      </c>
      <c r="B24" s="9">
        <f t="shared" si="1"/>
        <v>11837567.161105612</v>
      </c>
      <c r="C24" s="9">
        <f t="shared" si="2"/>
        <v>152846.01751341001</v>
      </c>
      <c r="D24" s="9">
        <f t="shared" si="3"/>
        <v>220623.60248658998</v>
      </c>
      <c r="E24" s="9">
        <v>373469.62</v>
      </c>
    </row>
    <row r="25" spans="1:5">
      <c r="A25" s="6">
        <f t="shared" si="0"/>
        <v>13</v>
      </c>
      <c r="B25" s="9">
        <f t="shared" si="1"/>
        <v>11681908.776869956</v>
      </c>
      <c r="C25" s="9">
        <f t="shared" si="2"/>
        <v>155658.38423565673</v>
      </c>
      <c r="D25" s="9">
        <f t="shared" si="3"/>
        <v>217811.23576434326</v>
      </c>
      <c r="E25" s="9">
        <v>373469.62</v>
      </c>
    </row>
    <row r="26" spans="1:5">
      <c r="A26" s="6">
        <f t="shared" si="0"/>
        <v>14</v>
      </c>
      <c r="B26" s="9">
        <f t="shared" si="1"/>
        <v>11523386.278364364</v>
      </c>
      <c r="C26" s="9">
        <f t="shared" si="2"/>
        <v>158522.49850559281</v>
      </c>
      <c r="D26" s="9">
        <f t="shared" si="3"/>
        <v>214947.12149440718</v>
      </c>
      <c r="E26" s="9">
        <v>373469.62</v>
      </c>
    </row>
    <row r="27" spans="1:5">
      <c r="A27" s="6">
        <f t="shared" si="0"/>
        <v>15</v>
      </c>
      <c r="B27" s="9">
        <f t="shared" si="1"/>
        <v>11361946.965886269</v>
      </c>
      <c r="C27" s="9">
        <f t="shared" si="2"/>
        <v>161439.3124780957</v>
      </c>
      <c r="D27" s="9">
        <f t="shared" si="3"/>
        <v>212030.30752190429</v>
      </c>
      <c r="E27" s="9">
        <v>373469.62</v>
      </c>
    </row>
    <row r="28" spans="1:5">
      <c r="A28" s="6">
        <f t="shared" si="0"/>
        <v>16</v>
      </c>
      <c r="B28" s="9">
        <f t="shared" si="1"/>
        <v>11197537.170058576</v>
      </c>
      <c r="C28" s="9">
        <f t="shared" si="2"/>
        <v>164409.79582769267</v>
      </c>
      <c r="D28" s="9">
        <f t="shared" si="3"/>
        <v>209059.82417230733</v>
      </c>
      <c r="E28" s="9">
        <v>373469.62</v>
      </c>
    </row>
    <row r="29" spans="1:5">
      <c r="A29" s="6">
        <f t="shared" si="0"/>
        <v>17</v>
      </c>
      <c r="B29" s="9">
        <f t="shared" si="1"/>
        <v>11030102.233987654</v>
      </c>
      <c r="C29" s="9">
        <f t="shared" si="2"/>
        <v>167434.93607092218</v>
      </c>
      <c r="D29" s="9">
        <f t="shared" si="3"/>
        <v>206034.68392907782</v>
      </c>
      <c r="E29" s="9">
        <v>373469.62</v>
      </c>
    </row>
    <row r="30" spans="1:5">
      <c r="A30" s="6">
        <f t="shared" si="0"/>
        <v>18</v>
      </c>
      <c r="B30" s="9">
        <f t="shared" si="1"/>
        <v>10859586.495093027</v>
      </c>
      <c r="C30" s="9">
        <f t="shared" si="2"/>
        <v>170515.73889462717</v>
      </c>
      <c r="D30" s="9">
        <f t="shared" si="3"/>
        <v>202953.88110537283</v>
      </c>
      <c r="E30" s="9">
        <v>373469.62</v>
      </c>
    </row>
    <row r="31" spans="1:5">
      <c r="A31" s="6">
        <f t="shared" si="0"/>
        <v>19</v>
      </c>
      <c r="B31" s="9">
        <f t="shared" si="1"/>
        <v>10685933.26660274</v>
      </c>
      <c r="C31" s="9">
        <f t="shared" si="2"/>
        <v>173653.22849028831</v>
      </c>
      <c r="D31" s="9">
        <f t="shared" si="3"/>
        <v>199816.39150971168</v>
      </c>
      <c r="E31" s="9">
        <v>373469.62</v>
      </c>
    </row>
    <row r="32" spans="1:5">
      <c r="A32" s="6">
        <f t="shared" si="0"/>
        <v>20</v>
      </c>
      <c r="B32" s="9">
        <f t="shared" si="1"/>
        <v>10509084.81870823</v>
      </c>
      <c r="C32" s="9">
        <f t="shared" si="2"/>
        <v>176848.44789450959</v>
      </c>
      <c r="D32" s="9">
        <f t="shared" si="3"/>
        <v>196621.1721054904</v>
      </c>
      <c r="E32" s="9">
        <v>373469.62</v>
      </c>
    </row>
    <row r="33" spans="1:5">
      <c r="A33" s="6">
        <f t="shared" si="0"/>
        <v>21</v>
      </c>
      <c r="B33" s="9">
        <f t="shared" si="1"/>
        <v>10328982.359372461</v>
      </c>
      <c r="C33" s="9">
        <f t="shared" si="2"/>
        <v>180102.45933576857</v>
      </c>
      <c r="D33" s="9">
        <f t="shared" si="3"/>
        <v>193367.16066423143</v>
      </c>
      <c r="E33" s="9">
        <v>373469.62</v>
      </c>
    </row>
    <row r="34" spans="1:5">
      <c r="A34" s="6">
        <f t="shared" si="0"/>
        <v>22</v>
      </c>
      <c r="B34" s="9">
        <f t="shared" si="1"/>
        <v>10145566.014784915</v>
      </c>
      <c r="C34" s="9">
        <f t="shared" si="2"/>
        <v>183416.34458754672</v>
      </c>
      <c r="D34" s="9">
        <f t="shared" si="3"/>
        <v>190053.27541245328</v>
      </c>
      <c r="E34" s="9">
        <v>373469.62</v>
      </c>
    </row>
    <row r="35" spans="1:5">
      <c r="A35" s="6">
        <f t="shared" si="0"/>
        <v>23</v>
      </c>
      <c r="B35" s="9">
        <f t="shared" si="1"/>
        <v>9958774.8094569575</v>
      </c>
      <c r="C35" s="9">
        <f t="shared" si="2"/>
        <v>186791.20532795755</v>
      </c>
      <c r="D35" s="9">
        <f t="shared" si="3"/>
        <v>186678.41467204245</v>
      </c>
      <c r="E35" s="9">
        <v>373469.62</v>
      </c>
    </row>
    <row r="36" spans="1:5">
      <c r="A36" s="6">
        <f t="shared" si="0"/>
        <v>24</v>
      </c>
      <c r="B36" s="9">
        <f t="shared" si="1"/>
        <v>9768546.6459509656</v>
      </c>
      <c r="C36" s="9">
        <f t="shared" si="2"/>
        <v>190228.16350599198</v>
      </c>
      <c r="D36" s="9">
        <f t="shared" si="3"/>
        <v>183241.45649400802</v>
      </c>
      <c r="E36" s="9">
        <v>373469.62</v>
      </c>
    </row>
    <row r="37" spans="1:5">
      <c r="A37" s="6">
        <f t="shared" si="0"/>
        <v>25</v>
      </c>
      <c r="B37" s="9">
        <f t="shared" si="1"/>
        <v>9574818.2842364628</v>
      </c>
      <c r="C37" s="9">
        <f t="shared" si="2"/>
        <v>193728.36171450224</v>
      </c>
      <c r="D37" s="9">
        <f t="shared" si="3"/>
        <v>179741.25828549775</v>
      </c>
      <c r="E37" s="9">
        <v>373469.62</v>
      </c>
    </row>
    <row r="38" spans="1:5">
      <c r="A38" s="6">
        <f t="shared" si="0"/>
        <v>26</v>
      </c>
      <c r="B38" s="9">
        <f t="shared" si="1"/>
        <v>9377525.3206664138</v>
      </c>
      <c r="C38" s="9">
        <f t="shared" si="2"/>
        <v>197292.96357004909</v>
      </c>
      <c r="D38" s="9">
        <f t="shared" si="3"/>
        <v>176176.6564299509</v>
      </c>
      <c r="E38" s="9">
        <v>373469.62</v>
      </c>
    </row>
    <row r="39" spans="1:5">
      <c r="A39" s="6">
        <f t="shared" si="0"/>
        <v>27</v>
      </c>
      <c r="B39" s="9">
        <f t="shared" si="1"/>
        <v>9176602.1665666755</v>
      </c>
      <c r="C39" s="9">
        <f t="shared" si="2"/>
        <v>200923.15409973799</v>
      </c>
      <c r="D39" s="9">
        <f t="shared" si="3"/>
        <v>172546.465900262</v>
      </c>
      <c r="E39" s="9">
        <v>373469.62</v>
      </c>
    </row>
    <row r="40" spans="1:5">
      <c r="A40" s="6">
        <f t="shared" si="0"/>
        <v>28</v>
      </c>
      <c r="B40" s="9">
        <f t="shared" si="1"/>
        <v>8971982.0264315028</v>
      </c>
      <c r="C40" s="9">
        <f t="shared" si="2"/>
        <v>204620.14013517316</v>
      </c>
      <c r="D40" s="9">
        <f t="shared" si="3"/>
        <v>168849.47986482683</v>
      </c>
      <c r="E40" s="9">
        <v>373469.62</v>
      </c>
    </row>
    <row r="41" spans="1:5">
      <c r="A41" s="6">
        <f t="shared" si="0"/>
        <v>29</v>
      </c>
      <c r="B41" s="9">
        <f t="shared" si="1"/>
        <v>8763596.875717843</v>
      </c>
      <c r="C41" s="9">
        <f t="shared" si="2"/>
        <v>208385.15071366035</v>
      </c>
      <c r="D41" s="9">
        <f t="shared" si="3"/>
        <v>165084.46928633965</v>
      </c>
      <c r="E41" s="9">
        <v>373469.62</v>
      </c>
    </row>
    <row r="42" spans="1:5">
      <c r="A42" s="6">
        <f t="shared" si="0"/>
        <v>30</v>
      </c>
      <c r="B42" s="9">
        <f t="shared" si="1"/>
        <v>8551377.438231051</v>
      </c>
      <c r="C42" s="9">
        <f t="shared" si="2"/>
        <v>212219.43748679169</v>
      </c>
      <c r="D42" s="9">
        <f t="shared" si="3"/>
        <v>161250.1825132083</v>
      </c>
      <c r="E42" s="9">
        <v>373469.62</v>
      </c>
    </row>
    <row r="43" spans="1:5">
      <c r="A43" s="6">
        <f t="shared" si="0"/>
        <v>31</v>
      </c>
      <c r="B43" s="9">
        <f t="shared" si="1"/>
        <v>8335253.1630945019</v>
      </c>
      <c r="C43" s="9">
        <f t="shared" si="2"/>
        <v>216124.27513654865</v>
      </c>
      <c r="D43" s="9">
        <f t="shared" si="3"/>
        <v>157345.34486345135</v>
      </c>
      <c r="E43" s="9">
        <v>373469.62</v>
      </c>
    </row>
    <row r="44" spans="1:5">
      <c r="A44" s="6">
        <f t="shared" si="0"/>
        <v>32</v>
      </c>
      <c r="B44" s="9">
        <f t="shared" si="1"/>
        <v>8115152.201295441</v>
      </c>
      <c r="C44" s="9">
        <f t="shared" si="2"/>
        <v>220100.96179906116</v>
      </c>
      <c r="D44" s="9">
        <f t="shared" si="3"/>
        <v>153368.65820093884</v>
      </c>
      <c r="E44" s="9">
        <v>373469.62</v>
      </c>
    </row>
    <row r="45" spans="1:5">
      <c r="A45" s="6">
        <f t="shared" si="0"/>
        <v>33</v>
      </c>
      <c r="B45" s="9">
        <f t="shared" si="1"/>
        <v>7891001.3817992769</v>
      </c>
      <c r="C45" s="9">
        <f t="shared" si="2"/>
        <v>224150.81949616389</v>
      </c>
      <c r="D45" s="9">
        <f t="shared" si="3"/>
        <v>149318.8005038361</v>
      </c>
      <c r="E45" s="9">
        <v>373469.62</v>
      </c>
    </row>
    <row r="46" spans="1:5">
      <c r="A46" s="6">
        <f t="shared" si="0"/>
        <v>34</v>
      </c>
      <c r="B46" s="9">
        <f t="shared" si="1"/>
        <v>7662726.1872243835</v>
      </c>
      <c r="C46" s="9">
        <f t="shared" si="2"/>
        <v>228275.19457489331</v>
      </c>
      <c r="D46" s="9">
        <f t="shared" si="3"/>
        <v>145194.42542510669</v>
      </c>
      <c r="E46" s="9">
        <v>373469.62</v>
      </c>
    </row>
    <row r="47" spans="1:5">
      <c r="A47" s="6">
        <f t="shared" si="0"/>
        <v>35</v>
      </c>
      <c r="B47" s="9">
        <f t="shared" si="1"/>
        <v>7430250.7290693121</v>
      </c>
      <c r="C47" s="9">
        <f t="shared" si="2"/>
        <v>232475.45815507133</v>
      </c>
      <c r="D47" s="9">
        <f t="shared" si="3"/>
        <v>140994.16184492866</v>
      </c>
      <c r="E47" s="9">
        <v>373469.62</v>
      </c>
    </row>
    <row r="48" spans="1:5">
      <c r="A48" s="6">
        <f t="shared" si="0"/>
        <v>36</v>
      </c>
      <c r="B48" s="9">
        <f t="shared" si="1"/>
        <v>7193497.7224841872</v>
      </c>
      <c r="C48" s="9">
        <f t="shared" si="2"/>
        <v>236753.00658512465</v>
      </c>
      <c r="D48" s="9">
        <f t="shared" si="3"/>
        <v>136716.61341487535</v>
      </c>
      <c r="E48" s="9">
        <v>373469.62</v>
      </c>
    </row>
    <row r="49" spans="1:5">
      <c r="A49" s="6">
        <f t="shared" si="0"/>
        <v>37</v>
      </c>
      <c r="B49" s="9">
        <f t="shared" si="1"/>
        <v>6952388.4605778959</v>
      </c>
      <c r="C49" s="9">
        <f t="shared" si="2"/>
        <v>241109.26190629095</v>
      </c>
      <c r="D49" s="9">
        <f t="shared" si="3"/>
        <v>132360.35809370904</v>
      </c>
      <c r="E49" s="9">
        <v>373469.62</v>
      </c>
    </row>
    <row r="50" spans="1:5">
      <c r="A50" s="6">
        <f t="shared" si="0"/>
        <v>38</v>
      </c>
      <c r="B50" s="9">
        <f t="shared" si="1"/>
        <v>6706842.7882525288</v>
      </c>
      <c r="C50" s="9">
        <f t="shared" si="2"/>
        <v>245545.6723253667</v>
      </c>
      <c r="D50" s="9">
        <f t="shared" si="3"/>
        <v>127923.94767463328</v>
      </c>
      <c r="E50" s="9">
        <v>373469.62</v>
      </c>
    </row>
    <row r="51" spans="1:5">
      <c r="A51" s="6">
        <f t="shared" si="0"/>
        <v>39</v>
      </c>
      <c r="B51" s="9">
        <f t="shared" si="1"/>
        <v>6456779.0755563751</v>
      </c>
      <c r="C51" s="9">
        <f t="shared" si="2"/>
        <v>250063.71269615347</v>
      </c>
      <c r="D51" s="9">
        <f t="shared" si="3"/>
        <v>123405.90730384653</v>
      </c>
      <c r="E51" s="9">
        <v>373469.62</v>
      </c>
    </row>
    <row r="52" spans="1:5">
      <c r="A52" s="6">
        <f t="shared" si="0"/>
        <v>40</v>
      </c>
      <c r="B52" s="9">
        <f t="shared" si="1"/>
        <v>6202114.1905466123</v>
      </c>
      <c r="C52" s="9">
        <f t="shared" si="2"/>
        <v>254664.88500976271</v>
      </c>
      <c r="D52" s="9">
        <f t="shared" si="3"/>
        <v>118804.7349902373</v>
      </c>
      <c r="E52" s="9">
        <v>373469.62</v>
      </c>
    </row>
    <row r="53" spans="1:5">
      <c r="A53" s="6">
        <f t="shared" si="0"/>
        <v>41</v>
      </c>
      <c r="B53" s="9">
        <f t="shared" si="1"/>
        <v>5942763.4716526698</v>
      </c>
      <c r="C53" s="9">
        <f t="shared" si="2"/>
        <v>259350.71889394234</v>
      </c>
      <c r="D53" s="9">
        <f t="shared" si="3"/>
        <v>114118.90110605766</v>
      </c>
      <c r="E53" s="9">
        <v>373469.62</v>
      </c>
    </row>
    <row r="54" spans="1:5">
      <c r="A54" s="6">
        <f t="shared" si="0"/>
        <v>42</v>
      </c>
      <c r="B54" s="9">
        <f t="shared" si="1"/>
        <v>5678640.6995310793</v>
      </c>
      <c r="C54" s="9">
        <f t="shared" si="2"/>
        <v>264122.77212159085</v>
      </c>
      <c r="D54" s="9">
        <f t="shared" si="3"/>
        <v>109346.84787840913</v>
      </c>
      <c r="E54" s="9">
        <v>373469.62</v>
      </c>
    </row>
    <row r="55" spans="1:5">
      <c r="A55" s="6">
        <f t="shared" si="0"/>
        <v>43</v>
      </c>
      <c r="B55" s="9">
        <f t="shared" si="1"/>
        <v>5409658.0684024515</v>
      </c>
      <c r="C55" s="9">
        <f t="shared" si="2"/>
        <v>268982.63112862816</v>
      </c>
      <c r="D55" s="9">
        <f t="shared" si="3"/>
        <v>104486.98887137185</v>
      </c>
      <c r="E55" s="9">
        <v>373469.62</v>
      </c>
    </row>
    <row r="56" spans="1:5">
      <c r="A56" s="6">
        <f t="shared" si="0"/>
        <v>44</v>
      </c>
      <c r="B56" s="9">
        <f t="shared" si="1"/>
        <v>5135726.1568610566</v>
      </c>
      <c r="C56" s="9">
        <f t="shared" si="2"/>
        <v>273931.91154139489</v>
      </c>
      <c r="D56" s="9">
        <f t="shared" si="3"/>
        <v>99537.708458605106</v>
      </c>
      <c r="E56" s="9">
        <v>373469.62</v>
      </c>
    </row>
    <row r="57" spans="1:5">
      <c r="A57" s="6">
        <f t="shared" si="0"/>
        <v>45</v>
      </c>
      <c r="B57" s="9">
        <f t="shared" si="1"/>
        <v>4856753.8981472999</v>
      </c>
      <c r="C57" s="9">
        <f t="shared" si="2"/>
        <v>278972.25871375657</v>
      </c>
      <c r="D57" s="9">
        <f t="shared" si="3"/>
        <v>94497.361286243438</v>
      </c>
      <c r="E57" s="9">
        <v>373469.62</v>
      </c>
    </row>
    <row r="58" spans="1:5">
      <c r="A58" s="6">
        <f t="shared" si="0"/>
        <v>46</v>
      </c>
      <c r="B58" s="9">
        <f t="shared" si="1"/>
        <v>4572648.5498732105</v>
      </c>
      <c r="C58" s="9">
        <f t="shared" si="2"/>
        <v>284105.34827408969</v>
      </c>
      <c r="D58" s="9">
        <f t="shared" si="3"/>
        <v>89364.271725910323</v>
      </c>
      <c r="E58" s="9">
        <v>373469.62</v>
      </c>
    </row>
    <row r="59" spans="1:5">
      <c r="A59" s="6">
        <f t="shared" si="0"/>
        <v>47</v>
      </c>
      <c r="B59" s="9">
        <f t="shared" si="1"/>
        <v>4283315.6631908771</v>
      </c>
      <c r="C59" s="9">
        <f t="shared" si="2"/>
        <v>289332.88668233296</v>
      </c>
      <c r="D59" s="9">
        <f t="shared" si="3"/>
        <v>84136.733317667065</v>
      </c>
      <c r="E59" s="9">
        <v>373469.62</v>
      </c>
    </row>
    <row r="60" spans="1:5">
      <c r="A60" s="6">
        <f t="shared" si="0"/>
        <v>48</v>
      </c>
      <c r="B60" s="9">
        <f t="shared" si="1"/>
        <v>3988659.051393589</v>
      </c>
      <c r="C60" s="9">
        <f t="shared" si="2"/>
        <v>294656.61179728783</v>
      </c>
      <c r="D60" s="9">
        <f t="shared" si="3"/>
        <v>78813.008202712139</v>
      </c>
      <c r="E60" s="9">
        <v>373469.62</v>
      </c>
    </row>
    <row r="61" spans="1:5">
      <c r="A61" s="6">
        <f t="shared" si="0"/>
        <v>49</v>
      </c>
      <c r="B61" s="9">
        <f t="shared" si="1"/>
        <v>3688580.7579392311</v>
      </c>
      <c r="C61" s="9">
        <f t="shared" si="2"/>
        <v>300078.29345435795</v>
      </c>
      <c r="D61" s="9">
        <f t="shared" si="3"/>
        <v>73391.326545642034</v>
      </c>
      <c r="E61" s="9">
        <v>373469.62</v>
      </c>
    </row>
    <row r="62" spans="1:5">
      <c r="A62" s="6">
        <f t="shared" si="0"/>
        <v>50</v>
      </c>
      <c r="B62" s="9">
        <f t="shared" si="1"/>
        <v>3382981.023885313</v>
      </c>
      <c r="C62" s="9">
        <f t="shared" si="2"/>
        <v>305599.73405391816</v>
      </c>
      <c r="D62" s="9">
        <f t="shared" si="3"/>
        <v>67869.885946081849</v>
      </c>
      <c r="E62" s="9">
        <v>373469.62</v>
      </c>
    </row>
    <row r="63" spans="1:5">
      <c r="A63" s="6">
        <f t="shared" si="0"/>
        <v>51</v>
      </c>
      <c r="B63" s="9">
        <f t="shared" si="1"/>
        <v>3071758.2547248029</v>
      </c>
      <c r="C63" s="9">
        <f t="shared" si="2"/>
        <v>311222.76916051022</v>
      </c>
      <c r="D63" s="9">
        <f t="shared" si="3"/>
        <v>62246.850839489758</v>
      </c>
      <c r="E63" s="9">
        <v>373469.62</v>
      </c>
    </row>
    <row r="64" spans="1:5">
      <c r="A64" s="6">
        <f t="shared" si="0"/>
        <v>52</v>
      </c>
      <c r="B64" s="9">
        <f t="shared" si="1"/>
        <v>2754808.9866117393</v>
      </c>
      <c r="C64" s="9">
        <f t="shared" si="2"/>
        <v>316949.26811306365</v>
      </c>
      <c r="D64" s="9">
        <f t="shared" si="3"/>
        <v>56520.351886936376</v>
      </c>
      <c r="E64" s="9">
        <v>373469.62</v>
      </c>
    </row>
    <row r="65" spans="1:5">
      <c r="A65" s="6">
        <f t="shared" si="0"/>
        <v>53</v>
      </c>
      <c r="B65" s="9">
        <f t="shared" si="1"/>
        <v>2432027.8519653953</v>
      </c>
      <c r="C65" s="9">
        <f t="shared" si="2"/>
        <v>322781.134646344</v>
      </c>
      <c r="D65" s="9">
        <f t="shared" si="3"/>
        <v>50688.485353656004</v>
      </c>
      <c r="E65" s="9">
        <v>373469.62</v>
      </c>
    </row>
    <row r="66" spans="1:5">
      <c r="A66" s="6">
        <f t="shared" si="0"/>
        <v>54</v>
      </c>
      <c r="B66" s="9">
        <f t="shared" si="1"/>
        <v>2103307.5444415584</v>
      </c>
      <c r="C66" s="9">
        <f t="shared" si="2"/>
        <v>328720.30752383673</v>
      </c>
      <c r="D66" s="9">
        <f t="shared" si="3"/>
        <v>44749.312476163272</v>
      </c>
      <c r="E66" s="9">
        <v>373469.62</v>
      </c>
    </row>
    <row r="67" spans="1:5">
      <c r="A67" s="6">
        <f t="shared" si="0"/>
        <v>55</v>
      </c>
      <c r="B67" s="9">
        <f t="shared" si="1"/>
        <v>1768538.7832592831</v>
      </c>
      <c r="C67" s="9">
        <f t="shared" si="2"/>
        <v>334768.76118227531</v>
      </c>
      <c r="D67" s="9">
        <f t="shared" si="3"/>
        <v>38700.858817724671</v>
      </c>
      <c r="E67" s="9">
        <v>373469.62</v>
      </c>
    </row>
    <row r="68" spans="1:5">
      <c r="A68" s="6">
        <f t="shared" si="0"/>
        <v>56</v>
      </c>
      <c r="B68" s="9">
        <f t="shared" si="1"/>
        <v>1427610.2768712537</v>
      </c>
      <c r="C68" s="9">
        <f t="shared" si="2"/>
        <v>340928.5063880292</v>
      </c>
      <c r="D68" s="9">
        <f t="shared" si="3"/>
        <v>32541.113611970806</v>
      </c>
      <c r="E68" s="9">
        <v>373469.62</v>
      </c>
    </row>
    <row r="69" spans="1:5">
      <c r="A69" s="6">
        <f t="shared" si="0"/>
        <v>57</v>
      </c>
      <c r="B69" s="9">
        <f t="shared" si="1"/>
        <v>1080408.6859656847</v>
      </c>
      <c r="C69" s="9">
        <f t="shared" si="2"/>
        <v>347201.59090556891</v>
      </c>
      <c r="D69" s="9">
        <f t="shared" si="3"/>
        <v>26268.029094431069</v>
      </c>
      <c r="E69" s="9">
        <v>373469.62</v>
      </c>
    </row>
    <row r="70" spans="1:5">
      <c r="A70" s="6">
        <f t="shared" si="0"/>
        <v>58</v>
      </c>
      <c r="B70" s="9">
        <f t="shared" si="1"/>
        <v>726818.58578745334</v>
      </c>
      <c r="C70" s="9">
        <f t="shared" si="2"/>
        <v>353590.10017823137</v>
      </c>
      <c r="D70" s="9">
        <f t="shared" si="3"/>
        <v>19879.519821768597</v>
      </c>
      <c r="E70" s="9">
        <v>373469.62</v>
      </c>
    </row>
    <row r="71" spans="1:5">
      <c r="A71" s="16">
        <f t="shared" si="0"/>
        <v>59</v>
      </c>
      <c r="B71" s="9">
        <f t="shared" si="1"/>
        <v>366722.42776594247</v>
      </c>
      <c r="C71" s="9">
        <f t="shared" si="2"/>
        <v>360096.15802151087</v>
      </c>
      <c r="D71" s="9">
        <f t="shared" si="3"/>
        <v>13373.461978489142</v>
      </c>
      <c r="E71" s="9">
        <v>373469.62</v>
      </c>
    </row>
    <row r="72" spans="1:5">
      <c r="A72" s="6">
        <f t="shared" si="0"/>
        <v>60</v>
      </c>
      <c r="B72" s="11">
        <f t="shared" si="1"/>
        <v>0.50043683580588549</v>
      </c>
      <c r="C72" s="11">
        <f t="shared" si="2"/>
        <v>366721.92732910666</v>
      </c>
      <c r="D72" s="11">
        <f t="shared" si="3"/>
        <v>6747.6926708933415</v>
      </c>
      <c r="E72" s="11">
        <v>373469.62</v>
      </c>
    </row>
    <row r="73" spans="1:5">
      <c r="B73" s="18" t="s">
        <v>15</v>
      </c>
      <c r="C73" s="9">
        <f>SUM(C13:C72)</f>
        <v>13499999.499563169</v>
      </c>
      <c r="D73" s="9">
        <f>SUM(D13:D72)</f>
        <v>8908177.7004368324</v>
      </c>
      <c r="E73" s="9">
        <f>SUM(E13:E72)</f>
        <v>22408177.199999999</v>
      </c>
    </row>
  </sheetData>
  <hyperlinks>
    <hyperlink ref="B2" r:id="rId1" xr:uid="{FCF1EECC-9244-4B63-B4A8-41311AC078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2021-07-07T12:54:33Z</dcterms:created>
  <dcterms:modified xsi:type="dcterms:W3CDTF">2021-07-07T23:26:38Z</dcterms:modified>
  <cp:category/>
  <cp:contentStatus/>
</cp:coreProperties>
</file>